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heckCompatibility="1" autoCompressPictures="0"/>
  <bookViews>
    <workbookView xWindow="0" yWindow="465" windowWidth="19440" windowHeight="15600" tabRatio="349"/>
  </bookViews>
  <sheets>
    <sheet name="Expage-201803" sheetId="18" r:id="rId1"/>
    <sheet name="Data analysis" sheetId="1" r:id="rId2"/>
    <sheet name="Peirce's Criterion" sheetId="17" r:id="rId3"/>
    <sheet name="notes" sheetId="19" r:id="rId4"/>
    <sheet name="Fig. 9 and 10 (additional info)" sheetId="21" r:id="rId5"/>
  </sheet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AH353" i="18" l="1"/>
  <c r="AH352" i="18"/>
  <c r="AH351" i="18"/>
  <c r="AH350" i="18"/>
  <c r="AH349" i="18"/>
  <c r="AH348" i="18"/>
  <c r="AH347" i="18"/>
  <c r="AH346" i="18"/>
  <c r="AH345" i="18"/>
  <c r="AH344" i="18"/>
  <c r="AH343" i="18"/>
  <c r="AH342" i="18"/>
  <c r="AH341" i="18"/>
  <c r="AH340" i="18"/>
  <c r="AH339" i="18"/>
  <c r="AH338" i="18"/>
  <c r="AH337" i="18"/>
  <c r="AH336" i="18"/>
  <c r="AH335" i="18"/>
  <c r="AH334" i="18"/>
  <c r="AH333" i="18"/>
  <c r="AH332" i="18"/>
  <c r="AH331" i="18"/>
  <c r="AH330" i="18"/>
  <c r="AH329" i="18"/>
  <c r="AH328" i="18"/>
  <c r="AH327" i="18"/>
  <c r="AH326" i="18"/>
  <c r="AH325" i="18"/>
  <c r="AH324" i="18"/>
  <c r="AH323" i="18"/>
  <c r="AH322" i="18"/>
  <c r="AH321" i="18"/>
  <c r="AH320" i="18"/>
  <c r="AH319" i="18"/>
  <c r="AH318" i="18"/>
  <c r="AH317" i="18"/>
  <c r="AH316" i="18"/>
  <c r="AH315" i="18"/>
  <c r="AH314" i="18"/>
  <c r="AH313" i="18"/>
  <c r="AH312" i="18"/>
  <c r="AH311" i="18"/>
  <c r="AH310" i="18"/>
  <c r="AH309" i="18"/>
  <c r="AH308" i="18"/>
  <c r="AH307" i="18"/>
  <c r="AH306" i="18"/>
  <c r="AH305" i="18"/>
  <c r="AH304" i="18"/>
  <c r="AH303" i="18"/>
  <c r="AH302" i="18"/>
  <c r="AH301" i="18"/>
  <c r="AH300" i="18"/>
  <c r="AH299" i="18"/>
  <c r="AH298" i="18"/>
  <c r="AH297" i="18"/>
  <c r="AH296" i="18"/>
  <c r="AH295" i="18"/>
  <c r="AH294" i="18"/>
  <c r="AH293" i="18"/>
  <c r="AH292" i="18"/>
  <c r="AH291" i="18"/>
  <c r="AH290" i="18"/>
  <c r="AH289" i="18"/>
  <c r="AH288" i="18"/>
  <c r="AH287" i="18"/>
  <c r="AH286" i="18"/>
  <c r="AH285" i="18"/>
  <c r="AH284" i="18"/>
  <c r="AH283" i="18"/>
  <c r="AH282" i="18"/>
  <c r="AH281" i="18"/>
  <c r="AH280" i="18"/>
  <c r="AH279" i="18"/>
  <c r="AH278" i="18"/>
  <c r="AH277" i="18"/>
  <c r="AH276" i="18"/>
  <c r="AH275" i="18"/>
  <c r="AH274" i="18"/>
  <c r="AH273" i="18"/>
  <c r="AH272" i="18"/>
  <c r="AH271" i="18"/>
  <c r="AH270" i="18"/>
  <c r="AH269" i="18"/>
  <c r="AH268" i="18"/>
  <c r="AH267" i="18"/>
  <c r="AH266" i="18"/>
  <c r="AH265" i="18"/>
  <c r="AH264" i="18"/>
  <c r="AH263" i="18"/>
  <c r="AH262" i="18"/>
  <c r="AH261" i="18"/>
  <c r="AH260" i="18"/>
  <c r="AH259" i="18"/>
  <c r="AH258" i="18"/>
  <c r="AH257" i="18"/>
  <c r="AH256" i="18"/>
  <c r="AH255" i="18"/>
  <c r="AH254" i="18"/>
  <c r="AH253" i="18"/>
  <c r="AH252" i="18"/>
  <c r="AH251" i="18"/>
  <c r="AH250" i="18"/>
  <c r="AH249" i="18"/>
  <c r="AH248" i="18"/>
  <c r="AH247" i="18"/>
  <c r="AH246" i="18"/>
  <c r="AH245" i="18"/>
  <c r="AH244" i="18"/>
  <c r="AH243" i="18"/>
  <c r="AH242" i="18"/>
  <c r="AH241" i="18"/>
  <c r="AH240" i="18"/>
  <c r="AH239" i="18"/>
  <c r="AH238" i="18"/>
  <c r="AH237" i="18"/>
  <c r="AH236" i="18"/>
  <c r="AH235" i="18"/>
  <c r="AH234" i="18"/>
  <c r="AH233" i="18"/>
  <c r="AH232" i="18"/>
  <c r="AH231" i="18"/>
  <c r="AH230" i="18"/>
  <c r="AH229" i="18"/>
  <c r="AH228" i="18"/>
  <c r="AH227" i="18"/>
  <c r="AH226" i="18"/>
  <c r="AH225" i="18"/>
  <c r="AH224" i="18"/>
  <c r="AH223" i="18"/>
  <c r="AH222" i="18"/>
  <c r="AH221" i="18"/>
  <c r="AH220" i="18"/>
  <c r="AH219" i="18"/>
  <c r="AH218" i="18"/>
  <c r="AH217" i="18"/>
  <c r="AH216" i="18"/>
  <c r="AH215" i="18"/>
  <c r="AH214" i="18"/>
  <c r="AH213" i="18"/>
  <c r="AH212" i="18"/>
  <c r="AH211" i="18"/>
  <c r="AH210" i="18"/>
  <c r="AH209" i="18"/>
  <c r="AH208" i="18"/>
  <c r="AH207" i="18"/>
  <c r="AH206" i="18"/>
  <c r="AH205" i="18"/>
  <c r="AH204" i="18"/>
  <c r="AH203" i="18"/>
  <c r="AH202" i="18"/>
  <c r="AH201" i="18"/>
  <c r="AH200" i="18"/>
  <c r="AH199" i="18"/>
  <c r="AH198" i="18"/>
  <c r="AH197" i="18"/>
  <c r="AH196" i="18"/>
  <c r="AH195" i="18"/>
  <c r="AH194" i="18"/>
  <c r="AH193" i="18"/>
  <c r="AH192" i="18"/>
  <c r="AH191" i="18"/>
  <c r="AH190" i="18"/>
  <c r="AH189" i="18"/>
  <c r="AH188" i="18"/>
  <c r="AH187" i="18"/>
  <c r="AH186" i="18"/>
  <c r="AH185" i="18"/>
  <c r="AH184" i="18"/>
  <c r="AH183" i="18"/>
  <c r="AH182" i="18"/>
  <c r="AH181" i="18"/>
  <c r="AH180" i="18"/>
  <c r="AH179" i="18"/>
  <c r="AH178" i="18"/>
  <c r="AH177" i="18"/>
  <c r="AH176" i="18"/>
  <c r="AH175" i="18"/>
  <c r="AH174" i="18"/>
  <c r="AH173" i="18"/>
  <c r="AH172" i="18"/>
  <c r="AH171" i="18"/>
  <c r="AH170" i="18"/>
  <c r="AH169" i="18"/>
  <c r="AH168" i="18"/>
  <c r="AH167" i="18"/>
  <c r="AH166" i="18"/>
  <c r="AH165" i="18"/>
  <c r="AH164" i="18"/>
  <c r="AH163" i="18"/>
  <c r="AH162" i="18"/>
  <c r="AH161" i="18"/>
  <c r="AH160" i="18"/>
  <c r="AH159" i="18"/>
  <c r="AH158" i="18"/>
  <c r="AH157" i="18"/>
  <c r="AH156" i="18"/>
  <c r="AH155" i="18"/>
  <c r="AH154" i="18"/>
  <c r="AH153" i="18"/>
  <c r="AH152" i="18"/>
  <c r="AH151" i="18"/>
  <c r="AH150" i="18"/>
  <c r="AH149" i="18"/>
  <c r="AH148" i="18"/>
  <c r="AH147" i="18"/>
  <c r="AH146" i="18"/>
  <c r="AH145" i="18"/>
  <c r="AH144" i="18"/>
  <c r="AH143" i="18"/>
  <c r="AH142" i="18"/>
  <c r="AH141" i="18"/>
  <c r="AH140" i="18"/>
  <c r="AH139" i="18"/>
  <c r="AH138" i="18"/>
  <c r="AH137" i="18"/>
  <c r="AH136" i="18"/>
  <c r="AH135" i="18"/>
  <c r="AH134" i="18"/>
  <c r="AH133" i="18"/>
  <c r="AH132" i="18"/>
  <c r="AH131" i="18"/>
  <c r="AH130" i="18"/>
  <c r="AH129" i="18"/>
  <c r="AH128" i="18"/>
  <c r="AH127" i="18"/>
  <c r="AH126" i="18"/>
  <c r="AH125" i="18"/>
  <c r="AH124" i="18"/>
  <c r="AH123" i="18"/>
  <c r="AH122" i="18"/>
  <c r="AH121" i="18"/>
  <c r="AH120" i="18"/>
  <c r="AH119" i="18"/>
  <c r="AH118" i="18"/>
  <c r="AH117" i="18"/>
  <c r="AH116" i="18"/>
  <c r="AH115" i="18"/>
  <c r="AH114" i="18"/>
  <c r="AH113" i="18"/>
  <c r="AH112" i="18"/>
  <c r="AH111" i="18"/>
  <c r="AH110" i="18"/>
  <c r="AH109" i="18"/>
  <c r="AH108" i="18"/>
  <c r="AH107" i="18"/>
  <c r="AH106" i="18"/>
  <c r="AH105" i="18"/>
  <c r="AH104" i="18"/>
  <c r="AH103" i="18"/>
  <c r="AH102" i="18"/>
  <c r="AH101" i="18"/>
  <c r="AH100" i="18"/>
  <c r="AH99" i="18"/>
  <c r="AH98" i="18"/>
  <c r="AH97" i="18"/>
  <c r="AH96" i="18"/>
  <c r="AH95" i="18"/>
  <c r="AH94" i="18"/>
  <c r="AH93" i="18"/>
  <c r="AH92" i="18"/>
  <c r="AH91" i="18"/>
  <c r="AH90" i="18"/>
  <c r="AH89" i="18"/>
  <c r="AH88" i="18"/>
  <c r="AH87" i="18"/>
  <c r="AH86" i="18"/>
  <c r="AH85" i="18"/>
  <c r="AH84" i="18"/>
  <c r="AH83" i="18"/>
  <c r="AH82" i="18"/>
  <c r="AH81" i="18"/>
  <c r="AH80" i="18"/>
  <c r="AH79" i="18"/>
  <c r="AH78" i="18"/>
  <c r="AH77" i="18"/>
  <c r="AH76" i="18"/>
  <c r="AH75" i="18"/>
  <c r="AH74" i="18"/>
  <c r="AH73" i="18"/>
  <c r="AH72" i="18"/>
  <c r="AH71" i="18"/>
  <c r="AH70" i="18"/>
  <c r="AH69" i="18"/>
  <c r="AH68" i="18"/>
  <c r="AH67" i="18"/>
  <c r="AH66" i="18"/>
  <c r="AH65" i="18"/>
  <c r="AH64" i="18"/>
  <c r="AH63" i="18"/>
  <c r="AH62" i="18"/>
  <c r="AH61" i="18"/>
  <c r="AH60" i="18"/>
  <c r="AH59" i="18"/>
  <c r="AH58" i="18"/>
  <c r="AH57" i="18"/>
  <c r="AH56" i="18"/>
  <c r="AH55" i="18"/>
  <c r="AH54" i="18"/>
  <c r="AH53" i="18"/>
  <c r="AH52" i="18"/>
  <c r="AH51" i="18"/>
  <c r="AH50" i="18"/>
  <c r="AH49" i="18"/>
  <c r="AH48" i="18"/>
  <c r="AH47" i="18"/>
  <c r="AH46" i="18"/>
  <c r="AH45" i="18"/>
  <c r="AH44" i="18"/>
  <c r="AH43" i="18"/>
  <c r="AH42" i="18"/>
  <c r="AH41" i="18"/>
  <c r="AH40" i="18"/>
  <c r="AH39" i="18"/>
  <c r="AH38" i="18"/>
  <c r="AH37" i="18"/>
  <c r="AH36" i="18"/>
  <c r="AH35" i="18"/>
  <c r="AH34" i="18"/>
  <c r="AH33" i="18"/>
  <c r="AH32" i="18"/>
  <c r="AH31" i="18"/>
  <c r="AH30" i="18"/>
  <c r="AH29" i="18"/>
  <c r="AH28" i="18"/>
  <c r="AH27" i="18"/>
  <c r="AH26" i="18"/>
  <c r="AH25" i="18"/>
  <c r="AH24" i="18"/>
  <c r="AH23" i="18"/>
  <c r="AH22" i="18"/>
  <c r="AH21" i="18"/>
  <c r="AH20" i="18"/>
  <c r="AH19" i="18"/>
  <c r="AH18" i="18"/>
  <c r="AH17" i="18"/>
  <c r="AH16" i="18"/>
  <c r="AH15" i="18"/>
  <c r="AH14" i="18"/>
  <c r="AH13" i="18"/>
  <c r="AH12" i="18"/>
  <c r="AH11" i="18"/>
  <c r="AH10" i="18"/>
  <c r="AH9" i="18"/>
  <c r="AH8" i="18"/>
  <c r="AH7" i="18"/>
  <c r="AH6" i="18"/>
  <c r="AH5" i="18"/>
  <c r="AH4" i="18"/>
  <c r="AG353" i="18"/>
  <c r="AG352" i="18"/>
  <c r="AG351" i="18"/>
  <c r="AG350" i="18"/>
  <c r="AG349" i="18"/>
  <c r="AG348" i="18"/>
  <c r="AG347" i="18"/>
  <c r="AG346" i="18"/>
  <c r="AG345" i="18"/>
  <c r="AG344" i="18"/>
  <c r="AG343" i="18"/>
  <c r="AG342" i="18"/>
  <c r="AG341" i="18"/>
  <c r="AG340" i="18"/>
  <c r="AG339" i="18"/>
  <c r="AG338" i="18"/>
  <c r="AG337" i="18"/>
  <c r="AG336" i="18"/>
  <c r="AG335" i="18"/>
  <c r="AG334" i="18"/>
  <c r="AG333" i="18"/>
  <c r="AG332" i="18"/>
  <c r="AG331" i="18"/>
  <c r="AG330" i="18"/>
  <c r="AG329" i="18"/>
  <c r="AG328" i="18"/>
  <c r="AG327" i="18"/>
  <c r="AG326" i="18"/>
  <c r="AG325" i="18"/>
  <c r="AG324" i="18"/>
  <c r="AG323" i="18"/>
  <c r="AG322" i="18"/>
  <c r="AG321" i="18"/>
  <c r="AG320" i="18"/>
  <c r="AG319" i="18"/>
  <c r="AG318" i="18"/>
  <c r="AG317" i="18"/>
  <c r="AG316" i="18"/>
  <c r="AG315" i="18"/>
  <c r="AG314" i="18"/>
  <c r="AG313" i="18"/>
  <c r="AG312" i="18"/>
  <c r="AG311" i="18"/>
  <c r="AG310" i="18"/>
  <c r="AG309" i="18"/>
  <c r="AG308" i="18"/>
  <c r="AG307" i="18"/>
  <c r="AG306" i="18"/>
  <c r="AG305" i="18"/>
  <c r="AG304" i="18"/>
  <c r="AG303" i="18"/>
  <c r="AG302" i="18"/>
  <c r="AG301" i="18"/>
  <c r="AG300" i="18"/>
  <c r="AG299" i="18"/>
  <c r="AG298" i="18"/>
  <c r="AG297" i="18"/>
  <c r="AG296" i="18"/>
  <c r="AG295" i="18"/>
  <c r="AG294" i="18"/>
  <c r="AG293" i="18"/>
  <c r="AG292" i="18"/>
  <c r="AG291" i="18"/>
  <c r="AG290" i="18"/>
  <c r="AG289" i="18"/>
  <c r="AG288" i="18"/>
  <c r="AG287" i="18"/>
  <c r="AG286" i="18"/>
  <c r="AG285" i="18"/>
  <c r="AG284" i="18"/>
  <c r="AG283" i="18"/>
  <c r="AG282" i="18"/>
  <c r="AG281" i="18"/>
  <c r="AG280" i="18"/>
  <c r="AG279" i="18"/>
  <c r="AG278" i="18"/>
  <c r="AG277" i="18"/>
  <c r="AG276" i="18"/>
  <c r="AG275" i="18"/>
  <c r="AG274" i="18"/>
  <c r="AG273" i="18"/>
  <c r="AG272" i="18"/>
  <c r="AG271" i="18"/>
  <c r="AG270" i="18"/>
  <c r="AG269" i="18"/>
  <c r="AG268" i="18"/>
  <c r="AG267" i="18"/>
  <c r="AG266" i="18"/>
  <c r="AG265" i="18"/>
  <c r="AG264" i="18"/>
  <c r="AG263" i="18"/>
  <c r="AG262" i="18"/>
  <c r="AG261" i="18"/>
  <c r="AG260" i="18"/>
  <c r="AG259" i="18"/>
  <c r="AG258" i="18"/>
  <c r="AG257" i="18"/>
  <c r="AG256" i="18"/>
  <c r="AG255" i="18"/>
  <c r="AG254" i="18"/>
  <c r="AG253" i="18"/>
  <c r="AG252" i="18"/>
  <c r="AG251" i="18"/>
  <c r="AG250" i="18"/>
  <c r="AG249" i="18"/>
  <c r="AG248" i="18"/>
  <c r="AG247" i="18"/>
  <c r="AG246" i="18"/>
  <c r="AG245" i="18"/>
  <c r="AG244" i="18"/>
  <c r="AG243" i="18"/>
  <c r="AG242" i="18"/>
  <c r="AG241" i="18"/>
  <c r="AG240" i="18"/>
  <c r="AG239" i="18"/>
  <c r="AG238" i="18"/>
  <c r="AG237" i="18"/>
  <c r="AG236" i="18"/>
  <c r="AG235" i="18"/>
  <c r="AG234" i="18"/>
  <c r="AG233" i="18"/>
  <c r="AG232" i="18"/>
  <c r="AG231" i="18"/>
  <c r="AG230" i="18"/>
  <c r="AG229" i="18"/>
  <c r="AG228" i="18"/>
  <c r="AG227" i="18"/>
  <c r="AG226" i="18"/>
  <c r="AG225" i="18"/>
  <c r="AG224" i="18"/>
  <c r="AG223" i="18"/>
  <c r="AG222" i="18"/>
  <c r="AG221" i="18"/>
  <c r="AG220" i="18"/>
  <c r="AG219" i="18"/>
  <c r="AG218" i="18"/>
  <c r="AG217" i="18"/>
  <c r="AG216" i="18"/>
  <c r="AG215" i="18"/>
  <c r="AG214" i="18"/>
  <c r="AG213" i="18"/>
  <c r="AG212" i="18"/>
  <c r="AG211" i="18"/>
  <c r="AG210" i="18"/>
  <c r="AG209" i="18"/>
  <c r="AG208" i="18"/>
  <c r="AG207" i="18"/>
  <c r="AG206" i="18"/>
  <c r="AG205" i="18"/>
  <c r="AG204" i="18"/>
  <c r="AG203" i="18"/>
  <c r="AG202" i="18"/>
  <c r="AG201" i="18"/>
  <c r="AG200" i="18"/>
  <c r="AG199" i="18"/>
  <c r="AG198" i="18"/>
  <c r="AG197" i="18"/>
  <c r="AG196" i="18"/>
  <c r="AG195" i="18"/>
  <c r="AG194" i="18"/>
  <c r="AG193" i="18"/>
  <c r="AG192" i="18"/>
  <c r="AG191" i="18"/>
  <c r="AG190" i="18"/>
  <c r="AG189" i="18"/>
  <c r="AG188" i="18"/>
  <c r="AG187" i="18"/>
  <c r="AG186" i="18"/>
  <c r="AG185" i="18"/>
  <c r="AG184" i="18"/>
  <c r="AG183" i="18"/>
  <c r="AG182" i="18"/>
  <c r="AG181" i="18"/>
  <c r="AG180" i="18"/>
  <c r="AG179" i="18"/>
  <c r="AG178" i="18"/>
  <c r="AG177" i="18"/>
  <c r="AG176" i="18"/>
  <c r="AG175" i="18"/>
  <c r="AG174" i="18"/>
  <c r="AG173" i="18"/>
  <c r="AG172" i="18"/>
  <c r="AG171" i="18"/>
  <c r="AG170" i="18"/>
  <c r="AG169" i="18"/>
  <c r="AG168" i="18"/>
  <c r="AG167" i="18"/>
  <c r="AG166" i="18"/>
  <c r="AG165" i="18"/>
  <c r="AG164" i="18"/>
  <c r="AG163" i="18"/>
  <c r="AG162" i="18"/>
  <c r="AG161" i="18"/>
  <c r="AG160" i="18"/>
  <c r="AG159" i="18"/>
  <c r="AG158" i="18"/>
  <c r="AG157" i="18"/>
  <c r="AG156" i="18"/>
  <c r="AG155" i="18"/>
  <c r="AG154" i="18"/>
  <c r="AG153" i="18"/>
  <c r="AG152" i="18"/>
  <c r="AG151" i="18"/>
  <c r="AG150" i="18"/>
  <c r="AG149" i="18"/>
  <c r="AG148" i="18"/>
  <c r="AG147" i="18"/>
  <c r="AG146" i="18"/>
  <c r="AG145" i="18"/>
  <c r="AG144" i="18"/>
  <c r="AG143" i="18"/>
  <c r="AG142" i="18"/>
  <c r="AG141" i="18"/>
  <c r="AG140" i="18"/>
  <c r="AG139" i="18"/>
  <c r="AG138" i="18"/>
  <c r="AG137" i="18"/>
  <c r="AG136" i="18"/>
  <c r="AG135" i="18"/>
  <c r="AG134" i="18"/>
  <c r="AG133" i="18"/>
  <c r="AG132" i="18"/>
  <c r="AG131" i="18"/>
  <c r="AG130" i="18"/>
  <c r="AG129" i="18"/>
  <c r="AG128" i="18"/>
  <c r="AG127" i="18"/>
  <c r="AG126" i="18"/>
  <c r="AG125" i="18"/>
  <c r="AG124" i="18"/>
  <c r="AG123" i="18"/>
  <c r="AG122" i="18"/>
  <c r="AG121" i="18"/>
  <c r="AG120" i="18"/>
  <c r="AG119" i="18"/>
  <c r="AG118" i="18"/>
  <c r="AG117" i="18"/>
  <c r="AG116" i="18"/>
  <c r="AG115" i="18"/>
  <c r="AG114" i="18"/>
  <c r="AG113" i="18"/>
  <c r="AG112" i="18"/>
  <c r="AG111" i="18"/>
  <c r="AG110" i="18"/>
  <c r="AG109" i="18"/>
  <c r="AG108" i="18"/>
  <c r="AG107" i="18"/>
  <c r="AG106" i="18"/>
  <c r="AG105" i="18"/>
  <c r="AG104" i="18"/>
  <c r="AG103" i="18"/>
  <c r="AG102" i="18"/>
  <c r="AG101" i="18"/>
  <c r="AG100" i="18"/>
  <c r="AG99" i="18"/>
  <c r="AG98" i="18"/>
  <c r="AG97" i="18"/>
  <c r="AG96" i="18"/>
  <c r="AG95" i="18"/>
  <c r="AG94" i="18"/>
  <c r="AG93" i="18"/>
  <c r="AG92" i="18"/>
  <c r="AG91" i="18"/>
  <c r="AG90" i="18"/>
  <c r="AG89" i="18"/>
  <c r="AG88" i="18"/>
  <c r="AG87" i="18"/>
  <c r="AG86" i="18"/>
  <c r="AG85" i="18"/>
  <c r="AG84" i="18"/>
  <c r="AG83" i="18"/>
  <c r="AG82" i="18"/>
  <c r="AG81" i="18"/>
  <c r="AG80" i="18"/>
  <c r="AG79" i="18"/>
  <c r="AG78" i="18"/>
  <c r="AG77" i="18"/>
  <c r="AG76" i="18"/>
  <c r="AG75" i="18"/>
  <c r="AG74" i="18"/>
  <c r="AG73" i="18"/>
  <c r="AG72" i="18"/>
  <c r="AG71" i="18"/>
  <c r="AG70" i="18"/>
  <c r="AG69" i="18"/>
  <c r="AG68" i="18"/>
  <c r="AG67" i="18"/>
  <c r="AG66" i="18"/>
  <c r="AG65" i="18"/>
  <c r="AG64" i="18"/>
  <c r="AG63" i="18"/>
  <c r="AG62" i="18"/>
  <c r="AG61" i="18"/>
  <c r="AG60" i="18"/>
  <c r="AG59" i="18"/>
  <c r="AG58" i="18"/>
  <c r="AG57" i="18"/>
  <c r="AG56" i="18"/>
  <c r="AG55" i="18"/>
  <c r="AG54" i="18"/>
  <c r="AG53" i="18"/>
  <c r="AG52" i="18"/>
  <c r="AG51" i="18"/>
  <c r="AG50" i="18"/>
  <c r="AG49" i="18"/>
  <c r="AG48" i="18"/>
  <c r="AG47" i="18"/>
  <c r="AG46" i="18"/>
  <c r="AG45" i="18"/>
  <c r="AG44" i="18"/>
  <c r="AG43" i="18"/>
  <c r="AG42" i="18"/>
  <c r="AG41" i="18"/>
  <c r="AG40" i="18"/>
  <c r="AG39" i="18"/>
  <c r="AG38" i="18"/>
  <c r="AG37" i="18"/>
  <c r="AG36" i="18"/>
  <c r="AG35" i="18"/>
  <c r="AG34" i="18"/>
  <c r="AG33" i="18"/>
  <c r="AG32" i="18"/>
  <c r="AG31" i="18"/>
  <c r="AG30" i="18"/>
  <c r="AG29" i="18"/>
  <c r="AG28" i="18"/>
  <c r="AG27" i="18"/>
  <c r="AG26" i="18"/>
  <c r="AG25" i="18"/>
  <c r="AG24" i="18"/>
  <c r="AG23" i="18"/>
  <c r="AG22" i="18"/>
  <c r="AG21" i="18"/>
  <c r="AG20" i="18"/>
  <c r="AG19" i="18"/>
  <c r="AG18" i="18"/>
  <c r="AG17" i="18"/>
  <c r="AG16" i="18"/>
  <c r="AG15" i="18"/>
  <c r="AG14" i="18"/>
  <c r="AG13" i="18"/>
  <c r="AG12" i="18"/>
  <c r="AG11" i="18"/>
  <c r="AG10" i="18"/>
  <c r="AG9" i="18"/>
  <c r="AG8" i="18"/>
  <c r="AG7" i="18"/>
  <c r="AG6" i="18"/>
  <c r="AG5" i="18"/>
  <c r="AG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F301" i="18"/>
  <c r="AF302" i="18"/>
  <c r="AF303" i="18"/>
  <c r="AF304" i="18"/>
  <c r="AF305" i="18"/>
  <c r="AF306" i="18"/>
  <c r="AF307" i="18"/>
  <c r="AF308" i="18"/>
  <c r="AF309" i="18"/>
  <c r="AF310" i="18"/>
  <c r="AF311" i="18"/>
  <c r="AF312" i="18"/>
  <c r="AF313" i="18"/>
  <c r="AF314" i="18"/>
  <c r="AF315" i="18"/>
  <c r="AF316" i="18"/>
  <c r="AF317" i="18"/>
  <c r="AF318" i="18"/>
  <c r="AF319" i="18"/>
  <c r="AF320" i="18"/>
  <c r="AF321" i="18"/>
  <c r="AF322" i="18"/>
  <c r="AF323" i="18"/>
  <c r="AF324" i="18"/>
  <c r="AF325" i="18"/>
  <c r="AF326" i="18"/>
  <c r="AF327" i="18"/>
  <c r="AF328" i="18"/>
  <c r="AF329" i="18"/>
  <c r="AF330" i="18"/>
  <c r="AF331" i="18"/>
  <c r="AF332" i="18"/>
  <c r="AF333" i="18"/>
  <c r="AF334" i="18"/>
  <c r="AF335" i="18"/>
  <c r="AF336" i="18"/>
  <c r="AF337" i="18"/>
  <c r="AF338" i="18"/>
  <c r="AF339" i="18"/>
  <c r="AF340" i="18"/>
  <c r="AF341" i="18"/>
  <c r="AF342" i="18"/>
  <c r="AF343" i="18"/>
  <c r="AF344" i="18"/>
  <c r="AF345" i="18"/>
  <c r="AF346" i="18"/>
  <c r="AF347" i="18"/>
  <c r="AF348" i="18"/>
  <c r="AF349" i="18"/>
  <c r="AF350" i="18"/>
  <c r="AF351" i="18"/>
  <c r="AF352" i="18"/>
  <c r="AF353" i="18"/>
  <c r="AF10" i="18"/>
  <c r="AF11" i="18"/>
  <c r="AF12" i="18"/>
  <c r="AF13" i="18"/>
  <c r="AF14" i="18"/>
  <c r="AF15" i="18"/>
  <c r="AF16" i="18"/>
  <c r="AF17" i="18"/>
  <c r="AF18" i="18"/>
  <c r="AF19" i="18"/>
  <c r="AF20" i="18"/>
  <c r="AF21" i="18"/>
  <c r="AF22" i="18"/>
  <c r="AF23" i="18"/>
  <c r="AF24" i="18"/>
  <c r="AF5" i="18"/>
  <c r="AF6" i="18"/>
  <c r="AF7" i="18"/>
  <c r="AF8" i="18"/>
  <c r="AF9" i="18"/>
  <c r="AF4" i="18"/>
  <c r="K189" i="1" l="1"/>
  <c r="Q189" i="1" s="1"/>
  <c r="R189" i="1" s="1"/>
  <c r="L189" i="1"/>
  <c r="P189" i="1"/>
  <c r="R190" i="1" s="1"/>
  <c r="Q190" i="1"/>
  <c r="Q191" i="1"/>
  <c r="R191" i="1" s="1"/>
  <c r="K186" i="1"/>
  <c r="Q188" i="1"/>
  <c r="R188" i="1" s="1"/>
  <c r="L186" i="1"/>
  <c r="P186" i="1" s="1"/>
  <c r="R186" i="1" s="1"/>
  <c r="Q186" i="1"/>
  <c r="Q187" i="1"/>
  <c r="K183" i="1"/>
  <c r="Q184" i="1" s="1"/>
  <c r="R184" i="1" s="1"/>
  <c r="Q185" i="1"/>
  <c r="R185" i="1" s="1"/>
  <c r="L183" i="1"/>
  <c r="P183" i="1" s="1"/>
  <c r="Q183" i="1"/>
  <c r="K180" i="1"/>
  <c r="Q180" i="1" s="1"/>
  <c r="R180" i="1" s="1"/>
  <c r="L180" i="1"/>
  <c r="P180" i="1"/>
  <c r="K177" i="1"/>
  <c r="Q177" i="1" s="1"/>
  <c r="R177" i="1" s="1"/>
  <c r="L177" i="1"/>
  <c r="P177" i="1"/>
  <c r="Q179" i="1"/>
  <c r="R179" i="1" s="1"/>
  <c r="K477" i="1"/>
  <c r="Q478" i="1" s="1"/>
  <c r="R478" i="1" s="1"/>
  <c r="Q482" i="1"/>
  <c r="R482" i="1" s="1"/>
  <c r="L477" i="1"/>
  <c r="P477" i="1" s="1"/>
  <c r="Q477" i="1"/>
  <c r="Q479" i="1"/>
  <c r="Q481" i="1"/>
  <c r="K473" i="1"/>
  <c r="Q474" i="1" s="1"/>
  <c r="R474" i="1" s="1"/>
  <c r="Q476" i="1"/>
  <c r="R476" i="1" s="1"/>
  <c r="L473" i="1"/>
  <c r="P473" i="1"/>
  <c r="Q473" i="1"/>
  <c r="R473" i="1" s="1"/>
  <c r="Q475" i="1"/>
  <c r="R475" i="1" s="1"/>
  <c r="O472" i="1"/>
  <c r="O471" i="1"/>
  <c r="L471" i="1"/>
  <c r="K471" i="1"/>
  <c r="K467" i="1"/>
  <c r="Q467" i="1" s="1"/>
  <c r="R467" i="1" s="1"/>
  <c r="Q470" i="1"/>
  <c r="R470" i="1" s="1"/>
  <c r="L467" i="1"/>
  <c r="P467" i="1" s="1"/>
  <c r="Q469" i="1"/>
  <c r="R469" i="1" s="1"/>
  <c r="S467" i="1"/>
  <c r="K464" i="1"/>
  <c r="Q466" i="1"/>
  <c r="L464" i="1"/>
  <c r="P464" i="1" s="1"/>
  <c r="Q464" i="1"/>
  <c r="Q465" i="1"/>
  <c r="K456" i="1"/>
  <c r="Q459" i="1" s="1"/>
  <c r="R459" i="1" s="1"/>
  <c r="L456" i="1"/>
  <c r="P456" i="1"/>
  <c r="Q457" i="1"/>
  <c r="R457" i="1"/>
  <c r="Q461" i="1"/>
  <c r="R461" i="1"/>
  <c r="O455" i="1"/>
  <c r="O454" i="1"/>
  <c r="L454" i="1"/>
  <c r="K454" i="1"/>
  <c r="O453" i="1"/>
  <c r="K453" i="1"/>
  <c r="K450" i="1"/>
  <c r="L450" i="1"/>
  <c r="P450" i="1"/>
  <c r="Q451" i="1"/>
  <c r="R451" i="1" s="1"/>
  <c r="K445" i="1"/>
  <c r="L445" i="1"/>
  <c r="P445" i="1" s="1"/>
  <c r="Q445" i="1"/>
  <c r="R445" i="1" s="1"/>
  <c r="Q447" i="1"/>
  <c r="R447" i="1"/>
  <c r="S447" i="1" s="1"/>
  <c r="O447" i="1"/>
  <c r="K441" i="1"/>
  <c r="Q444" i="1"/>
  <c r="L441" i="1"/>
  <c r="P441" i="1" s="1"/>
  <c r="Q441" i="1"/>
  <c r="Q442" i="1"/>
  <c r="Q443" i="1"/>
  <c r="R443" i="1"/>
  <c r="K438" i="1"/>
  <c r="Q440" i="1" s="1"/>
  <c r="L438" i="1"/>
  <c r="P438" i="1"/>
  <c r="R438" i="1" s="1"/>
  <c r="Q438" i="1"/>
  <c r="Q439" i="1"/>
  <c r="O437" i="1"/>
  <c r="K437" i="1"/>
  <c r="O436" i="1"/>
  <c r="O435" i="1"/>
  <c r="L435" i="1"/>
  <c r="K435" i="1"/>
  <c r="O434" i="1"/>
  <c r="K434" i="1"/>
  <c r="K429" i="1"/>
  <c r="Q433" i="1"/>
  <c r="L429" i="1"/>
  <c r="P429" i="1" s="1"/>
  <c r="R433" i="1"/>
  <c r="Q429" i="1"/>
  <c r="Q431" i="1"/>
  <c r="O428" i="1"/>
  <c r="O427" i="1"/>
  <c r="L427" i="1"/>
  <c r="K427" i="1"/>
  <c r="O426" i="1"/>
  <c r="K426" i="1"/>
  <c r="O425" i="1"/>
  <c r="K425" i="1"/>
  <c r="K420" i="1"/>
  <c r="Q424" i="1"/>
  <c r="R424" i="1" s="1"/>
  <c r="L420" i="1"/>
  <c r="P420" i="1" s="1"/>
  <c r="Q420" i="1"/>
  <c r="Q422" i="1"/>
  <c r="R422" i="1" s="1"/>
  <c r="K417" i="1"/>
  <c r="Q418" i="1" s="1"/>
  <c r="Q419" i="1"/>
  <c r="R419" i="1" s="1"/>
  <c r="L417" i="1"/>
  <c r="P417" i="1" s="1"/>
  <c r="R418" i="1"/>
  <c r="S418" i="1"/>
  <c r="K414" i="1"/>
  <c r="Q416" i="1" s="1"/>
  <c r="R416" i="1" s="1"/>
  <c r="L414" i="1"/>
  <c r="P414" i="1"/>
  <c r="Q414" i="1"/>
  <c r="R414" i="1"/>
  <c r="Q415" i="1"/>
  <c r="K409" i="1"/>
  <c r="L409" i="1"/>
  <c r="P409" i="1" s="1"/>
  <c r="K404" i="1"/>
  <c r="Q408" i="1"/>
  <c r="R408" i="1" s="1"/>
  <c r="L404" i="1"/>
  <c r="P404" i="1"/>
  <c r="Q404" i="1"/>
  <c r="R404" i="1" s="1"/>
  <c r="K399" i="1"/>
  <c r="Q403" i="1"/>
  <c r="R403" i="1" s="1"/>
  <c r="L399" i="1"/>
  <c r="P399" i="1"/>
  <c r="Q399" i="1"/>
  <c r="R399" i="1" s="1"/>
  <c r="Q401" i="1"/>
  <c r="R401" i="1" s="1"/>
  <c r="O403" i="1"/>
  <c r="K394" i="1"/>
  <c r="Q398" i="1"/>
  <c r="R398" i="1" s="1"/>
  <c r="L394" i="1"/>
  <c r="P394" i="1"/>
  <c r="Q395" i="1"/>
  <c r="R395" i="1"/>
  <c r="K389" i="1"/>
  <c r="Q393" i="1"/>
  <c r="R393" i="1" s="1"/>
  <c r="L389" i="1"/>
  <c r="P389" i="1"/>
  <c r="Q389" i="1"/>
  <c r="R389" i="1" s="1"/>
  <c r="Q391" i="1"/>
  <c r="R391" i="1" s="1"/>
  <c r="K385" i="1"/>
  <c r="L385" i="1"/>
  <c r="P385" i="1"/>
  <c r="K382" i="1"/>
  <c r="Q383" i="1" s="1"/>
  <c r="R383" i="1" s="1"/>
  <c r="Q384" i="1"/>
  <c r="R384" i="1" s="1"/>
  <c r="L382" i="1"/>
  <c r="P382" i="1" s="1"/>
  <c r="Q382" i="1"/>
  <c r="R382" i="1"/>
  <c r="K374" i="1"/>
  <c r="L374" i="1"/>
  <c r="P374" i="1"/>
  <c r="Q379" i="1"/>
  <c r="R379" i="1"/>
  <c r="K371" i="1"/>
  <c r="Q372" i="1" s="1"/>
  <c r="R372" i="1" s="1"/>
  <c r="Q373" i="1"/>
  <c r="R373" i="1" s="1"/>
  <c r="L371" i="1"/>
  <c r="P371" i="1"/>
  <c r="Q371" i="1"/>
  <c r="R371" i="1" s="1"/>
  <c r="S372" i="1"/>
  <c r="O371" i="1"/>
  <c r="K364" i="1"/>
  <c r="Q370" i="1" s="1"/>
  <c r="L364" i="1"/>
  <c r="P364" i="1"/>
  <c r="R368" i="1" s="1"/>
  <c r="Q365" i="1"/>
  <c r="Q366" i="1"/>
  <c r="R366" i="1"/>
  <c r="Q367" i="1"/>
  <c r="R367" i="1" s="1"/>
  <c r="Q368" i="1"/>
  <c r="Q369" i="1"/>
  <c r="K357" i="1"/>
  <c r="L357" i="1"/>
  <c r="P357" i="1" s="1"/>
  <c r="Q361" i="1"/>
  <c r="R361" i="1" s="1"/>
  <c r="K353" i="1"/>
  <c r="Q356" i="1" s="1"/>
  <c r="L353" i="1"/>
  <c r="P353" i="1" s="1"/>
  <c r="R353" i="1" s="1"/>
  <c r="Q355" i="1"/>
  <c r="R355" i="1" s="1"/>
  <c r="Q353" i="1"/>
  <c r="Q354" i="1"/>
  <c r="R354" i="1" s="1"/>
  <c r="K349" i="1"/>
  <c r="L349" i="1"/>
  <c r="P349" i="1"/>
  <c r="K344" i="1"/>
  <c r="Q348" i="1"/>
  <c r="L344" i="1"/>
  <c r="P344" i="1" s="1"/>
  <c r="R348" i="1"/>
  <c r="Q344" i="1"/>
  <c r="Q346" i="1"/>
  <c r="R346" i="1" s="1"/>
  <c r="K340" i="1"/>
  <c r="Q341" i="1" s="1"/>
  <c r="Q343" i="1"/>
  <c r="L340" i="1"/>
  <c r="P340" i="1" s="1"/>
  <c r="Q340" i="1"/>
  <c r="R341" i="1"/>
  <c r="Q342" i="1"/>
  <c r="O339" i="1"/>
  <c r="O338" i="1"/>
  <c r="L338" i="1"/>
  <c r="K338" i="1"/>
  <c r="O337" i="1"/>
  <c r="O336" i="1"/>
  <c r="L336" i="1"/>
  <c r="K336" i="1"/>
  <c r="O335" i="1"/>
  <c r="K335" i="1"/>
  <c r="O334" i="1"/>
  <c r="O333" i="1"/>
  <c r="L333" i="1"/>
  <c r="K333" i="1"/>
  <c r="O332" i="1"/>
  <c r="K332" i="1"/>
  <c r="O331" i="1"/>
  <c r="K331" i="1"/>
  <c r="O330" i="1"/>
  <c r="K330" i="1"/>
  <c r="O329" i="1"/>
  <c r="K329" i="1"/>
  <c r="O328" i="1"/>
  <c r="K328" i="1"/>
  <c r="O327" i="1"/>
  <c r="O326" i="1"/>
  <c r="L326" i="1"/>
  <c r="K326" i="1"/>
  <c r="K322" i="1"/>
  <c r="Q325" i="1"/>
  <c r="L322" i="1"/>
  <c r="P322" i="1" s="1"/>
  <c r="R323" i="1" s="1"/>
  <c r="Q322" i="1"/>
  <c r="R322" i="1" s="1"/>
  <c r="Q323" i="1"/>
  <c r="Q324" i="1"/>
  <c r="R324" i="1" s="1"/>
  <c r="S324" i="1" s="1"/>
  <c r="O324" i="1"/>
  <c r="S322" i="1"/>
  <c r="K319" i="1"/>
  <c r="Q320" i="1" s="1"/>
  <c r="R320" i="1" s="1"/>
  <c r="O320" i="1" s="1"/>
  <c r="Q321" i="1"/>
  <c r="R321" i="1" s="1"/>
  <c r="L319" i="1"/>
  <c r="P319" i="1" s="1"/>
  <c r="Q319" i="1"/>
  <c r="R319" i="1"/>
  <c r="T319" i="1"/>
  <c r="AJ319" i="1"/>
  <c r="O318" i="1"/>
  <c r="O317" i="1"/>
  <c r="L317" i="1"/>
  <c r="K317" i="1"/>
  <c r="O316" i="1"/>
  <c r="K316" i="1"/>
  <c r="O315" i="1"/>
  <c r="K315" i="1"/>
  <c r="O314" i="1"/>
  <c r="K314" i="1"/>
  <c r="O313" i="1"/>
  <c r="O312" i="1"/>
  <c r="L312" i="1"/>
  <c r="K312" i="1"/>
  <c r="O311" i="1"/>
  <c r="K311" i="1"/>
  <c r="O310" i="1"/>
  <c r="K310" i="1"/>
  <c r="O309" i="1"/>
  <c r="O308" i="1"/>
  <c r="L308" i="1"/>
  <c r="K308" i="1"/>
  <c r="O307" i="1"/>
  <c r="O306" i="1"/>
  <c r="L306" i="1"/>
  <c r="K306" i="1"/>
  <c r="K301" i="1"/>
  <c r="Q302" i="1" s="1"/>
  <c r="Q305" i="1"/>
  <c r="L301" i="1"/>
  <c r="P301" i="1" s="1"/>
  <c r="Q301" i="1"/>
  <c r="R301" i="1" s="1"/>
  <c r="Q303" i="1"/>
  <c r="R303" i="1"/>
  <c r="W303" i="1" s="1"/>
  <c r="S303" i="1"/>
  <c r="K298" i="1"/>
  <c r="Q299" i="1" s="1"/>
  <c r="Q300" i="1"/>
  <c r="L298" i="1"/>
  <c r="P298" i="1" s="1"/>
  <c r="R298" i="1" s="1"/>
  <c r="Q298" i="1"/>
  <c r="K295" i="1"/>
  <c r="Q296" i="1" s="1"/>
  <c r="R296" i="1" s="1"/>
  <c r="L295" i="1"/>
  <c r="P295" i="1"/>
  <c r="K291" i="1"/>
  <c r="Q292" i="1" s="1"/>
  <c r="R292" i="1" s="1"/>
  <c r="Q294" i="1"/>
  <c r="L291" i="1"/>
  <c r="P291" i="1" s="1"/>
  <c r="Q291" i="1"/>
  <c r="R291" i="1"/>
  <c r="Q293" i="1"/>
  <c r="R293" i="1"/>
  <c r="K281" i="1"/>
  <c r="Q290" i="1"/>
  <c r="R290" i="1" s="1"/>
  <c r="L281" i="1"/>
  <c r="P281" i="1"/>
  <c r="R287" i="1" s="1"/>
  <c r="Q281" i="1"/>
  <c r="R281" i="1"/>
  <c r="Q282" i="1"/>
  <c r="Q283" i="1"/>
  <c r="R283" i="1"/>
  <c r="S283" i="1" s="1"/>
  <c r="Q284" i="1"/>
  <c r="R284" i="1" s="1"/>
  <c r="Q285" i="1"/>
  <c r="R285" i="1"/>
  <c r="Q286" i="1"/>
  <c r="R286" i="1" s="1"/>
  <c r="Q287" i="1"/>
  <c r="Q288" i="1"/>
  <c r="R288" i="1" s="1"/>
  <c r="O288" i="1" s="1"/>
  <c r="Q289" i="1"/>
  <c r="R289" i="1"/>
  <c r="S288" i="1"/>
  <c r="O286" i="1"/>
  <c r="K276" i="1"/>
  <c r="Q276" i="1" s="1"/>
  <c r="Q280" i="1"/>
  <c r="L276" i="1"/>
  <c r="P276" i="1" s="1"/>
  <c r="Q279" i="1"/>
  <c r="Q278" i="1"/>
  <c r="Q277" i="1"/>
  <c r="K271" i="1"/>
  <c r="Q272" i="1" s="1"/>
  <c r="R272" i="1" s="1"/>
  <c r="Q275" i="1"/>
  <c r="L271" i="1"/>
  <c r="P271" i="1" s="1"/>
  <c r="Q271" i="1"/>
  <c r="R271" i="1"/>
  <c r="Q273" i="1"/>
  <c r="R273" i="1"/>
  <c r="S273" i="1" s="1"/>
  <c r="O273" i="1"/>
  <c r="K268" i="1"/>
  <c r="Q269" i="1" s="1"/>
  <c r="Q270" i="1"/>
  <c r="L268" i="1"/>
  <c r="P268" i="1" s="1"/>
  <c r="Q268" i="1"/>
  <c r="R268" i="1" s="1"/>
  <c r="K264" i="1"/>
  <c r="L264" i="1"/>
  <c r="P264" i="1"/>
  <c r="R265" i="1" s="1"/>
  <c r="Q265" i="1"/>
  <c r="K261" i="1"/>
  <c r="Q262" i="1" s="1"/>
  <c r="R262" i="1" s="1"/>
  <c r="Q263" i="1"/>
  <c r="R263" i="1" s="1"/>
  <c r="L261" i="1"/>
  <c r="P261" i="1"/>
  <c r="Q261" i="1"/>
  <c r="R261" i="1" s="1"/>
  <c r="S262" i="1"/>
  <c r="K256" i="1"/>
  <c r="Q260" i="1"/>
  <c r="L256" i="1"/>
  <c r="P256" i="1"/>
  <c r="Q259" i="1"/>
  <c r="R259" i="1"/>
  <c r="Q256" i="1"/>
  <c r="Q257" i="1"/>
  <c r="R257" i="1"/>
  <c r="Q258" i="1"/>
  <c r="K251" i="1"/>
  <c r="Q255" i="1"/>
  <c r="L251" i="1"/>
  <c r="P251" i="1"/>
  <c r="R251" i="1" s="1"/>
  <c r="Q251" i="1"/>
  <c r="Q252" i="1"/>
  <c r="Q253" i="1"/>
  <c r="Q254" i="1"/>
  <c r="S251" i="1"/>
  <c r="K246" i="1"/>
  <c r="Q250" i="1"/>
  <c r="L246" i="1"/>
  <c r="P246" i="1"/>
  <c r="Q246" i="1"/>
  <c r="R246" i="1" s="1"/>
  <c r="Q247" i="1"/>
  <c r="Q248" i="1"/>
  <c r="R248" i="1"/>
  <c r="Q249" i="1"/>
  <c r="K242" i="1"/>
  <c r="Q245" i="1"/>
  <c r="R245" i="1" s="1"/>
  <c r="L242" i="1"/>
  <c r="P242" i="1"/>
  <c r="Q242" i="1"/>
  <c r="R242" i="1"/>
  <c r="Q243" i="1"/>
  <c r="Q244" i="1"/>
  <c r="R244" i="1"/>
  <c r="S244" i="1"/>
  <c r="K238" i="1"/>
  <c r="L238" i="1"/>
  <c r="P238" i="1"/>
  <c r="Q239" i="1"/>
  <c r="R239" i="1"/>
  <c r="O239" i="1" s="1"/>
  <c r="S239" i="1"/>
  <c r="O237" i="1"/>
  <c r="K234" i="1"/>
  <c r="L234" i="1"/>
  <c r="P234" i="1"/>
  <c r="Q235" i="1"/>
  <c r="R235" i="1"/>
  <c r="O235" i="1"/>
  <c r="K231" i="1"/>
  <c r="L231" i="1"/>
  <c r="P231" i="1" s="1"/>
  <c r="Q231" i="1"/>
  <c r="R231" i="1"/>
  <c r="O230" i="1"/>
  <c r="O229" i="1"/>
  <c r="L229" i="1"/>
  <c r="K229" i="1"/>
  <c r="K226" i="1"/>
  <c r="L226" i="1"/>
  <c r="P226" i="1"/>
  <c r="Q227" i="1"/>
  <c r="R227" i="1" s="1"/>
  <c r="K223" i="1"/>
  <c r="L223" i="1"/>
  <c r="P223" i="1" s="1"/>
  <c r="Q223" i="1"/>
  <c r="R223" i="1" s="1"/>
  <c r="K220" i="1"/>
  <c r="L220" i="1"/>
  <c r="P220" i="1" s="1"/>
  <c r="Q221" i="1"/>
  <c r="R221" i="1" s="1"/>
  <c r="K217" i="1"/>
  <c r="Q218" i="1" s="1"/>
  <c r="Q219" i="1"/>
  <c r="L217" i="1"/>
  <c r="P217" i="1" s="1"/>
  <c r="R219" i="1"/>
  <c r="Q217" i="1"/>
  <c r="K214" i="1"/>
  <c r="L214" i="1"/>
  <c r="P214" i="1" s="1"/>
  <c r="K211" i="1"/>
  <c r="Q212" i="1" s="1"/>
  <c r="Q213" i="1"/>
  <c r="R213" i="1" s="1"/>
  <c r="L211" i="1"/>
  <c r="P211" i="1" s="1"/>
  <c r="Q211" i="1"/>
  <c r="R211" i="1"/>
  <c r="AJ211" i="1" s="1"/>
  <c r="R212" i="1"/>
  <c r="K205" i="1"/>
  <c r="L205" i="1"/>
  <c r="P205" i="1"/>
  <c r="Q206" i="1"/>
  <c r="Q208" i="1"/>
  <c r="O204" i="1"/>
  <c r="O203" i="1"/>
  <c r="L203" i="1"/>
  <c r="K203" i="1"/>
  <c r="K200" i="1"/>
  <c r="Q202" i="1"/>
  <c r="L200" i="1"/>
  <c r="P200" i="1" s="1"/>
  <c r="Q200" i="1"/>
  <c r="Q201" i="1"/>
  <c r="O199" i="1"/>
  <c r="K199" i="1"/>
  <c r="K196" i="1"/>
  <c r="Q198" i="1"/>
  <c r="L196" i="1"/>
  <c r="P196" i="1"/>
  <c r="R196" i="1" s="1"/>
  <c r="Q196" i="1"/>
  <c r="Q197" i="1"/>
  <c r="O195" i="1"/>
  <c r="O194" i="1"/>
  <c r="L194" i="1"/>
  <c r="K194" i="1"/>
  <c r="O193" i="1"/>
  <c r="O192" i="1"/>
  <c r="L192" i="1"/>
  <c r="K192" i="1"/>
  <c r="O191" i="1"/>
  <c r="O190" i="1"/>
  <c r="AK189" i="1"/>
  <c r="AJ189" i="1"/>
  <c r="AL189" i="1"/>
  <c r="AI189" i="1"/>
  <c r="U189" i="1"/>
  <c r="O189" i="1"/>
  <c r="K172" i="1"/>
  <c r="Q176" i="1"/>
  <c r="L172" i="1"/>
  <c r="P172" i="1" s="1"/>
  <c r="Q172" i="1"/>
  <c r="Q173" i="1"/>
  <c r="Q174" i="1"/>
  <c r="Q175" i="1"/>
  <c r="K168" i="1"/>
  <c r="Q171" i="1"/>
  <c r="L168" i="1"/>
  <c r="P168" i="1" s="1"/>
  <c r="Q168" i="1"/>
  <c r="Q169" i="1"/>
  <c r="Q170" i="1"/>
  <c r="K164" i="1"/>
  <c r="Q165" i="1" s="1"/>
  <c r="R165" i="1" s="1"/>
  <c r="L164" i="1"/>
  <c r="P164" i="1"/>
  <c r="O163" i="1"/>
  <c r="O162" i="1"/>
  <c r="L162" i="1"/>
  <c r="K162" i="1"/>
  <c r="K159" i="1"/>
  <c r="Q160" i="1" s="1"/>
  <c r="R160" i="1" s="1"/>
  <c r="L159" i="1"/>
  <c r="P159" i="1" s="1"/>
  <c r="Q159" i="1"/>
  <c r="K156" i="1"/>
  <c r="Q158" i="1" s="1"/>
  <c r="L156" i="1"/>
  <c r="P156" i="1"/>
  <c r="Q157" i="1"/>
  <c r="K153" i="1"/>
  <c r="Q154" i="1" s="1"/>
  <c r="R154" i="1" s="1"/>
  <c r="L153" i="1"/>
  <c r="P153" i="1" s="1"/>
  <c r="Q153" i="1"/>
  <c r="K150" i="1"/>
  <c r="Q152" i="1" s="1"/>
  <c r="L150" i="1"/>
  <c r="P150" i="1"/>
  <c r="R150" i="1" s="1"/>
  <c r="Q150" i="1"/>
  <c r="Q151" i="1"/>
  <c r="K143" i="1"/>
  <c r="Q149" i="1"/>
  <c r="R149" i="1" s="1"/>
  <c r="L143" i="1"/>
  <c r="P143" i="1" s="1"/>
  <c r="Q143" i="1"/>
  <c r="Q145" i="1"/>
  <c r="R145" i="1" s="1"/>
  <c r="Q147" i="1"/>
  <c r="O142" i="1"/>
  <c r="O141" i="1"/>
  <c r="L141" i="1"/>
  <c r="K141" i="1"/>
  <c r="O140" i="1"/>
  <c r="O139" i="1"/>
  <c r="L139" i="1"/>
  <c r="K139" i="1"/>
  <c r="O138" i="1"/>
  <c r="O137" i="1"/>
  <c r="L137" i="1"/>
  <c r="K137" i="1"/>
  <c r="O136" i="1"/>
  <c r="O135" i="1"/>
  <c r="K129" i="1"/>
  <c r="Q129" i="1" s="1"/>
  <c r="R129" i="1" s="1"/>
  <c r="Q134" i="1"/>
  <c r="R134" i="1" s="1"/>
  <c r="L129" i="1"/>
  <c r="P129" i="1" s="1"/>
  <c r="Q133" i="1"/>
  <c r="R133" i="1" s="1"/>
  <c r="S133" i="1" s="1"/>
  <c r="K126" i="1"/>
  <c r="Q127" i="1" s="1"/>
  <c r="Q128" i="1"/>
  <c r="R128" i="1" s="1"/>
  <c r="L126" i="1"/>
  <c r="P126" i="1" s="1"/>
  <c r="R127" i="1" s="1"/>
  <c r="Q126" i="1"/>
  <c r="K115" i="1"/>
  <c r="Q125" i="1" s="1"/>
  <c r="L115" i="1"/>
  <c r="P115" i="1" s="1"/>
  <c r="Q116" i="1"/>
  <c r="Q118" i="1"/>
  <c r="Q119" i="1"/>
  <c r="Q120" i="1"/>
  <c r="Q121" i="1"/>
  <c r="Q122" i="1"/>
  <c r="Q123" i="1"/>
  <c r="Q124" i="1"/>
  <c r="K109" i="1"/>
  <c r="Q114" i="1" s="1"/>
  <c r="R114" i="1" s="1"/>
  <c r="L109" i="1"/>
  <c r="P109" i="1" s="1"/>
  <c r="Q109" i="1"/>
  <c r="Q111" i="1"/>
  <c r="R111" i="1" s="1"/>
  <c r="S111" i="1" s="1"/>
  <c r="Q113" i="1"/>
  <c r="K106" i="1"/>
  <c r="L106" i="1"/>
  <c r="P106" i="1"/>
  <c r="R107" i="1" s="1"/>
  <c r="Q107" i="1"/>
  <c r="K103" i="1"/>
  <c r="Q105" i="1"/>
  <c r="L103" i="1"/>
  <c r="P103" i="1" s="1"/>
  <c r="R104" i="1" s="1"/>
  <c r="O104" i="1" s="1"/>
  <c r="Q103" i="1"/>
  <c r="R103" i="1" s="1"/>
  <c r="Q104" i="1"/>
  <c r="O102" i="1"/>
  <c r="K99" i="1"/>
  <c r="Q101" i="1" s="1"/>
  <c r="L99" i="1"/>
  <c r="P99" i="1" s="1"/>
  <c r="R99" i="1" s="1"/>
  <c r="Q99" i="1"/>
  <c r="Q100" i="1"/>
  <c r="O98" i="1"/>
  <c r="K92" i="1"/>
  <c r="Q95" i="1" s="1"/>
  <c r="R95" i="1" s="1"/>
  <c r="L92" i="1"/>
  <c r="P92" i="1"/>
  <c r="Q93" i="1"/>
  <c r="R93" i="1" s="1"/>
  <c r="K87" i="1"/>
  <c r="Q91" i="1" s="1"/>
  <c r="L87" i="1"/>
  <c r="P87" i="1" s="1"/>
  <c r="R89" i="1" s="1"/>
  <c r="Q88" i="1"/>
  <c r="Q89" i="1"/>
  <c r="Q90" i="1"/>
  <c r="O86" i="1"/>
  <c r="O85" i="1"/>
  <c r="O84" i="1"/>
  <c r="L84" i="1"/>
  <c r="K84" i="1"/>
  <c r="O83" i="1"/>
  <c r="O82" i="1"/>
  <c r="L82" i="1"/>
  <c r="K82" i="1"/>
  <c r="K79" i="1"/>
  <c r="Q81" i="1"/>
  <c r="R81" i="1" s="1"/>
  <c r="S81" i="1" s="1"/>
  <c r="L79" i="1"/>
  <c r="P79" i="1" s="1"/>
  <c r="Q79" i="1"/>
  <c r="R79" i="1"/>
  <c r="Q80" i="1"/>
  <c r="R80" i="1" s="1"/>
  <c r="O80" i="1" s="1"/>
  <c r="O79" i="1"/>
  <c r="K75" i="1"/>
  <c r="Q76" i="1" s="1"/>
  <c r="R76" i="1" s="1"/>
  <c r="L75" i="1"/>
  <c r="P75" i="1"/>
  <c r="O74" i="1"/>
  <c r="K68" i="1"/>
  <c r="Q69" i="1" s="1"/>
  <c r="R69" i="1" s="1"/>
  <c r="L68" i="1"/>
  <c r="P68" i="1"/>
  <c r="K63" i="1"/>
  <c r="Q67" i="1" s="1"/>
  <c r="L63" i="1"/>
  <c r="P63" i="1" s="1"/>
  <c r="R65" i="1" s="1"/>
  <c r="Q64" i="1"/>
  <c r="Q65" i="1"/>
  <c r="Q66" i="1"/>
  <c r="K59" i="1"/>
  <c r="Q62" i="1" s="1"/>
  <c r="L59" i="1"/>
  <c r="P59" i="1"/>
  <c r="R59" i="1" s="1"/>
  <c r="Q59" i="1"/>
  <c r="Q60" i="1"/>
  <c r="Q61" i="1"/>
  <c r="R61" i="1"/>
  <c r="O58" i="1"/>
  <c r="K55" i="1"/>
  <c r="Q57" i="1" s="1"/>
  <c r="L55" i="1"/>
  <c r="P55" i="1"/>
  <c r="R55" i="1" s="1"/>
  <c r="Q55" i="1"/>
  <c r="Q56" i="1"/>
  <c r="O54" i="1"/>
  <c r="K51" i="1"/>
  <c r="L51" i="1"/>
  <c r="P51" i="1"/>
  <c r="O50" i="1"/>
  <c r="O49" i="1"/>
  <c r="L49" i="1"/>
  <c r="K49" i="1"/>
  <c r="K46" i="1"/>
  <c r="Q48" i="1"/>
  <c r="R48" i="1" s="1"/>
  <c r="L46" i="1"/>
  <c r="P46" i="1" s="1"/>
  <c r="Q46" i="1"/>
  <c r="R46" i="1"/>
  <c r="Q47" i="1"/>
  <c r="R47" i="1" s="1"/>
  <c r="O47" i="1" s="1"/>
  <c r="O46" i="1"/>
  <c r="O45" i="1"/>
  <c r="O44" i="1"/>
  <c r="L44" i="1"/>
  <c r="K44" i="1"/>
  <c r="O43" i="1"/>
  <c r="O42" i="1"/>
  <c r="L42" i="1"/>
  <c r="K42" i="1"/>
  <c r="O41" i="1"/>
  <c r="O40" i="1"/>
  <c r="K36" i="1"/>
  <c r="Q37" i="1" s="1"/>
  <c r="Q39" i="1"/>
  <c r="L36" i="1"/>
  <c r="P36" i="1" s="1"/>
  <c r="R36" i="1" s="1"/>
  <c r="Q36" i="1"/>
  <c r="Q38" i="1"/>
  <c r="R38" i="1"/>
  <c r="K33" i="1"/>
  <c r="Q35" i="1" s="1"/>
  <c r="L33" i="1"/>
  <c r="P33" i="1"/>
  <c r="R33" i="1" s="1"/>
  <c r="Q33" i="1"/>
  <c r="Q34" i="1"/>
  <c r="O32" i="1"/>
  <c r="O31" i="1"/>
  <c r="L31" i="1"/>
  <c r="K31" i="1"/>
  <c r="K28" i="1"/>
  <c r="Q29" i="1" s="1"/>
  <c r="Q30" i="1"/>
  <c r="L28" i="1"/>
  <c r="P28" i="1" s="1"/>
  <c r="R29" i="1" s="1"/>
  <c r="R30" i="1"/>
  <c r="Q28" i="1"/>
  <c r="O30" i="1"/>
  <c r="O27" i="1"/>
  <c r="O26" i="1"/>
  <c r="L26" i="1"/>
  <c r="K26" i="1"/>
  <c r="K14" i="1"/>
  <c r="Q25" i="1" s="1"/>
  <c r="L14" i="1"/>
  <c r="P14" i="1"/>
  <c r="R24" i="1" s="1"/>
  <c r="Q15" i="1"/>
  <c r="Q17" i="1"/>
  <c r="R17" i="1" s="1"/>
  <c r="Q19" i="1"/>
  <c r="Q20" i="1"/>
  <c r="R20" i="1"/>
  <c r="Q21" i="1"/>
  <c r="Q22" i="1"/>
  <c r="Q23" i="1"/>
  <c r="R23" i="1" s="1"/>
  <c r="O23" i="1" s="1"/>
  <c r="Q24" i="1"/>
  <c r="O17" i="1"/>
  <c r="K11" i="1"/>
  <c r="L11" i="1"/>
  <c r="P11" i="1"/>
  <c r="Q12" i="1"/>
  <c r="R12" i="1"/>
  <c r="K8" i="1"/>
  <c r="Q10" i="1"/>
  <c r="R10" i="1" s="1"/>
  <c r="L8" i="1"/>
  <c r="P8" i="1" s="1"/>
  <c r="Q8" i="1"/>
  <c r="R8" i="1"/>
  <c r="Q9" i="1"/>
  <c r="R9" i="1" s="1"/>
  <c r="O9" i="1" s="1"/>
  <c r="K4" i="1"/>
  <c r="L4" i="1"/>
  <c r="P4" i="1"/>
  <c r="Q5" i="1"/>
  <c r="R5" i="1" s="1"/>
  <c r="BB123" i="1"/>
  <c r="BB129" i="1"/>
  <c r="S33" i="1" l="1"/>
  <c r="O33" i="1"/>
  <c r="S93" i="1"/>
  <c r="O93" i="1"/>
  <c r="W93" i="1"/>
  <c r="S128" i="1"/>
  <c r="O128" i="1"/>
  <c r="O134" i="1"/>
  <c r="S134" i="1"/>
  <c r="S150" i="1"/>
  <c r="O150" i="1"/>
  <c r="O160" i="1"/>
  <c r="S160" i="1"/>
  <c r="O154" i="1"/>
  <c r="S154" i="1"/>
  <c r="W5" i="1"/>
  <c r="S5" i="1"/>
  <c r="O5" i="1"/>
  <c r="S55" i="1"/>
  <c r="O55" i="1"/>
  <c r="S59" i="1"/>
  <c r="O59" i="1"/>
  <c r="S107" i="1"/>
  <c r="O107" i="1"/>
  <c r="R123" i="1"/>
  <c r="R119" i="1"/>
  <c r="R121" i="1"/>
  <c r="S149" i="1"/>
  <c r="O149" i="1"/>
  <c r="O24" i="1"/>
  <c r="S24" i="1"/>
  <c r="AK129" i="1"/>
  <c r="S129" i="1"/>
  <c r="U129" i="1"/>
  <c r="O129" i="1"/>
  <c r="S296" i="1"/>
  <c r="O296" i="1"/>
  <c r="AI36" i="1"/>
  <c r="S36" i="1"/>
  <c r="O36" i="1"/>
  <c r="S65" i="1"/>
  <c r="O65" i="1"/>
  <c r="O69" i="1"/>
  <c r="S69" i="1"/>
  <c r="S76" i="1"/>
  <c r="O76" i="1"/>
  <c r="S89" i="1"/>
  <c r="O89" i="1"/>
  <c r="R172" i="1"/>
  <c r="R174" i="1"/>
  <c r="O29" i="1"/>
  <c r="S29" i="1"/>
  <c r="S95" i="1"/>
  <c r="O95" i="1"/>
  <c r="S99" i="1"/>
  <c r="O99" i="1"/>
  <c r="S103" i="1"/>
  <c r="O103" i="1"/>
  <c r="T103" i="1"/>
  <c r="AC103" i="1" s="1"/>
  <c r="O114" i="1"/>
  <c r="S114" i="1"/>
  <c r="O127" i="1"/>
  <c r="S127" i="1"/>
  <c r="S165" i="1"/>
  <c r="O165" i="1"/>
  <c r="R168" i="1"/>
  <c r="R170" i="1"/>
  <c r="S424" i="1"/>
  <c r="AI8" i="1"/>
  <c r="AK8" i="1"/>
  <c r="S8" i="1"/>
  <c r="R39" i="1"/>
  <c r="U46" i="1"/>
  <c r="S47" i="1"/>
  <c r="Q53" i="1"/>
  <c r="R53" i="1" s="1"/>
  <c r="Q51" i="1"/>
  <c r="R51" i="1" s="1"/>
  <c r="R67" i="1"/>
  <c r="U79" i="1"/>
  <c r="R125" i="1"/>
  <c r="R171" i="1"/>
  <c r="R175" i="1"/>
  <c r="R176" i="1"/>
  <c r="S196" i="1"/>
  <c r="O196" i="1"/>
  <c r="R217" i="1"/>
  <c r="R218" i="1"/>
  <c r="S246" i="1"/>
  <c r="AI246" i="1"/>
  <c r="W246" i="1"/>
  <c r="O246" i="1"/>
  <c r="O259" i="1"/>
  <c r="S259" i="1"/>
  <c r="S265" i="1"/>
  <c r="AC319" i="1"/>
  <c r="AD319" i="1" s="1"/>
  <c r="AE319" i="1" s="1"/>
  <c r="W321" i="1"/>
  <c r="O321" i="1"/>
  <c r="S321" i="1"/>
  <c r="R105" i="1"/>
  <c r="R124" i="1"/>
  <c r="R126" i="1"/>
  <c r="O133" i="1"/>
  <c r="R147" i="1"/>
  <c r="R143" i="1"/>
  <c r="Q144" i="1"/>
  <c r="R144" i="1" s="1"/>
  <c r="Q146" i="1"/>
  <c r="R146" i="1" s="1"/>
  <c r="Q148" i="1"/>
  <c r="R148" i="1" s="1"/>
  <c r="R152" i="1"/>
  <c r="Q155" i="1"/>
  <c r="R155" i="1" s="1"/>
  <c r="R157" i="1"/>
  <c r="R158" i="1"/>
  <c r="Q161" i="1"/>
  <c r="R161" i="1" s="1"/>
  <c r="R200" i="1"/>
  <c r="Q216" i="1"/>
  <c r="R216" i="1" s="1"/>
  <c r="Q214" i="1"/>
  <c r="R214" i="1" s="1"/>
  <c r="Q215" i="1"/>
  <c r="R215" i="1" s="1"/>
  <c r="S242" i="1"/>
  <c r="O242" i="1"/>
  <c r="S245" i="1"/>
  <c r="O245" i="1"/>
  <c r="O251" i="1"/>
  <c r="O265" i="1"/>
  <c r="O271" i="1"/>
  <c r="S271" i="1"/>
  <c r="S272" i="1"/>
  <c r="O272" i="1"/>
  <c r="O301" i="1"/>
  <c r="S301" i="1"/>
  <c r="S373" i="1"/>
  <c r="U371" i="1"/>
  <c r="O373" i="1"/>
  <c r="Q7" i="1"/>
  <c r="R7" i="1" s="1"/>
  <c r="Q4" i="1"/>
  <c r="R4" i="1" s="1"/>
  <c r="Q6" i="1"/>
  <c r="R6" i="1" s="1"/>
  <c r="O10" i="1"/>
  <c r="S12" i="1"/>
  <c r="S20" i="1"/>
  <c r="O20" i="1"/>
  <c r="S17" i="1"/>
  <c r="S30" i="1"/>
  <c r="W38" i="1"/>
  <c r="S38" i="1"/>
  <c r="O48" i="1"/>
  <c r="O61" i="1"/>
  <c r="Q78" i="1"/>
  <c r="R78" i="1" s="1"/>
  <c r="Q75" i="1"/>
  <c r="R75" i="1" s="1"/>
  <c r="O81" i="1"/>
  <c r="R88" i="1"/>
  <c r="R91" i="1"/>
  <c r="Q97" i="1"/>
  <c r="R97" i="1" s="1"/>
  <c r="Q92" i="1"/>
  <c r="R92" i="1" s="1"/>
  <c r="Q94" i="1"/>
  <c r="R94" i="1" s="1"/>
  <c r="Q96" i="1"/>
  <c r="R96" i="1" s="1"/>
  <c r="R100" i="1"/>
  <c r="AJ99" i="1" s="1"/>
  <c r="R120" i="1"/>
  <c r="S145" i="1"/>
  <c r="R169" i="1"/>
  <c r="R173" i="1"/>
  <c r="R208" i="1"/>
  <c r="R206" i="1"/>
  <c r="AI211" i="1"/>
  <c r="T211" i="1"/>
  <c r="AC211" i="1" s="1"/>
  <c r="W211" i="1"/>
  <c r="AK211" i="1"/>
  <c r="AL211" i="1" s="1"/>
  <c r="U211" i="1"/>
  <c r="Y211" i="1" s="1"/>
  <c r="S211" i="1"/>
  <c r="S219" i="1"/>
  <c r="O219" i="1"/>
  <c r="S221" i="1"/>
  <c r="O221" i="1"/>
  <c r="S223" i="1"/>
  <c r="O223" i="1"/>
  <c r="S227" i="1"/>
  <c r="O227" i="1"/>
  <c r="S231" i="1"/>
  <c r="O231" i="1"/>
  <c r="S263" i="1"/>
  <c r="O263" i="1"/>
  <c r="R278" i="1"/>
  <c r="R279" i="1"/>
  <c r="S287" i="1"/>
  <c r="O287" i="1"/>
  <c r="Q297" i="1"/>
  <c r="R297" i="1" s="1"/>
  <c r="Q295" i="1"/>
  <c r="R295" i="1" s="1"/>
  <c r="O346" i="1"/>
  <c r="S346" i="1"/>
  <c r="O361" i="1"/>
  <c r="W361" i="1"/>
  <c r="S361" i="1"/>
  <c r="S379" i="1"/>
  <c r="O379" i="1"/>
  <c r="O424" i="1"/>
  <c r="O8" i="1"/>
  <c r="U8" i="1"/>
  <c r="Y8" i="1" s="1"/>
  <c r="S9" i="1"/>
  <c r="O12" i="1"/>
  <c r="Q13" i="1"/>
  <c r="R13" i="1" s="1"/>
  <c r="Q11" i="1"/>
  <c r="R11" i="1" s="1"/>
  <c r="W20" i="1"/>
  <c r="R22" i="1"/>
  <c r="O38" i="1"/>
  <c r="AI46" i="1"/>
  <c r="AK46" i="1"/>
  <c r="S46" i="1"/>
  <c r="Q52" i="1"/>
  <c r="R52" i="1" s="1"/>
  <c r="R56" i="1"/>
  <c r="T55" i="1" s="1"/>
  <c r="S61" i="1"/>
  <c r="R64" i="1"/>
  <c r="Q73" i="1"/>
  <c r="R73" i="1" s="1"/>
  <c r="Q68" i="1"/>
  <c r="R68" i="1" s="1"/>
  <c r="Q70" i="1"/>
  <c r="R70" i="1" s="1"/>
  <c r="Q72" i="1"/>
  <c r="R72" i="1" s="1"/>
  <c r="S80" i="1"/>
  <c r="AI79" i="1"/>
  <c r="AK79" i="1"/>
  <c r="S79" i="1"/>
  <c r="R90" i="1"/>
  <c r="R101" i="1"/>
  <c r="O111" i="1"/>
  <c r="R122" i="1"/>
  <c r="R116" i="1"/>
  <c r="Q130" i="1"/>
  <c r="R130" i="1" s="1"/>
  <c r="T129" i="1" s="1"/>
  <c r="Q132" i="1"/>
  <c r="R132" i="1" s="1"/>
  <c r="O145" i="1"/>
  <c r="R151" i="1"/>
  <c r="T150" i="1" s="1"/>
  <c r="Q167" i="1"/>
  <c r="R167" i="1" s="1"/>
  <c r="Q164" i="1"/>
  <c r="R164" i="1" s="1"/>
  <c r="Q166" i="1"/>
  <c r="R166" i="1" s="1"/>
  <c r="S10" i="1"/>
  <c r="S23" i="1"/>
  <c r="R19" i="1"/>
  <c r="R15" i="1"/>
  <c r="R25" i="1"/>
  <c r="R34" i="1"/>
  <c r="T33" i="1" s="1"/>
  <c r="R37" i="1"/>
  <c r="T36" i="1" s="1"/>
  <c r="S48" i="1"/>
  <c r="R57" i="1"/>
  <c r="R60" i="1"/>
  <c r="U59" i="1" s="1"/>
  <c r="R66" i="1"/>
  <c r="W8" i="1"/>
  <c r="AJ8" i="1"/>
  <c r="T8" i="1"/>
  <c r="W10" i="1" s="1"/>
  <c r="R21" i="1"/>
  <c r="R28" i="1"/>
  <c r="R35" i="1"/>
  <c r="AI33" i="1" s="1"/>
  <c r="AJ46" i="1"/>
  <c r="T46" i="1"/>
  <c r="R62" i="1"/>
  <c r="AI59" i="1" s="1"/>
  <c r="Q71" i="1"/>
  <c r="R71" i="1" s="1"/>
  <c r="Q77" i="1"/>
  <c r="R77" i="1" s="1"/>
  <c r="W79" i="1"/>
  <c r="AJ79" i="1"/>
  <c r="T79" i="1"/>
  <c r="S104" i="1"/>
  <c r="Q108" i="1"/>
  <c r="R108" i="1" s="1"/>
  <c r="Q106" i="1"/>
  <c r="R106" i="1" s="1"/>
  <c r="R113" i="1"/>
  <c r="R109" i="1"/>
  <c r="Q110" i="1"/>
  <c r="R110" i="1" s="1"/>
  <c r="Q112" i="1"/>
  <c r="R112" i="1" s="1"/>
  <c r="R118" i="1"/>
  <c r="Q131" i="1"/>
  <c r="R131" i="1" s="1"/>
  <c r="R153" i="1"/>
  <c r="R159" i="1"/>
  <c r="O211" i="1"/>
  <c r="O212" i="1"/>
  <c r="W212" i="1"/>
  <c r="S212" i="1"/>
  <c r="S213" i="1"/>
  <c r="W213" i="1" s="1"/>
  <c r="O213" i="1"/>
  <c r="Q232" i="1"/>
  <c r="R232" i="1" s="1"/>
  <c r="Q233" i="1"/>
  <c r="R233" i="1" s="1"/>
  <c r="T231" i="1" s="1"/>
  <c r="S235" i="1"/>
  <c r="U242" i="1"/>
  <c r="R253" i="1"/>
  <c r="U261" i="1"/>
  <c r="O289" i="1"/>
  <c r="S289" i="1"/>
  <c r="S298" i="1"/>
  <c r="O298" i="1"/>
  <c r="S395" i="1"/>
  <c r="O395" i="1"/>
  <c r="S433" i="1"/>
  <c r="O433" i="1"/>
  <c r="Q18" i="1"/>
  <c r="R18" i="1" s="1"/>
  <c r="Q16" i="1"/>
  <c r="R16" i="1" s="1"/>
  <c r="Q14" i="1"/>
  <c r="R14" i="1" s="1"/>
  <c r="Q63" i="1"/>
  <c r="R63" i="1" s="1"/>
  <c r="Q87" i="1"/>
  <c r="R87" i="1" s="1"/>
  <c r="Q117" i="1"/>
  <c r="R117" i="1" s="1"/>
  <c r="Q115" i="1"/>
  <c r="R115" i="1" s="1"/>
  <c r="Q156" i="1"/>
  <c r="R156" i="1" s="1"/>
  <c r="R198" i="1"/>
  <c r="R201" i="1"/>
  <c r="R202" i="1"/>
  <c r="S248" i="1"/>
  <c r="O248" i="1"/>
  <c r="O257" i="1"/>
  <c r="AI261" i="1"/>
  <c r="AK261" i="1"/>
  <c r="S261" i="1"/>
  <c r="T261" i="1"/>
  <c r="AC261" i="1" s="1"/>
  <c r="AD261" i="1" s="1"/>
  <c r="AE261" i="1" s="1"/>
  <c r="AJ261" i="1"/>
  <c r="O262" i="1"/>
  <c r="S268" i="1"/>
  <c r="T268" i="1"/>
  <c r="AC268" i="1" s="1"/>
  <c r="AI291" i="1"/>
  <c r="O291" i="1"/>
  <c r="S291" i="1"/>
  <c r="O292" i="1"/>
  <c r="S292" i="1"/>
  <c r="S323" i="1"/>
  <c r="O323" i="1"/>
  <c r="AI382" i="1"/>
  <c r="AK382" i="1"/>
  <c r="AL382" i="1" s="1"/>
  <c r="S382" i="1"/>
  <c r="U382" i="1"/>
  <c r="O382" i="1"/>
  <c r="T382" i="1"/>
  <c r="AC382" i="1" s="1"/>
  <c r="AD382" i="1" s="1"/>
  <c r="AE382" i="1" s="1"/>
  <c r="AJ382" i="1"/>
  <c r="O383" i="1"/>
  <c r="S383" i="1"/>
  <c r="S393" i="1"/>
  <c r="O393" i="1"/>
  <c r="S419" i="1"/>
  <c r="O419" i="1"/>
  <c r="S398" i="1"/>
  <c r="O398" i="1"/>
  <c r="W398" i="1"/>
  <c r="S408" i="1"/>
  <c r="O408" i="1"/>
  <c r="Q222" i="1"/>
  <c r="R222" i="1" s="1"/>
  <c r="Q220" i="1"/>
  <c r="R220" i="1" s="1"/>
  <c r="Q224" i="1"/>
  <c r="R224" i="1" s="1"/>
  <c r="Q225" i="1"/>
  <c r="R225" i="1" s="1"/>
  <c r="O244" i="1"/>
  <c r="S257" i="1"/>
  <c r="R256" i="1"/>
  <c r="R258" i="1"/>
  <c r="O261" i="1"/>
  <c r="O268" i="1"/>
  <c r="O284" i="1"/>
  <c r="S284" i="1"/>
  <c r="U281" i="1"/>
  <c r="O281" i="1"/>
  <c r="AK281" i="1"/>
  <c r="S281" i="1"/>
  <c r="S290" i="1"/>
  <c r="O290" i="1"/>
  <c r="S341" i="1"/>
  <c r="O341" i="1"/>
  <c r="Q352" i="1"/>
  <c r="R352" i="1" s="1"/>
  <c r="Q349" i="1"/>
  <c r="R349" i="1" s="1"/>
  <c r="Q351" i="1"/>
  <c r="R351" i="1" s="1"/>
  <c r="Q350" i="1"/>
  <c r="R350" i="1" s="1"/>
  <c r="O355" i="1"/>
  <c r="S355" i="1"/>
  <c r="O367" i="1"/>
  <c r="S367" i="1"/>
  <c r="Q386" i="1"/>
  <c r="R386" i="1" s="1"/>
  <c r="Q387" i="1"/>
  <c r="R387" i="1" s="1"/>
  <c r="Q388" i="1"/>
  <c r="R388" i="1" s="1"/>
  <c r="Q385" i="1"/>
  <c r="R385" i="1" s="1"/>
  <c r="S443" i="1"/>
  <c r="O443" i="1"/>
  <c r="R252" i="1"/>
  <c r="U251" i="1" s="1"/>
  <c r="R280" i="1"/>
  <c r="S286" i="1"/>
  <c r="R300" i="1"/>
  <c r="AI319" i="1"/>
  <c r="AK319" i="1"/>
  <c r="AL319" i="1" s="1"/>
  <c r="S319" i="1"/>
  <c r="W319" i="1" s="1"/>
  <c r="X319" i="1" s="1"/>
  <c r="AA319" i="1" s="1"/>
  <c r="O322" i="1"/>
  <c r="Q358" i="1"/>
  <c r="R358" i="1" s="1"/>
  <c r="Q360" i="1"/>
  <c r="R360" i="1" s="1"/>
  <c r="Q362" i="1"/>
  <c r="R362" i="1" s="1"/>
  <c r="Q363" i="1"/>
  <c r="R363" i="1" s="1"/>
  <c r="Q359" i="1"/>
  <c r="R359" i="1" s="1"/>
  <c r="O366" i="1"/>
  <c r="S366" i="1"/>
  <c r="S368" i="1"/>
  <c r="AK404" i="1"/>
  <c r="S404" i="1"/>
  <c r="O404" i="1"/>
  <c r="O422" i="1"/>
  <c r="S422" i="1"/>
  <c r="S461" i="1"/>
  <c r="O461" i="1"/>
  <c r="R197" i="1"/>
  <c r="AJ196" i="1" s="1"/>
  <c r="Q228" i="1"/>
  <c r="R228" i="1" s="1"/>
  <c r="Q226" i="1"/>
  <c r="R226" i="1" s="1"/>
  <c r="Q241" i="1"/>
  <c r="R241" i="1" s="1"/>
  <c r="Q238" i="1"/>
  <c r="R238" i="1" s="1"/>
  <c r="Q240" i="1"/>
  <c r="R240" i="1" s="1"/>
  <c r="R247" i="1"/>
  <c r="T246" i="1" s="1"/>
  <c r="R254" i="1"/>
  <c r="R255" i="1"/>
  <c r="R260" i="1"/>
  <c r="R270" i="1"/>
  <c r="R276" i="1"/>
  <c r="O285" i="1"/>
  <c r="S293" i="1"/>
  <c r="R299" i="1"/>
  <c r="R305" i="1"/>
  <c r="O319" i="1"/>
  <c r="U319" i="1"/>
  <c r="Y319" i="1" s="1"/>
  <c r="S320" i="1"/>
  <c r="W320" i="1" s="1"/>
  <c r="S348" i="1"/>
  <c r="O348" i="1"/>
  <c r="O354" i="1"/>
  <c r="S354" i="1"/>
  <c r="S353" i="1"/>
  <c r="O353" i="1"/>
  <c r="Q357" i="1"/>
  <c r="R357" i="1" s="1"/>
  <c r="R369" i="1"/>
  <c r="AI371" i="1"/>
  <c r="AK371" i="1"/>
  <c r="AL371" i="1" s="1"/>
  <c r="S371" i="1"/>
  <c r="W371" i="1" s="1"/>
  <c r="T371" i="1"/>
  <c r="AC371" i="1" s="1"/>
  <c r="AD371" i="1" s="1"/>
  <c r="AE371" i="1" s="1"/>
  <c r="AJ371" i="1"/>
  <c r="Q381" i="1"/>
  <c r="R381" i="1" s="1"/>
  <c r="Q374" i="1"/>
  <c r="R374" i="1" s="1"/>
  <c r="Q376" i="1"/>
  <c r="R376" i="1" s="1"/>
  <c r="Q378" i="1"/>
  <c r="R378" i="1" s="1"/>
  <c r="Q380" i="1"/>
  <c r="R380" i="1" s="1"/>
  <c r="Q377" i="1"/>
  <c r="R377" i="1" s="1"/>
  <c r="O401" i="1"/>
  <c r="S401" i="1"/>
  <c r="Q405" i="1"/>
  <c r="R405" i="1" s="1"/>
  <c r="AJ404" i="1" s="1"/>
  <c r="Q407" i="1"/>
  <c r="R407" i="1" s="1"/>
  <c r="Q406" i="1"/>
  <c r="R406" i="1" s="1"/>
  <c r="Q410" i="1"/>
  <c r="R410" i="1" s="1"/>
  <c r="Q412" i="1"/>
  <c r="R412" i="1" s="1"/>
  <c r="Q413" i="1"/>
  <c r="R413" i="1" s="1"/>
  <c r="Q411" i="1"/>
  <c r="R411" i="1" s="1"/>
  <c r="Q409" i="1"/>
  <c r="R409" i="1" s="1"/>
  <c r="O414" i="1"/>
  <c r="S414" i="1"/>
  <c r="O416" i="1"/>
  <c r="S416" i="1"/>
  <c r="AJ438" i="1"/>
  <c r="O438" i="1"/>
  <c r="AK438" i="1"/>
  <c r="AL438" i="1" s="1"/>
  <c r="S438" i="1"/>
  <c r="Q210" i="1"/>
  <c r="R210" i="1" s="1"/>
  <c r="Q205" i="1"/>
  <c r="R205" i="1" s="1"/>
  <c r="Q207" i="1"/>
  <c r="R207" i="1" s="1"/>
  <c r="Q209" i="1"/>
  <c r="R209" i="1" s="1"/>
  <c r="Q236" i="1"/>
  <c r="R236" i="1" s="1"/>
  <c r="Q234" i="1"/>
  <c r="R234" i="1" s="1"/>
  <c r="R243" i="1"/>
  <c r="AI242" i="1" s="1"/>
  <c r="R249" i="1"/>
  <c r="R250" i="1"/>
  <c r="Q267" i="1"/>
  <c r="R267" i="1" s="1"/>
  <c r="Q264" i="1"/>
  <c r="R264" i="1" s="1"/>
  <c r="Q266" i="1"/>
  <c r="R266" i="1" s="1"/>
  <c r="R269" i="1"/>
  <c r="R275" i="1"/>
  <c r="R277" i="1"/>
  <c r="O283" i="1"/>
  <c r="S285" i="1"/>
  <c r="R282" i="1"/>
  <c r="AJ281" i="1" s="1"/>
  <c r="O293" i="1"/>
  <c r="R294" i="1"/>
  <c r="O303" i="1"/>
  <c r="R302" i="1"/>
  <c r="U301" i="1" s="1"/>
  <c r="R342" i="1"/>
  <c r="R343" i="1"/>
  <c r="R356" i="1"/>
  <c r="O368" i="1"/>
  <c r="W372" i="1"/>
  <c r="O372" i="1"/>
  <c r="Q375" i="1"/>
  <c r="R375" i="1" s="1"/>
  <c r="W384" i="1"/>
  <c r="O384" i="1"/>
  <c r="S384" i="1"/>
  <c r="O391" i="1"/>
  <c r="S391" i="1"/>
  <c r="Q394" i="1"/>
  <c r="R394" i="1" s="1"/>
  <c r="Q396" i="1"/>
  <c r="R396" i="1" s="1"/>
  <c r="Q397" i="1"/>
  <c r="R397" i="1" s="1"/>
  <c r="S403" i="1"/>
  <c r="AI404" i="1"/>
  <c r="T404" i="1"/>
  <c r="AC404" i="1" s="1"/>
  <c r="R441" i="1"/>
  <c r="R325" i="1"/>
  <c r="R340" i="1"/>
  <c r="S389" i="1"/>
  <c r="O389" i="1"/>
  <c r="AK399" i="1"/>
  <c r="S399" i="1"/>
  <c r="O399" i="1"/>
  <c r="O418" i="1"/>
  <c r="R431" i="1"/>
  <c r="O445" i="1"/>
  <c r="S445" i="1"/>
  <c r="S451" i="1"/>
  <c r="O451" i="1"/>
  <c r="Q274" i="1"/>
  <c r="R274" i="1" s="1"/>
  <c r="U271" i="1" s="1"/>
  <c r="Q304" i="1"/>
  <c r="R304" i="1" s="1"/>
  <c r="R344" i="1"/>
  <c r="Q345" i="1"/>
  <c r="R345" i="1" s="1"/>
  <c r="Q347" i="1"/>
  <c r="R347" i="1" s="1"/>
  <c r="R365" i="1"/>
  <c r="R370" i="1"/>
  <c r="Q390" i="1"/>
  <c r="R390" i="1" s="1"/>
  <c r="Q392" i="1"/>
  <c r="R392" i="1" s="1"/>
  <c r="Q400" i="1"/>
  <c r="R400" i="1" s="1"/>
  <c r="U399" i="1" s="1"/>
  <c r="Q402" i="1"/>
  <c r="R402" i="1" s="1"/>
  <c r="Q417" i="1"/>
  <c r="R417" i="1" s="1"/>
  <c r="S470" i="1"/>
  <c r="O470" i="1"/>
  <c r="W470" i="1"/>
  <c r="O482" i="1"/>
  <c r="S482" i="1"/>
  <c r="U180" i="1"/>
  <c r="S180" i="1"/>
  <c r="S184" i="1"/>
  <c r="S188" i="1"/>
  <c r="Q364" i="1"/>
  <c r="R364" i="1" s="1"/>
  <c r="R420" i="1"/>
  <c r="Q421" i="1"/>
  <c r="R421" i="1" s="1"/>
  <c r="Q423" i="1"/>
  <c r="R423" i="1" s="1"/>
  <c r="R439" i="1"/>
  <c r="R442" i="1"/>
  <c r="R444" i="1"/>
  <c r="S457" i="1"/>
  <c r="O457" i="1"/>
  <c r="O459" i="1"/>
  <c r="S459" i="1"/>
  <c r="R415" i="1"/>
  <c r="U414" i="1" s="1"/>
  <c r="R429" i="1"/>
  <c r="Q430" i="1"/>
  <c r="R430" i="1" s="1"/>
  <c r="Q432" i="1"/>
  <c r="R432" i="1" s="1"/>
  <c r="R440" i="1"/>
  <c r="Q446" i="1"/>
  <c r="R446" i="1" s="1"/>
  <c r="Q449" i="1"/>
  <c r="R449" i="1" s="1"/>
  <c r="AI445" i="1" s="1"/>
  <c r="Q448" i="1"/>
  <c r="R448" i="1" s="1"/>
  <c r="R464" i="1"/>
  <c r="S469" i="1"/>
  <c r="O469" i="1"/>
  <c r="AK473" i="1"/>
  <c r="S473" i="1"/>
  <c r="AJ473" i="1"/>
  <c r="U473" i="1"/>
  <c r="Y473" i="1" s="1"/>
  <c r="O473" i="1"/>
  <c r="T473" i="1"/>
  <c r="AC473" i="1" s="1"/>
  <c r="AI473" i="1"/>
  <c r="S474" i="1"/>
  <c r="O474" i="1"/>
  <c r="R477" i="1"/>
  <c r="R479" i="1"/>
  <c r="R481" i="1"/>
  <c r="S185" i="1"/>
  <c r="S186" i="1"/>
  <c r="AJ186" i="1"/>
  <c r="S190" i="1"/>
  <c r="Q463" i="1"/>
  <c r="R463" i="1" s="1"/>
  <c r="Q456" i="1"/>
  <c r="R456" i="1" s="1"/>
  <c r="Q458" i="1"/>
  <c r="R458" i="1" s="1"/>
  <c r="Q460" i="1"/>
  <c r="R460" i="1" s="1"/>
  <c r="Q462" i="1"/>
  <c r="R462" i="1" s="1"/>
  <c r="R465" i="1"/>
  <c r="R466" i="1"/>
  <c r="O467" i="1"/>
  <c r="O478" i="1"/>
  <c r="W478" i="1"/>
  <c r="S478" i="1"/>
  <c r="U177" i="1"/>
  <c r="S177" i="1"/>
  <c r="R183" i="1"/>
  <c r="R187" i="1"/>
  <c r="U186" i="1" s="1"/>
  <c r="Q452" i="1"/>
  <c r="R452" i="1" s="1"/>
  <c r="Q450" i="1"/>
  <c r="R450" i="1" s="1"/>
  <c r="Q468" i="1"/>
  <c r="R468" i="1" s="1"/>
  <c r="AJ467" i="1" s="1"/>
  <c r="O475" i="1"/>
  <c r="S475" i="1"/>
  <c r="W475" i="1"/>
  <c r="W476" i="1"/>
  <c r="O476" i="1"/>
  <c r="S476" i="1"/>
  <c r="S179" i="1"/>
  <c r="S191" i="1"/>
  <c r="T189" i="1"/>
  <c r="S189" i="1"/>
  <c r="Q182" i="1"/>
  <c r="R182" i="1" s="1"/>
  <c r="Q178" i="1"/>
  <c r="R178" i="1" s="1"/>
  <c r="AI177" i="1" s="1"/>
  <c r="Q480" i="1"/>
  <c r="R480" i="1" s="1"/>
  <c r="Q181" i="1"/>
  <c r="R181" i="1" s="1"/>
  <c r="T180" i="1" s="1"/>
  <c r="AC180" i="1" l="1"/>
  <c r="AD180" i="1" s="1"/>
  <c r="AE180" i="1" s="1"/>
  <c r="W180" i="1"/>
  <c r="AC150" i="1"/>
  <c r="W150" i="1"/>
  <c r="Y399" i="1"/>
  <c r="AC231" i="1"/>
  <c r="W231" i="1"/>
  <c r="AC246" i="1"/>
  <c r="W248" i="1"/>
  <c r="AC36" i="1"/>
  <c r="AD36" i="1" s="1"/>
  <c r="AE36" i="1" s="1"/>
  <c r="W36" i="1"/>
  <c r="Y271" i="1"/>
  <c r="Y59" i="1"/>
  <c r="AC33" i="1"/>
  <c r="AD33" i="1" s="1"/>
  <c r="AE33" i="1" s="1"/>
  <c r="W33" i="1"/>
  <c r="AC129" i="1"/>
  <c r="AD129" i="1" s="1"/>
  <c r="AE129" i="1" s="1"/>
  <c r="W129" i="1"/>
  <c r="W134" i="1"/>
  <c r="AC55" i="1"/>
  <c r="W55" i="1"/>
  <c r="AC189" i="1"/>
  <c r="AD189" i="1" s="1"/>
  <c r="AE189" i="1" s="1"/>
  <c r="Y189" i="1"/>
  <c r="O458" i="1"/>
  <c r="S458" i="1"/>
  <c r="S430" i="1"/>
  <c r="O430" i="1"/>
  <c r="O442" i="1"/>
  <c r="W442" i="1"/>
  <c r="S442" i="1"/>
  <c r="Y180" i="1"/>
  <c r="W392" i="1"/>
  <c r="O392" i="1"/>
  <c r="S392" i="1"/>
  <c r="AK445" i="1"/>
  <c r="AL445" i="1" s="1"/>
  <c r="T234" i="1"/>
  <c r="AJ234" i="1"/>
  <c r="U234" i="1"/>
  <c r="O234" i="1"/>
  <c r="AK234" i="1"/>
  <c r="AL234" i="1" s="1"/>
  <c r="S234" i="1"/>
  <c r="AI234" i="1"/>
  <c r="AJ205" i="1"/>
  <c r="AI205" i="1"/>
  <c r="S205" i="1"/>
  <c r="O205" i="1"/>
  <c r="T205" i="1"/>
  <c r="AC205" i="1" s="1"/>
  <c r="AD205" i="1" s="1"/>
  <c r="AE205" i="1" s="1"/>
  <c r="U205" i="1"/>
  <c r="AK205" i="1"/>
  <c r="W381" i="1"/>
  <c r="O381" i="1"/>
  <c r="S381" i="1"/>
  <c r="AK238" i="1"/>
  <c r="S238" i="1"/>
  <c r="W238" i="1" s="1"/>
  <c r="U238" i="1"/>
  <c r="T238" i="1"/>
  <c r="AJ238" i="1"/>
  <c r="O238" i="1"/>
  <c r="AI238" i="1"/>
  <c r="S360" i="1"/>
  <c r="W360" i="1"/>
  <c r="O360" i="1"/>
  <c r="S387" i="1"/>
  <c r="O387" i="1"/>
  <c r="O352" i="1"/>
  <c r="S352" i="1"/>
  <c r="Y281" i="1"/>
  <c r="T256" i="1"/>
  <c r="AK256" i="1"/>
  <c r="AL256" i="1" s="1"/>
  <c r="U256" i="1"/>
  <c r="Y256" i="1" s="1"/>
  <c r="AJ256" i="1"/>
  <c r="AI256" i="1"/>
  <c r="S256" i="1"/>
  <c r="W256" i="1" s="1"/>
  <c r="O256" i="1"/>
  <c r="W408" i="1"/>
  <c r="AK156" i="1"/>
  <c r="AL156" i="1" s="1"/>
  <c r="S156" i="1"/>
  <c r="T156" i="1"/>
  <c r="AC156" i="1" s="1"/>
  <c r="AD156" i="1" s="1"/>
  <c r="AE156" i="1" s="1"/>
  <c r="AJ156" i="1"/>
  <c r="U156" i="1"/>
  <c r="O156" i="1"/>
  <c r="AI156" i="1"/>
  <c r="Y242" i="1"/>
  <c r="T106" i="1"/>
  <c r="W106" i="1" s="1"/>
  <c r="AJ106" i="1"/>
  <c r="U106" i="1"/>
  <c r="O106" i="1"/>
  <c r="AI106" i="1"/>
  <c r="AK106" i="1"/>
  <c r="S106" i="1"/>
  <c r="T295" i="1"/>
  <c r="W295" i="1" s="1"/>
  <c r="AJ295" i="1"/>
  <c r="U295" i="1"/>
  <c r="O295" i="1"/>
  <c r="AK295" i="1"/>
  <c r="AL295" i="1" s="1"/>
  <c r="S295" i="1"/>
  <c r="AI295" i="1"/>
  <c r="S206" i="1"/>
  <c r="O206" i="1"/>
  <c r="O91" i="1"/>
  <c r="S91" i="1"/>
  <c r="T271" i="1"/>
  <c r="S161" i="1"/>
  <c r="O161" i="1"/>
  <c r="W124" i="1"/>
  <c r="S124" i="1"/>
  <c r="O124" i="1"/>
  <c r="O125" i="1"/>
  <c r="S125" i="1"/>
  <c r="AK103" i="1"/>
  <c r="Y129" i="1"/>
  <c r="AK55" i="1"/>
  <c r="AJ33" i="1"/>
  <c r="T450" i="1"/>
  <c r="W450" i="1" s="1"/>
  <c r="AJ450" i="1"/>
  <c r="U450" i="1"/>
  <c r="O450" i="1"/>
  <c r="AK450" i="1"/>
  <c r="AI450" i="1"/>
  <c r="S450" i="1"/>
  <c r="U467" i="1"/>
  <c r="O465" i="1"/>
  <c r="S465" i="1"/>
  <c r="AJ456" i="1"/>
  <c r="U456" i="1"/>
  <c r="O456" i="1"/>
  <c r="AK456" i="1"/>
  <c r="AL456" i="1" s="1"/>
  <c r="T456" i="1"/>
  <c r="AI456" i="1"/>
  <c r="S456" i="1"/>
  <c r="AK186" i="1"/>
  <c r="AL186" i="1" s="1"/>
  <c r="AD473" i="1"/>
  <c r="AE473" i="1" s="1"/>
  <c r="S446" i="1"/>
  <c r="W446" i="1"/>
  <c r="O446" i="1"/>
  <c r="AJ429" i="1"/>
  <c r="U429" i="1"/>
  <c r="O429" i="1"/>
  <c r="AK429" i="1"/>
  <c r="AL429" i="1" s="1"/>
  <c r="S429" i="1"/>
  <c r="T429" i="1"/>
  <c r="AI429" i="1"/>
  <c r="S439" i="1"/>
  <c r="O439" i="1"/>
  <c r="AK364" i="1"/>
  <c r="AL364" i="1" s="1"/>
  <c r="S364" i="1"/>
  <c r="T364" i="1"/>
  <c r="AJ364" i="1"/>
  <c r="U364" i="1"/>
  <c r="Y364" i="1" s="1"/>
  <c r="W364" i="1"/>
  <c r="O364" i="1"/>
  <c r="AI364" i="1"/>
  <c r="AK180" i="1"/>
  <c r="AL180" i="1" s="1"/>
  <c r="AI417" i="1"/>
  <c r="T417" i="1"/>
  <c r="AJ417" i="1"/>
  <c r="W417" i="1"/>
  <c r="U417" i="1"/>
  <c r="Y417" i="1" s="1"/>
  <c r="S417" i="1"/>
  <c r="O417" i="1"/>
  <c r="AK417" i="1"/>
  <c r="AL417" i="1" s="1"/>
  <c r="S390" i="1"/>
  <c r="T389" i="1"/>
  <c r="AI389" i="1"/>
  <c r="O390" i="1"/>
  <c r="W390" i="1"/>
  <c r="S345" i="1"/>
  <c r="O345" i="1"/>
  <c r="O431" i="1"/>
  <c r="S431" i="1"/>
  <c r="AJ389" i="1"/>
  <c r="O325" i="1"/>
  <c r="S325" i="1"/>
  <c r="AK322" i="1"/>
  <c r="AL322" i="1" s="1"/>
  <c r="O396" i="1"/>
  <c r="S396" i="1"/>
  <c r="S375" i="1"/>
  <c r="O375" i="1"/>
  <c r="W356" i="1"/>
  <c r="S356" i="1"/>
  <c r="O356" i="1"/>
  <c r="S294" i="1"/>
  <c r="O294" i="1"/>
  <c r="AJ291" i="1"/>
  <c r="O269" i="1"/>
  <c r="W269" i="1"/>
  <c r="U268" i="1"/>
  <c r="Y268" i="1" s="1"/>
  <c r="S269" i="1"/>
  <c r="O250" i="1"/>
  <c r="S250" i="1"/>
  <c r="W250" i="1" s="1"/>
  <c r="O236" i="1"/>
  <c r="S236" i="1"/>
  <c r="W210" i="1"/>
  <c r="S210" i="1"/>
  <c r="O210" i="1"/>
  <c r="T438" i="1"/>
  <c r="O411" i="1"/>
  <c r="S411" i="1"/>
  <c r="O406" i="1"/>
  <c r="S406" i="1"/>
  <c r="W406" i="1" s="1"/>
  <c r="S378" i="1"/>
  <c r="W378" i="1"/>
  <c r="O378" i="1"/>
  <c r="AI357" i="1"/>
  <c r="T357" i="1"/>
  <c r="AC357" i="1" s="1"/>
  <c r="U357" i="1"/>
  <c r="Y357" i="1" s="1"/>
  <c r="O357" i="1"/>
  <c r="AK357" i="1"/>
  <c r="AJ357" i="1"/>
  <c r="S357" i="1"/>
  <c r="W357" i="1"/>
  <c r="AK353" i="1"/>
  <c r="U276" i="1"/>
  <c r="O276" i="1"/>
  <c r="AI276" i="1"/>
  <c r="AJ276" i="1"/>
  <c r="S276" i="1"/>
  <c r="W276" i="1" s="1"/>
  <c r="X276" i="1" s="1"/>
  <c r="T276" i="1"/>
  <c r="AC276" i="1" s="1"/>
  <c r="AD276" i="1" s="1"/>
  <c r="AE276" i="1" s="1"/>
  <c r="AK276" i="1"/>
  <c r="S254" i="1"/>
  <c r="O254" i="1"/>
  <c r="S241" i="1"/>
  <c r="O241" i="1"/>
  <c r="U404" i="1"/>
  <c r="Y404" i="1" s="1"/>
  <c r="S359" i="1"/>
  <c r="W359" i="1"/>
  <c r="O359" i="1"/>
  <c r="W358" i="1"/>
  <c r="O358" i="1"/>
  <c r="S358" i="1"/>
  <c r="U322" i="1"/>
  <c r="O280" i="1"/>
  <c r="S280" i="1"/>
  <c r="W280" i="1"/>
  <c r="S386" i="1"/>
  <c r="O386" i="1"/>
  <c r="T353" i="1"/>
  <c r="S350" i="1"/>
  <c r="O350" i="1"/>
  <c r="T281" i="1"/>
  <c r="T220" i="1"/>
  <c r="AJ220" i="1"/>
  <c r="U220" i="1"/>
  <c r="O220" i="1"/>
  <c r="AI220" i="1"/>
  <c r="S220" i="1"/>
  <c r="AK220" i="1"/>
  <c r="AK291" i="1"/>
  <c r="AL291" i="1" s="1"/>
  <c r="T291" i="1"/>
  <c r="W262" i="1"/>
  <c r="O202" i="1"/>
  <c r="S202" i="1"/>
  <c r="AK115" i="1"/>
  <c r="S115" i="1"/>
  <c r="T115" i="1"/>
  <c r="AC115" i="1" s="1"/>
  <c r="AD115" i="1" s="1"/>
  <c r="AE115" i="1" s="1"/>
  <c r="AJ115" i="1"/>
  <c r="U115" i="1"/>
  <c r="O115" i="1"/>
  <c r="AI115" i="1"/>
  <c r="AI14" i="1"/>
  <c r="AK14" i="1"/>
  <c r="W14" i="1"/>
  <c r="S14" i="1"/>
  <c r="U14" i="1"/>
  <c r="O14" i="1"/>
  <c r="T14" i="1"/>
  <c r="AJ14" i="1"/>
  <c r="O232" i="1"/>
  <c r="S232" i="1"/>
  <c r="W232" i="1"/>
  <c r="AI153" i="1"/>
  <c r="U153" i="1"/>
  <c r="O153" i="1"/>
  <c r="T153" i="1"/>
  <c r="W155" i="1" s="1"/>
  <c r="W153" i="1"/>
  <c r="AK153" i="1"/>
  <c r="S153" i="1"/>
  <c r="AJ153" i="1"/>
  <c r="O110" i="1"/>
  <c r="S110" i="1"/>
  <c r="S108" i="1"/>
  <c r="O108" i="1"/>
  <c r="AC46" i="1"/>
  <c r="AD46" i="1" s="1"/>
  <c r="AE46" i="1" s="1"/>
  <c r="W47" i="1"/>
  <c r="AI28" i="1"/>
  <c r="U28" i="1"/>
  <c r="O28" i="1"/>
  <c r="AK28" i="1"/>
  <c r="S28" i="1"/>
  <c r="T28" i="1"/>
  <c r="W28" i="1"/>
  <c r="AJ28" i="1"/>
  <c r="O15" i="1"/>
  <c r="S15" i="1"/>
  <c r="W15" i="1"/>
  <c r="O166" i="1"/>
  <c r="S166" i="1"/>
  <c r="W122" i="1"/>
  <c r="O122" i="1"/>
  <c r="S122" i="1"/>
  <c r="S90" i="1"/>
  <c r="O90" i="1"/>
  <c r="O73" i="1"/>
  <c r="S73" i="1"/>
  <c r="S52" i="1"/>
  <c r="W52" i="1"/>
  <c r="O52" i="1"/>
  <c r="S13" i="1"/>
  <c r="O13" i="1"/>
  <c r="S297" i="1"/>
  <c r="W297" i="1"/>
  <c r="O297" i="1"/>
  <c r="O279" i="1"/>
  <c r="S279" i="1"/>
  <c r="W279" i="1" s="1"/>
  <c r="X211" i="1"/>
  <c r="AA211" i="1" s="1"/>
  <c r="S208" i="1"/>
  <c r="O208" i="1"/>
  <c r="S94" i="1"/>
  <c r="O94" i="1"/>
  <c r="O88" i="1"/>
  <c r="S88" i="1"/>
  <c r="W78" i="1"/>
  <c r="S78" i="1"/>
  <c r="O78" i="1"/>
  <c r="W48" i="1"/>
  <c r="T301" i="1"/>
  <c r="W304" i="1" s="1"/>
  <c r="AI251" i="1"/>
  <c r="O216" i="1"/>
  <c r="S216" i="1"/>
  <c r="O158" i="1"/>
  <c r="S158" i="1"/>
  <c r="W148" i="1"/>
  <c r="O148" i="1"/>
  <c r="S148" i="1"/>
  <c r="O147" i="1"/>
  <c r="S147" i="1"/>
  <c r="W147" i="1"/>
  <c r="O105" i="1"/>
  <c r="S105" i="1"/>
  <c r="W105" i="1" s="1"/>
  <c r="AK246" i="1"/>
  <c r="O218" i="1"/>
  <c r="S218" i="1"/>
  <c r="O176" i="1"/>
  <c r="S176" i="1"/>
  <c r="Y79" i="1"/>
  <c r="AI103" i="1"/>
  <c r="U99" i="1"/>
  <c r="AK99" i="1"/>
  <c r="AL99" i="1" s="1"/>
  <c r="T172" i="1"/>
  <c r="AC172" i="1" s="1"/>
  <c r="AD172" i="1" s="1"/>
  <c r="AE172" i="1" s="1"/>
  <c r="AI172" i="1"/>
  <c r="U172" i="1"/>
  <c r="O172" i="1"/>
  <c r="AJ172" i="1"/>
  <c r="AK172" i="1"/>
  <c r="AL172" i="1" s="1"/>
  <c r="S172" i="1"/>
  <c r="AJ36" i="1"/>
  <c r="AI129" i="1"/>
  <c r="AJ129" i="1"/>
  <c r="S123" i="1"/>
  <c r="W123" i="1"/>
  <c r="O123" i="1"/>
  <c r="T59" i="1"/>
  <c r="AI55" i="1"/>
  <c r="AJ55" i="1"/>
  <c r="S480" i="1"/>
  <c r="O480" i="1"/>
  <c r="T183" i="1"/>
  <c r="AK183" i="1"/>
  <c r="AL183" i="1" s="1"/>
  <c r="S183" i="1"/>
  <c r="U183" i="1"/>
  <c r="Y183" i="1" s="1"/>
  <c r="AI183" i="1"/>
  <c r="AJ183" i="1"/>
  <c r="O466" i="1"/>
  <c r="S466" i="1"/>
  <c r="AI477" i="1"/>
  <c r="T477" i="1"/>
  <c r="AK477" i="1"/>
  <c r="AL477" i="1" s="1"/>
  <c r="S477" i="1"/>
  <c r="W477" i="1" s="1"/>
  <c r="AJ477" i="1"/>
  <c r="U477" i="1"/>
  <c r="Y477" i="1" s="1"/>
  <c r="O477" i="1"/>
  <c r="AJ420" i="1"/>
  <c r="U420" i="1"/>
  <c r="O420" i="1"/>
  <c r="AK420" i="1"/>
  <c r="AL420" i="1" s="1"/>
  <c r="S420" i="1"/>
  <c r="T420" i="1"/>
  <c r="AI420" i="1"/>
  <c r="O274" i="1"/>
  <c r="S274" i="1"/>
  <c r="W274" i="1"/>
  <c r="O397" i="1"/>
  <c r="S397" i="1"/>
  <c r="O267" i="1"/>
  <c r="S267" i="1"/>
  <c r="S410" i="1"/>
  <c r="O410" i="1"/>
  <c r="AL404" i="1"/>
  <c r="O224" i="1"/>
  <c r="S224" i="1"/>
  <c r="S112" i="1"/>
  <c r="O112" i="1"/>
  <c r="S62" i="1"/>
  <c r="W62" i="1" s="1"/>
  <c r="O62" i="1"/>
  <c r="O57" i="1"/>
  <c r="W57" i="1"/>
  <c r="S57" i="1"/>
  <c r="S151" i="1"/>
  <c r="O151" i="1"/>
  <c r="W151" i="1"/>
  <c r="AI68" i="1"/>
  <c r="U68" i="1"/>
  <c r="O68" i="1"/>
  <c r="S68" i="1"/>
  <c r="AJ68" i="1"/>
  <c r="T68" i="1"/>
  <c r="W73" i="1" s="1"/>
  <c r="AK68" i="1"/>
  <c r="AL68" i="1" s="1"/>
  <c r="T11" i="1"/>
  <c r="AJ11" i="1"/>
  <c r="U11" i="1"/>
  <c r="Y11" i="1" s="1"/>
  <c r="O11" i="1"/>
  <c r="AI11" i="1"/>
  <c r="AK11" i="1"/>
  <c r="AL11" i="1" s="1"/>
  <c r="S11" i="1"/>
  <c r="W11" i="1" s="1"/>
  <c r="AK75" i="1"/>
  <c r="S75" i="1"/>
  <c r="T75" i="1"/>
  <c r="AJ75" i="1"/>
  <c r="U75" i="1"/>
  <c r="O75" i="1"/>
  <c r="AI75" i="1"/>
  <c r="O152" i="1"/>
  <c r="S152" i="1"/>
  <c r="W152" i="1" s="1"/>
  <c r="S53" i="1"/>
  <c r="O53" i="1"/>
  <c r="AD103" i="1"/>
  <c r="AE103" i="1" s="1"/>
  <c r="W189" i="1"/>
  <c r="X189" i="1" s="1"/>
  <c r="AA189" i="1" s="1"/>
  <c r="AJ177" i="1"/>
  <c r="S182" i="1"/>
  <c r="W182" i="1"/>
  <c r="W452" i="1"/>
  <c r="S452" i="1"/>
  <c r="O452" i="1"/>
  <c r="O462" i="1"/>
  <c r="W462" i="1"/>
  <c r="S462" i="1"/>
  <c r="O463" i="1"/>
  <c r="S463" i="1"/>
  <c r="W463" i="1"/>
  <c r="T186" i="1"/>
  <c r="S481" i="1"/>
  <c r="W481" i="1"/>
  <c r="O481" i="1"/>
  <c r="W474" i="1"/>
  <c r="AI464" i="1"/>
  <c r="AK464" i="1"/>
  <c r="AL464" i="1" s="1"/>
  <c r="S464" i="1"/>
  <c r="U464" i="1"/>
  <c r="O464" i="1"/>
  <c r="T464" i="1"/>
  <c r="AC464" i="1" s="1"/>
  <c r="AD464" i="1" s="1"/>
  <c r="AE464" i="1" s="1"/>
  <c r="AJ464" i="1"/>
  <c r="O440" i="1"/>
  <c r="S440" i="1"/>
  <c r="W440" i="1"/>
  <c r="S415" i="1"/>
  <c r="O415" i="1"/>
  <c r="W415" i="1"/>
  <c r="O423" i="1"/>
  <c r="S423" i="1"/>
  <c r="AI180" i="1"/>
  <c r="W402" i="1"/>
  <c r="O402" i="1"/>
  <c r="S402" i="1"/>
  <c r="O370" i="1"/>
  <c r="W370" i="1"/>
  <c r="S370" i="1"/>
  <c r="AK344" i="1"/>
  <c r="AL344" i="1" s="1"/>
  <c r="W344" i="1"/>
  <c r="S344" i="1"/>
  <c r="AJ344" i="1"/>
  <c r="U344" i="1"/>
  <c r="O344" i="1"/>
  <c r="T344" i="1"/>
  <c r="AI344" i="1"/>
  <c r="AI441" i="1"/>
  <c r="T441" i="1"/>
  <c r="AK441" i="1"/>
  <c r="AL441" i="1" s="1"/>
  <c r="W441" i="1"/>
  <c r="AJ441" i="1"/>
  <c r="O441" i="1"/>
  <c r="U441" i="1"/>
  <c r="Y441" i="1" s="1"/>
  <c r="S441" i="1"/>
  <c r="AK394" i="1"/>
  <c r="S394" i="1"/>
  <c r="AJ394" i="1"/>
  <c r="U394" i="1"/>
  <c r="O394" i="1"/>
  <c r="T394" i="1"/>
  <c r="W394" i="1" s="1"/>
  <c r="AI394" i="1"/>
  <c r="AJ353" i="1"/>
  <c r="AI322" i="1"/>
  <c r="O266" i="1"/>
  <c r="S266" i="1"/>
  <c r="S249" i="1"/>
  <c r="W249" i="1"/>
  <c r="O249" i="1"/>
  <c r="O209" i="1"/>
  <c r="S209" i="1"/>
  <c r="W209" i="1"/>
  <c r="AI438" i="1"/>
  <c r="AK414" i="1"/>
  <c r="AJ414" i="1"/>
  <c r="S413" i="1"/>
  <c r="O413" i="1"/>
  <c r="W407" i="1"/>
  <c r="O407" i="1"/>
  <c r="S407" i="1"/>
  <c r="O376" i="1"/>
  <c r="W376" i="1"/>
  <c r="S376" i="1"/>
  <c r="AI353" i="1"/>
  <c r="O270" i="1"/>
  <c r="S270" i="1"/>
  <c r="W270" i="1" s="1"/>
  <c r="S247" i="1"/>
  <c r="W247" i="1" s="1"/>
  <c r="X246" i="1" s="1"/>
  <c r="AA246" i="1" s="1"/>
  <c r="O247" i="1"/>
  <c r="U246" i="1"/>
  <c r="Y246" i="1" s="1"/>
  <c r="T226" i="1"/>
  <c r="AJ226" i="1"/>
  <c r="U226" i="1"/>
  <c r="Y226" i="1" s="1"/>
  <c r="O226" i="1"/>
  <c r="AK226" i="1"/>
  <c r="AL226" i="1" s="1"/>
  <c r="AI226" i="1"/>
  <c r="S226" i="1"/>
  <c r="W226" i="1" s="1"/>
  <c r="S363" i="1"/>
  <c r="W363" i="1"/>
  <c r="O363" i="1"/>
  <c r="T322" i="1"/>
  <c r="W325" i="1" s="1"/>
  <c r="AJ322" i="1"/>
  <c r="O300" i="1"/>
  <c r="S300" i="1"/>
  <c r="O252" i="1"/>
  <c r="S252" i="1"/>
  <c r="AJ385" i="1"/>
  <c r="U385" i="1"/>
  <c r="O385" i="1"/>
  <c r="T385" i="1"/>
  <c r="AC385" i="1" s="1"/>
  <c r="AD385" i="1" s="1"/>
  <c r="AE385" i="1" s="1"/>
  <c r="AI385" i="1"/>
  <c r="AK385" i="1"/>
  <c r="S385" i="1"/>
  <c r="O351" i="1"/>
  <c r="S351" i="1"/>
  <c r="S222" i="1"/>
  <c r="W222" i="1"/>
  <c r="O222" i="1"/>
  <c r="Y382" i="1"/>
  <c r="W268" i="1"/>
  <c r="AK268" i="1"/>
  <c r="AL268" i="1" s="1"/>
  <c r="W261" i="1"/>
  <c r="AL261" i="1"/>
  <c r="S201" i="1"/>
  <c r="O201" i="1"/>
  <c r="O117" i="1"/>
  <c r="S117" i="1"/>
  <c r="W117" i="1"/>
  <c r="O16" i="1"/>
  <c r="S16" i="1"/>
  <c r="Y261" i="1"/>
  <c r="AK231" i="1"/>
  <c r="O131" i="1"/>
  <c r="S131" i="1"/>
  <c r="W131" i="1" s="1"/>
  <c r="AI109" i="1"/>
  <c r="T109" i="1"/>
  <c r="AK109" i="1"/>
  <c r="AL109" i="1" s="1"/>
  <c r="S109" i="1"/>
  <c r="U109" i="1"/>
  <c r="O109" i="1"/>
  <c r="AJ109" i="1"/>
  <c r="W109" i="1"/>
  <c r="O77" i="1"/>
  <c r="S77" i="1"/>
  <c r="S21" i="1"/>
  <c r="O21" i="1"/>
  <c r="S66" i="1"/>
  <c r="O66" i="1"/>
  <c r="O37" i="1"/>
  <c r="S37" i="1"/>
  <c r="W37" i="1" s="1"/>
  <c r="O19" i="1"/>
  <c r="S19" i="1"/>
  <c r="AK164" i="1"/>
  <c r="AL164" i="1" s="1"/>
  <c r="S164" i="1"/>
  <c r="AJ164" i="1"/>
  <c r="U164" i="1"/>
  <c r="Y164" i="1" s="1"/>
  <c r="W164" i="1"/>
  <c r="O164" i="1"/>
  <c r="T164" i="1"/>
  <c r="AI164" i="1"/>
  <c r="W132" i="1"/>
  <c r="O132" i="1"/>
  <c r="S132" i="1"/>
  <c r="O72" i="1"/>
  <c r="S72" i="1"/>
  <c r="O64" i="1"/>
  <c r="S64" i="1"/>
  <c r="S22" i="1"/>
  <c r="O22" i="1"/>
  <c r="W22" i="1"/>
  <c r="S278" i="1"/>
  <c r="W278" i="1" s="1"/>
  <c r="O278" i="1"/>
  <c r="U231" i="1"/>
  <c r="Y231" i="1" s="1"/>
  <c r="U223" i="1"/>
  <c r="AJ223" i="1"/>
  <c r="AD211" i="1"/>
  <c r="AE211" i="1" s="1"/>
  <c r="W173" i="1"/>
  <c r="O173" i="1"/>
  <c r="S173" i="1"/>
  <c r="S120" i="1"/>
  <c r="W120" i="1"/>
  <c r="O120" i="1"/>
  <c r="AI92" i="1"/>
  <c r="AJ92" i="1"/>
  <c r="U92" i="1"/>
  <c r="Y92" i="1" s="1"/>
  <c r="O92" i="1"/>
  <c r="T92" i="1"/>
  <c r="AK92" i="1"/>
  <c r="AL92" i="1" s="1"/>
  <c r="S92" i="1"/>
  <c r="W92" i="1" s="1"/>
  <c r="O6" i="1"/>
  <c r="S6" i="1"/>
  <c r="Y371" i="1"/>
  <c r="AK271" i="1"/>
  <c r="AJ271" i="1"/>
  <c r="AK251" i="1"/>
  <c r="AL251" i="1" s="1"/>
  <c r="AK242" i="1"/>
  <c r="AK200" i="1"/>
  <c r="S200" i="1"/>
  <c r="T200" i="1"/>
  <c r="AC200" i="1" s="1"/>
  <c r="AD200" i="1" s="1"/>
  <c r="AE200" i="1" s="1"/>
  <c r="AI200" i="1"/>
  <c r="U200" i="1"/>
  <c r="O200" i="1"/>
  <c r="AJ200" i="1"/>
  <c r="S157" i="1"/>
  <c r="O157" i="1"/>
  <c r="S146" i="1"/>
  <c r="O146" i="1"/>
  <c r="W104" i="1"/>
  <c r="AI217" i="1"/>
  <c r="AK217" i="1"/>
  <c r="U217" i="1"/>
  <c r="AJ217" i="1"/>
  <c r="W217" i="1"/>
  <c r="O217" i="1"/>
  <c r="S217" i="1"/>
  <c r="T217" i="1"/>
  <c r="W218" i="1" s="1"/>
  <c r="S175" i="1"/>
  <c r="O175" i="1"/>
  <c r="O67" i="1"/>
  <c r="S67" i="1"/>
  <c r="Y46" i="1"/>
  <c r="AL8" i="1"/>
  <c r="AK223" i="1"/>
  <c r="AL223" i="1" s="1"/>
  <c r="W103" i="1"/>
  <c r="U103" i="1"/>
  <c r="Y103" i="1" s="1"/>
  <c r="AI99" i="1"/>
  <c r="U150" i="1"/>
  <c r="Y150" i="1" s="1"/>
  <c r="AK150" i="1"/>
  <c r="S468" i="1"/>
  <c r="O468" i="1"/>
  <c r="AK467" i="1"/>
  <c r="AL467" i="1" s="1"/>
  <c r="AI467" i="1"/>
  <c r="O449" i="1"/>
  <c r="W449" i="1"/>
  <c r="S449" i="1"/>
  <c r="O347" i="1"/>
  <c r="S347" i="1"/>
  <c r="AJ445" i="1"/>
  <c r="U389" i="1"/>
  <c r="Y389" i="1" s="1"/>
  <c r="AJ340" i="1"/>
  <c r="U340" i="1"/>
  <c r="Y340" i="1" s="1"/>
  <c r="O340" i="1"/>
  <c r="T340" i="1"/>
  <c r="AK340" i="1"/>
  <c r="AL340" i="1" s="1"/>
  <c r="S340" i="1"/>
  <c r="AI340" i="1"/>
  <c r="S342" i="1"/>
  <c r="W342" i="1"/>
  <c r="O342" i="1"/>
  <c r="O275" i="1"/>
  <c r="S275" i="1"/>
  <c r="W275" i="1" s="1"/>
  <c r="AK409" i="1"/>
  <c r="S409" i="1"/>
  <c r="AJ409" i="1"/>
  <c r="U409" i="1"/>
  <c r="O409" i="1"/>
  <c r="AI409" i="1"/>
  <c r="T409" i="1"/>
  <c r="AC409" i="1" s="1"/>
  <c r="AD409" i="1" s="1"/>
  <c r="AE409" i="1" s="1"/>
  <c r="O380" i="1"/>
  <c r="S380" i="1"/>
  <c r="W380" i="1"/>
  <c r="O299" i="1"/>
  <c r="S299" i="1"/>
  <c r="O255" i="1"/>
  <c r="S255" i="1"/>
  <c r="S197" i="1"/>
  <c r="O197" i="1"/>
  <c r="W404" i="1"/>
  <c r="AL281" i="1"/>
  <c r="T63" i="1"/>
  <c r="W64" i="1" s="1"/>
  <c r="AI63" i="1"/>
  <c r="AK63" i="1"/>
  <c r="S63" i="1"/>
  <c r="AJ63" i="1"/>
  <c r="U63" i="1"/>
  <c r="O63" i="1"/>
  <c r="T298" i="1"/>
  <c r="W300" i="1" s="1"/>
  <c r="S233" i="1"/>
  <c r="W233" i="1" s="1"/>
  <c r="O233" i="1"/>
  <c r="AI159" i="1"/>
  <c r="U159" i="1"/>
  <c r="O159" i="1"/>
  <c r="T159" i="1"/>
  <c r="W161" i="1" s="1"/>
  <c r="W159" i="1"/>
  <c r="AK159" i="1"/>
  <c r="S159" i="1"/>
  <c r="AJ159" i="1"/>
  <c r="O35" i="1"/>
  <c r="S35" i="1"/>
  <c r="W35" i="1" s="1"/>
  <c r="S25" i="1"/>
  <c r="W25" i="1"/>
  <c r="O25" i="1"/>
  <c r="S116" i="1"/>
  <c r="W116" i="1"/>
  <c r="O116" i="1"/>
  <c r="O101" i="1"/>
  <c r="S101" i="1"/>
  <c r="S56" i="1"/>
  <c r="W56" i="1" s="1"/>
  <c r="O56" i="1"/>
  <c r="W263" i="1"/>
  <c r="O96" i="1"/>
  <c r="S96" i="1"/>
  <c r="O7" i="1"/>
  <c r="S7" i="1"/>
  <c r="AJ251" i="1"/>
  <c r="T214" i="1"/>
  <c r="AC214" i="1" s="1"/>
  <c r="AD214" i="1" s="1"/>
  <c r="AE214" i="1" s="1"/>
  <c r="AJ214" i="1"/>
  <c r="U214" i="1"/>
  <c r="O214" i="1"/>
  <c r="AI214" i="1"/>
  <c r="S214" i="1"/>
  <c r="AK214" i="1"/>
  <c r="AI143" i="1"/>
  <c r="AK143" i="1"/>
  <c r="AL143" i="1" s="1"/>
  <c r="S143" i="1"/>
  <c r="T143" i="1"/>
  <c r="U143" i="1"/>
  <c r="Y143" i="1" s="1"/>
  <c r="O143" i="1"/>
  <c r="AJ143" i="1"/>
  <c r="W143" i="1"/>
  <c r="AK196" i="1"/>
  <c r="AL196" i="1" s="1"/>
  <c r="AI168" i="1"/>
  <c r="AK168" i="1"/>
  <c r="S168" i="1"/>
  <c r="T168" i="1"/>
  <c r="AC168" i="1" s="1"/>
  <c r="AD168" i="1" s="1"/>
  <c r="AE168" i="1" s="1"/>
  <c r="AJ168" i="1"/>
  <c r="U168" i="1"/>
  <c r="O168" i="1"/>
  <c r="W174" i="1"/>
  <c r="S174" i="1"/>
  <c r="O174" i="1"/>
  <c r="AL129" i="1"/>
  <c r="S119" i="1"/>
  <c r="O119" i="1"/>
  <c r="AJ59" i="1"/>
  <c r="U55" i="1"/>
  <c r="Y55" i="1" s="1"/>
  <c r="AJ231" i="1"/>
  <c r="S178" i="1"/>
  <c r="T177" i="1"/>
  <c r="S181" i="1"/>
  <c r="W181" i="1"/>
  <c r="W191" i="1"/>
  <c r="S187" i="1"/>
  <c r="W187" i="1" s="1"/>
  <c r="AK177" i="1"/>
  <c r="AL177" i="1" s="1"/>
  <c r="T467" i="1"/>
  <c r="W460" i="1"/>
  <c r="O460" i="1"/>
  <c r="S460" i="1"/>
  <c r="W190" i="1"/>
  <c r="AI186" i="1"/>
  <c r="O479" i="1"/>
  <c r="S479" i="1"/>
  <c r="W473" i="1"/>
  <c r="X473" i="1" s="1"/>
  <c r="AA473" i="1" s="1"/>
  <c r="AL473" i="1"/>
  <c r="O448" i="1"/>
  <c r="S448" i="1"/>
  <c r="W448" i="1"/>
  <c r="O432" i="1"/>
  <c r="S432" i="1"/>
  <c r="W432" i="1"/>
  <c r="S444" i="1"/>
  <c r="O444" i="1"/>
  <c r="S421" i="1"/>
  <c r="W421" i="1"/>
  <c r="O421" i="1"/>
  <c r="AJ180" i="1"/>
  <c r="T445" i="1"/>
  <c r="W400" i="1"/>
  <c r="T399" i="1"/>
  <c r="AI399" i="1"/>
  <c r="S400" i="1"/>
  <c r="O400" i="1"/>
  <c r="S365" i="1"/>
  <c r="O365" i="1"/>
  <c r="W365" i="1"/>
  <c r="O304" i="1"/>
  <c r="S304" i="1"/>
  <c r="U445" i="1"/>
  <c r="Y445" i="1" s="1"/>
  <c r="AJ399" i="1"/>
  <c r="AL399" i="1" s="1"/>
  <c r="AK389" i="1"/>
  <c r="AI414" i="1"/>
  <c r="O343" i="1"/>
  <c r="S343" i="1"/>
  <c r="W302" i="1"/>
  <c r="S302" i="1"/>
  <c r="O302" i="1"/>
  <c r="AI301" i="1"/>
  <c r="S282" i="1"/>
  <c r="W282" i="1"/>
  <c r="O282" i="1"/>
  <c r="AI281" i="1"/>
  <c r="S277" i="1"/>
  <c r="W277" i="1"/>
  <c r="O277" i="1"/>
  <c r="AK264" i="1"/>
  <c r="S264" i="1"/>
  <c r="AJ264" i="1"/>
  <c r="U264" i="1"/>
  <c r="Y264" i="1" s="1"/>
  <c r="O264" i="1"/>
  <c r="AI264" i="1"/>
  <c r="T264" i="1"/>
  <c r="O243" i="1"/>
  <c r="S243" i="1"/>
  <c r="W243" i="1"/>
  <c r="AJ242" i="1"/>
  <c r="T242" i="1"/>
  <c r="W207" i="1"/>
  <c r="O207" i="1"/>
  <c r="S207" i="1"/>
  <c r="U438" i="1"/>
  <c r="T414" i="1"/>
  <c r="S412" i="1"/>
  <c r="O412" i="1"/>
  <c r="S405" i="1"/>
  <c r="W405" i="1"/>
  <c r="O405" i="1"/>
  <c r="O377" i="1"/>
  <c r="S377" i="1"/>
  <c r="AK374" i="1"/>
  <c r="AL374" i="1" s="1"/>
  <c r="S374" i="1"/>
  <c r="AJ374" i="1"/>
  <c r="U374" i="1"/>
  <c r="Y374" i="1" s="1"/>
  <c r="W374" i="1"/>
  <c r="O374" i="1"/>
  <c r="T374" i="1"/>
  <c r="AI374" i="1"/>
  <c r="W369" i="1"/>
  <c r="S369" i="1"/>
  <c r="O369" i="1"/>
  <c r="U353" i="1"/>
  <c r="Y353" i="1" s="1"/>
  <c r="W305" i="1"/>
  <c r="O305" i="1"/>
  <c r="S305" i="1"/>
  <c r="W260" i="1"/>
  <c r="S260" i="1"/>
  <c r="O260" i="1"/>
  <c r="O240" i="1"/>
  <c r="S240" i="1"/>
  <c r="W240" i="1"/>
  <c r="S228" i="1"/>
  <c r="W228" i="1"/>
  <c r="O228" i="1"/>
  <c r="W362" i="1"/>
  <c r="O362" i="1"/>
  <c r="S362" i="1"/>
  <c r="O388" i="1"/>
  <c r="S388" i="1"/>
  <c r="AK349" i="1"/>
  <c r="S349" i="1"/>
  <c r="AJ349" i="1"/>
  <c r="U349" i="1"/>
  <c r="O349" i="1"/>
  <c r="T349" i="1"/>
  <c r="AC349" i="1" s="1"/>
  <c r="AD349" i="1" s="1"/>
  <c r="AE349" i="1" s="1"/>
  <c r="AI349" i="1"/>
  <c r="S258" i="1"/>
  <c r="W258" i="1"/>
  <c r="O258" i="1"/>
  <c r="O225" i="1"/>
  <c r="S225" i="1"/>
  <c r="W383" i="1"/>
  <c r="W382" i="1"/>
  <c r="U291" i="1"/>
  <c r="AJ268" i="1"/>
  <c r="AI268" i="1"/>
  <c r="O198" i="1"/>
  <c r="S198" i="1"/>
  <c r="T87" i="1"/>
  <c r="AI87" i="1"/>
  <c r="U87" i="1"/>
  <c r="O87" i="1"/>
  <c r="AJ87" i="1"/>
  <c r="S87" i="1"/>
  <c r="AK87" i="1"/>
  <c r="W87" i="1"/>
  <c r="S18" i="1"/>
  <c r="O18" i="1"/>
  <c r="U298" i="1"/>
  <c r="S253" i="1"/>
  <c r="O253" i="1"/>
  <c r="U196" i="1"/>
  <c r="W118" i="1"/>
  <c r="O118" i="1"/>
  <c r="S118" i="1"/>
  <c r="S113" i="1"/>
  <c r="O113" i="1"/>
  <c r="AC79" i="1"/>
  <c r="AD79" i="1" s="1"/>
  <c r="AE79" i="1" s="1"/>
  <c r="W80" i="1"/>
  <c r="X79" i="1" s="1"/>
  <c r="AA79" i="1" s="1"/>
  <c r="S71" i="1"/>
  <c r="O71" i="1"/>
  <c r="W46" i="1"/>
  <c r="AC8" i="1"/>
  <c r="AD8" i="1" s="1"/>
  <c r="AE8" i="1" s="1"/>
  <c r="W9" i="1"/>
  <c r="X8" i="1" s="1"/>
  <c r="AA8" i="1" s="1"/>
  <c r="O60" i="1"/>
  <c r="S60" i="1"/>
  <c r="W60" i="1" s="1"/>
  <c r="S34" i="1"/>
  <c r="W34" i="1"/>
  <c r="O34" i="1"/>
  <c r="W167" i="1"/>
  <c r="O167" i="1"/>
  <c r="S167" i="1"/>
  <c r="S130" i="1"/>
  <c r="W130" i="1" s="1"/>
  <c r="O130" i="1"/>
  <c r="AL79" i="1"/>
  <c r="S70" i="1"/>
  <c r="W70" i="1"/>
  <c r="O70" i="1"/>
  <c r="AL46" i="1"/>
  <c r="AI231" i="1"/>
  <c r="T223" i="1"/>
  <c r="W224" i="1" s="1"/>
  <c r="AI223" i="1"/>
  <c r="O169" i="1"/>
  <c r="S169" i="1"/>
  <c r="W169" i="1"/>
  <c r="S100" i="1"/>
  <c r="O100" i="1"/>
  <c r="W97" i="1"/>
  <c r="O97" i="1"/>
  <c r="S97" i="1"/>
  <c r="W81" i="1"/>
  <c r="O4" i="1"/>
  <c r="AJ4" i="1"/>
  <c r="T4" i="1"/>
  <c r="AC4" i="1" s="1"/>
  <c r="AD4" i="1" s="1"/>
  <c r="AE4" i="1" s="1"/>
  <c r="S4" i="1"/>
  <c r="U4" i="1"/>
  <c r="AI4" i="1"/>
  <c r="AK4" i="1"/>
  <c r="AL4" i="1" s="1"/>
  <c r="W373" i="1"/>
  <c r="X371" i="1" s="1"/>
  <c r="AA371" i="1" s="1"/>
  <c r="AK301" i="1"/>
  <c r="AJ301" i="1"/>
  <c r="AI271" i="1"/>
  <c r="T251" i="1"/>
  <c r="W254" i="1" s="1"/>
  <c r="S215" i="1"/>
  <c r="O215" i="1"/>
  <c r="T196" i="1"/>
  <c r="W198" i="1" s="1"/>
  <c r="S155" i="1"/>
  <c r="O155" i="1"/>
  <c r="W144" i="1"/>
  <c r="O144" i="1"/>
  <c r="S144" i="1"/>
  <c r="AI126" i="1"/>
  <c r="AK126" i="1"/>
  <c r="AL126" i="1" s="1"/>
  <c r="S126" i="1"/>
  <c r="T126" i="1"/>
  <c r="AJ126" i="1"/>
  <c r="W126" i="1"/>
  <c r="U126" i="1"/>
  <c r="O126" i="1"/>
  <c r="AJ246" i="1"/>
  <c r="AI196" i="1"/>
  <c r="S171" i="1"/>
  <c r="W171" i="1"/>
  <c r="O171" i="1"/>
  <c r="T51" i="1"/>
  <c r="AC51" i="1" s="1"/>
  <c r="AJ51" i="1"/>
  <c r="U51" i="1"/>
  <c r="Y51" i="1" s="1"/>
  <c r="O51" i="1"/>
  <c r="AI51" i="1"/>
  <c r="AK51" i="1"/>
  <c r="AL51" i="1" s="1"/>
  <c r="S51" i="1"/>
  <c r="W51" i="1" s="1"/>
  <c r="S39" i="1"/>
  <c r="W39" i="1"/>
  <c r="O39" i="1"/>
  <c r="W170" i="1"/>
  <c r="O170" i="1"/>
  <c r="S170" i="1"/>
  <c r="AJ103" i="1"/>
  <c r="T99" i="1"/>
  <c r="U36" i="1"/>
  <c r="Y36" i="1" s="1"/>
  <c r="AK36" i="1"/>
  <c r="O121" i="1"/>
  <c r="S121" i="1"/>
  <c r="AK59" i="1"/>
  <c r="AI150" i="1"/>
  <c r="AJ150" i="1"/>
  <c r="U33" i="1"/>
  <c r="Y33" i="1" s="1"/>
  <c r="AK33" i="1"/>
  <c r="AL33" i="1" s="1"/>
  <c r="X106" i="1" l="1"/>
  <c r="AA106" i="1" s="1"/>
  <c r="AA276" i="1"/>
  <c r="X238" i="1"/>
  <c r="AA238" i="1" s="1"/>
  <c r="AC99" i="1"/>
  <c r="AD99" i="1" s="1"/>
  <c r="AE99" i="1" s="1"/>
  <c r="W99" i="1"/>
  <c r="AT4" i="1"/>
  <c r="AC264" i="1"/>
  <c r="AD264" i="1" s="1"/>
  <c r="AE264" i="1" s="1"/>
  <c r="W265" i="1"/>
  <c r="AC177" i="1"/>
  <c r="AD177" i="1" s="1"/>
  <c r="AE177" i="1" s="1"/>
  <c r="W177" i="1"/>
  <c r="X177" i="1" s="1"/>
  <c r="AA177" i="1" s="1"/>
  <c r="W179" i="1"/>
  <c r="W197" i="1"/>
  <c r="AL242" i="1"/>
  <c r="W66" i="1"/>
  <c r="W413" i="1"/>
  <c r="AC344" i="1"/>
  <c r="AD344" i="1" s="1"/>
  <c r="AE344" i="1" s="1"/>
  <c r="W346" i="1"/>
  <c r="X344" i="1" s="1"/>
  <c r="AA344" i="1" s="1"/>
  <c r="W348" i="1"/>
  <c r="AL28" i="1"/>
  <c r="X153" i="1"/>
  <c r="AC291" i="1"/>
  <c r="AD291" i="1" s="1"/>
  <c r="AE291" i="1" s="1"/>
  <c r="W291" i="1"/>
  <c r="W292" i="1"/>
  <c r="W293" i="1"/>
  <c r="W350" i="1"/>
  <c r="W386" i="1"/>
  <c r="X357" i="1"/>
  <c r="AA357" i="1" s="1"/>
  <c r="AC456" i="1"/>
  <c r="AD456" i="1" s="1"/>
  <c r="AE456" i="1" s="1"/>
  <c r="W459" i="1"/>
  <c r="W457" i="1"/>
  <c r="W461" i="1"/>
  <c r="Y456" i="1"/>
  <c r="AL450" i="1"/>
  <c r="AD55" i="1"/>
  <c r="AE55" i="1" s="1"/>
  <c r="X150" i="1"/>
  <c r="AA150" i="1" s="1"/>
  <c r="X46" i="1"/>
  <c r="AA46" i="1" s="1"/>
  <c r="Y196" i="1"/>
  <c r="Y298" i="1"/>
  <c r="AC445" i="1"/>
  <c r="AD445" i="1" s="1"/>
  <c r="AE445" i="1" s="1"/>
  <c r="W447" i="1"/>
  <c r="W445" i="1"/>
  <c r="AC467" i="1"/>
  <c r="AD467" i="1" s="1"/>
  <c r="AE467" i="1" s="1"/>
  <c r="W469" i="1"/>
  <c r="W467" i="1"/>
  <c r="X467" i="1" s="1"/>
  <c r="W178" i="1"/>
  <c r="W101" i="1"/>
  <c r="W468" i="1"/>
  <c r="X268" i="1"/>
  <c r="AA268" i="1" s="1"/>
  <c r="AC441" i="1"/>
  <c r="AD441" i="1" s="1"/>
  <c r="AE441" i="1" s="1"/>
  <c r="W443" i="1"/>
  <c r="AC75" i="1"/>
  <c r="AD75" i="1" s="1"/>
  <c r="AE75" i="1" s="1"/>
  <c r="W76" i="1"/>
  <c r="W410" i="1"/>
  <c r="AC183" i="1"/>
  <c r="AD183" i="1" s="1"/>
  <c r="AE183" i="1" s="1"/>
  <c r="W184" i="1"/>
  <c r="W185" i="1"/>
  <c r="W208" i="1"/>
  <c r="AC14" i="1"/>
  <c r="AD14" i="1" s="1"/>
  <c r="AE14" i="1" s="1"/>
  <c r="W24" i="1"/>
  <c r="W23" i="1"/>
  <c r="W17" i="1"/>
  <c r="W202" i="1"/>
  <c r="AC438" i="1"/>
  <c r="AD438" i="1" s="1"/>
  <c r="AE438" i="1" s="1"/>
  <c r="W438" i="1"/>
  <c r="AL103" i="1"/>
  <c r="W206" i="1"/>
  <c r="AL238" i="1"/>
  <c r="AD404" i="1"/>
  <c r="AE404" i="1" s="1"/>
  <c r="AD231" i="1"/>
  <c r="AE231" i="1" s="1"/>
  <c r="AL36" i="1"/>
  <c r="AC126" i="1"/>
  <c r="AD126" i="1" s="1"/>
  <c r="AE126" i="1" s="1"/>
  <c r="W128" i="1"/>
  <c r="W127" i="1"/>
  <c r="X126" i="1" s="1"/>
  <c r="AA126" i="1" s="1"/>
  <c r="W4" i="1"/>
  <c r="W100" i="1"/>
  <c r="Y87" i="1"/>
  <c r="W349" i="1"/>
  <c r="AC414" i="1"/>
  <c r="AD414" i="1" s="1"/>
  <c r="AE414" i="1" s="1"/>
  <c r="W416" i="1"/>
  <c r="W414" i="1"/>
  <c r="X414" i="1" s="1"/>
  <c r="AC143" i="1"/>
  <c r="AD143" i="1" s="1"/>
  <c r="AE143" i="1" s="1"/>
  <c r="W145" i="1"/>
  <c r="W149" i="1"/>
  <c r="AL214" i="1"/>
  <c r="Y63" i="1"/>
  <c r="AL63" i="1"/>
  <c r="W299" i="1"/>
  <c r="W347" i="1"/>
  <c r="W175" i="1"/>
  <c r="Y217" i="1"/>
  <c r="W157" i="1"/>
  <c r="Y200" i="1"/>
  <c r="W6" i="1"/>
  <c r="AC92" i="1"/>
  <c r="AD92" i="1" s="1"/>
  <c r="AE92" i="1" s="1"/>
  <c r="W95" i="1"/>
  <c r="AC164" i="1"/>
  <c r="AD164" i="1" s="1"/>
  <c r="AE164" i="1" s="1"/>
  <c r="W165" i="1"/>
  <c r="X164" i="1" s="1"/>
  <c r="AA164" i="1" s="1"/>
  <c r="W19" i="1"/>
  <c r="W77" i="1"/>
  <c r="AC109" i="1"/>
  <c r="AD109" i="1" s="1"/>
  <c r="AE109" i="1" s="1"/>
  <c r="W114" i="1"/>
  <c r="W111" i="1"/>
  <c r="W351" i="1"/>
  <c r="AL385" i="1"/>
  <c r="W385" i="1"/>
  <c r="X385" i="1" s="1"/>
  <c r="AA385" i="1" s="1"/>
  <c r="AL414" i="1"/>
  <c r="W266" i="1"/>
  <c r="AL394" i="1"/>
  <c r="Y344" i="1"/>
  <c r="W75" i="1"/>
  <c r="W68" i="1"/>
  <c r="Y68" i="1"/>
  <c r="W112" i="1"/>
  <c r="Y420" i="1"/>
  <c r="AC477" i="1"/>
  <c r="AD477" i="1" s="1"/>
  <c r="AE477" i="1" s="1"/>
  <c r="W482" i="1"/>
  <c r="W466" i="1"/>
  <c r="W183" i="1"/>
  <c r="W172" i="1"/>
  <c r="W216" i="1"/>
  <c r="W94" i="1"/>
  <c r="X92" i="1" s="1"/>
  <c r="AA92" i="1" s="1"/>
  <c r="W166" i="1"/>
  <c r="AC28" i="1"/>
  <c r="AD28" i="1" s="1"/>
  <c r="AE28" i="1" s="1"/>
  <c r="W29" i="1"/>
  <c r="X28" i="1" s="1"/>
  <c r="AA28" i="1" s="1"/>
  <c r="W30" i="1"/>
  <c r="Y28" i="1"/>
  <c r="AL14" i="1"/>
  <c r="W115" i="1"/>
  <c r="AL220" i="1"/>
  <c r="AC281" i="1"/>
  <c r="AD281" i="1" s="1"/>
  <c r="AE281" i="1" s="1"/>
  <c r="W283" i="1"/>
  <c r="W287" i="1"/>
  <c r="W281" i="1"/>
  <c r="X281" i="1" s="1"/>
  <c r="AA281" i="1" s="1"/>
  <c r="W286" i="1"/>
  <c r="W284" i="1"/>
  <c r="W285" i="1"/>
  <c r="W289" i="1"/>
  <c r="W290" i="1"/>
  <c r="W288" i="1"/>
  <c r="Y276" i="1"/>
  <c r="AD357" i="1"/>
  <c r="AE357" i="1" s="1"/>
  <c r="W345" i="1"/>
  <c r="Y234" i="1"/>
  <c r="X129" i="1"/>
  <c r="AA129" i="1" s="1"/>
  <c r="AD246" i="1"/>
  <c r="AE246" i="1" s="1"/>
  <c r="AC196" i="1"/>
  <c r="AD196" i="1" s="1"/>
  <c r="AE196" i="1" s="1"/>
  <c r="W196" i="1"/>
  <c r="X196" i="1" s="1"/>
  <c r="AA196" i="1" s="1"/>
  <c r="AC251" i="1"/>
  <c r="AD251" i="1" s="1"/>
  <c r="AE251" i="1" s="1"/>
  <c r="W251" i="1"/>
  <c r="AC223" i="1"/>
  <c r="AD223" i="1" s="1"/>
  <c r="AE223" i="1" s="1"/>
  <c r="W223" i="1"/>
  <c r="AC87" i="1"/>
  <c r="AD87" i="1" s="1"/>
  <c r="AE87" i="1" s="1"/>
  <c r="W89" i="1"/>
  <c r="AC298" i="1"/>
  <c r="AD298" i="1" s="1"/>
  <c r="AE298" i="1" s="1"/>
  <c r="W298" i="1"/>
  <c r="X298" i="1" s="1"/>
  <c r="AA298" i="1" s="1"/>
  <c r="AC63" i="1"/>
  <c r="AD63" i="1" s="1"/>
  <c r="AE63" i="1" s="1"/>
  <c r="W65" i="1"/>
  <c r="W255" i="1"/>
  <c r="Y409" i="1"/>
  <c r="X217" i="1"/>
  <c r="AA217" i="1" s="1"/>
  <c r="Y223" i="1"/>
  <c r="AC322" i="1"/>
  <c r="AD322" i="1" s="1"/>
  <c r="AE322" i="1" s="1"/>
  <c r="W323" i="1"/>
  <c r="W322" i="1"/>
  <c r="W324" i="1"/>
  <c r="AC394" i="1"/>
  <c r="AD394" i="1" s="1"/>
  <c r="AE394" i="1" s="1"/>
  <c r="W395" i="1"/>
  <c r="X394" i="1" s="1"/>
  <c r="AA394" i="1" s="1"/>
  <c r="W397" i="1"/>
  <c r="AL246" i="1"/>
  <c r="W88" i="1"/>
  <c r="X87" i="1" s="1"/>
  <c r="AA87" i="1" s="1"/>
  <c r="AC234" i="1"/>
  <c r="AD234" i="1" s="1"/>
  <c r="AE234" i="1" s="1"/>
  <c r="W235" i="1"/>
  <c r="Y177" i="1"/>
  <c r="X33" i="1"/>
  <c r="AA33" i="1" s="1"/>
  <c r="X231" i="1"/>
  <c r="AA231" i="1" s="1"/>
  <c r="W412" i="1"/>
  <c r="W7" i="1"/>
  <c r="AC159" i="1"/>
  <c r="AD159" i="1" s="1"/>
  <c r="AE159" i="1" s="1"/>
  <c r="W160" i="1"/>
  <c r="X159" i="1" s="1"/>
  <c r="AA159" i="1" s="1"/>
  <c r="AD268" i="1"/>
  <c r="AE268" i="1" s="1"/>
  <c r="AC340" i="1"/>
  <c r="AD340" i="1" s="1"/>
  <c r="AE340" i="1" s="1"/>
  <c r="W341" i="1"/>
  <c r="AC217" i="1"/>
  <c r="AD217" i="1" s="1"/>
  <c r="AE217" i="1" s="1"/>
  <c r="W219" i="1"/>
  <c r="W201" i="1"/>
  <c r="W464" i="1"/>
  <c r="AC68" i="1"/>
  <c r="AD68" i="1" s="1"/>
  <c r="AE68" i="1" s="1"/>
  <c r="W69" i="1"/>
  <c r="W267" i="1"/>
  <c r="AC420" i="1"/>
  <c r="AD420" i="1" s="1"/>
  <c r="AE420" i="1" s="1"/>
  <c r="W424" i="1"/>
  <c r="W422" i="1"/>
  <c r="W420" i="1"/>
  <c r="AC301" i="1"/>
  <c r="AD301" i="1" s="1"/>
  <c r="AE301" i="1" s="1"/>
  <c r="W301" i="1"/>
  <c r="X301" i="1" s="1"/>
  <c r="AA301" i="1" s="1"/>
  <c r="AC153" i="1"/>
  <c r="AD153" i="1" s="1"/>
  <c r="AE153" i="1" s="1"/>
  <c r="W154" i="1"/>
  <c r="AC220" i="1"/>
  <c r="AD220" i="1" s="1"/>
  <c r="AE220" i="1" s="1"/>
  <c r="W221" i="1"/>
  <c r="Y322" i="1"/>
  <c r="W294" i="1"/>
  <c r="W396" i="1"/>
  <c r="Y467" i="1"/>
  <c r="AC450" i="1"/>
  <c r="AD450" i="1" s="1"/>
  <c r="AE450" i="1" s="1"/>
  <c r="W451" i="1"/>
  <c r="X450" i="1" s="1"/>
  <c r="AA450" i="1" s="1"/>
  <c r="W91" i="1"/>
  <c r="AC295" i="1"/>
  <c r="AD295" i="1" s="1"/>
  <c r="AE295" i="1" s="1"/>
  <c r="W296" i="1"/>
  <c r="X295" i="1" s="1"/>
  <c r="AA295" i="1" s="1"/>
  <c r="AC106" i="1"/>
  <c r="AD106" i="1" s="1"/>
  <c r="AE106" i="1" s="1"/>
  <c r="W107" i="1"/>
  <c r="W156" i="1"/>
  <c r="W387" i="1"/>
  <c r="AL205" i="1"/>
  <c r="W234" i="1"/>
  <c r="Y301" i="1"/>
  <c r="AD150" i="1"/>
  <c r="AE150" i="1" s="1"/>
  <c r="AL59" i="1"/>
  <c r="W215" i="1"/>
  <c r="AL87" i="1"/>
  <c r="Y291" i="1"/>
  <c r="AL349" i="1"/>
  <c r="AC374" i="1"/>
  <c r="AD374" i="1" s="1"/>
  <c r="AE374" i="1" s="1"/>
  <c r="W379" i="1"/>
  <c r="X374" i="1" s="1"/>
  <c r="AA374" i="1" s="1"/>
  <c r="Y168" i="1"/>
  <c r="W214" i="1"/>
  <c r="W220" i="1"/>
  <c r="AC353" i="1"/>
  <c r="AD353" i="1" s="1"/>
  <c r="AE353" i="1" s="1"/>
  <c r="W353" i="1"/>
  <c r="W354" i="1"/>
  <c r="W355" i="1"/>
  <c r="AC429" i="1"/>
  <c r="AD429" i="1" s="1"/>
  <c r="AE429" i="1" s="1"/>
  <c r="W433" i="1"/>
  <c r="W429" i="1"/>
  <c r="W465" i="1"/>
  <c r="W125" i="1"/>
  <c r="Y156" i="1"/>
  <c r="AC238" i="1"/>
  <c r="AD238" i="1" s="1"/>
  <c r="AE238" i="1" s="1"/>
  <c r="W239" i="1"/>
  <c r="W205" i="1"/>
  <c r="X205" i="1" s="1"/>
  <c r="AA205" i="1" s="1"/>
  <c r="X180" i="1"/>
  <c r="AA180" i="1" s="1"/>
  <c r="W121" i="1"/>
  <c r="AD51" i="1"/>
  <c r="AE51" i="1" s="1"/>
  <c r="Y126" i="1"/>
  <c r="AL301" i="1"/>
  <c r="Y4" i="1"/>
  <c r="W71" i="1"/>
  <c r="W113" i="1"/>
  <c r="W253" i="1"/>
  <c r="W18" i="1"/>
  <c r="X382" i="1"/>
  <c r="AA382" i="1" s="1"/>
  <c r="W225" i="1"/>
  <c r="Y349" i="1"/>
  <c r="W388" i="1"/>
  <c r="W377" i="1"/>
  <c r="Y438" i="1"/>
  <c r="AC242" i="1"/>
  <c r="AD242" i="1" s="1"/>
  <c r="AE242" i="1" s="1"/>
  <c r="W242" i="1"/>
  <c r="W245" i="1"/>
  <c r="W244" i="1"/>
  <c r="W264" i="1"/>
  <c r="X264" i="1" s="1"/>
  <c r="AA264" i="1" s="1"/>
  <c r="AL264" i="1"/>
  <c r="W343" i="1"/>
  <c r="AL389" i="1"/>
  <c r="AC399" i="1"/>
  <c r="AD399" i="1" s="1"/>
  <c r="AE399" i="1" s="1"/>
  <c r="W403" i="1"/>
  <c r="W401" i="1"/>
  <c r="W399" i="1"/>
  <c r="X399" i="1" s="1"/>
  <c r="AA399" i="1" s="1"/>
  <c r="W444" i="1"/>
  <c r="W479" i="1"/>
  <c r="X477" i="1" s="1"/>
  <c r="AA477" i="1" s="1"/>
  <c r="W119" i="1"/>
  <c r="W168" i="1"/>
  <c r="X168" i="1" s="1"/>
  <c r="AA168" i="1" s="1"/>
  <c r="AL168" i="1"/>
  <c r="Y214" i="1"/>
  <c r="W96" i="1"/>
  <c r="AL159" i="1"/>
  <c r="Y159" i="1"/>
  <c r="W63" i="1"/>
  <c r="X404" i="1"/>
  <c r="AA404" i="1" s="1"/>
  <c r="W409" i="1"/>
  <c r="X409" i="1" s="1"/>
  <c r="AA409" i="1" s="1"/>
  <c r="AL409" i="1"/>
  <c r="W340" i="1"/>
  <c r="AL150" i="1"/>
  <c r="X103" i="1"/>
  <c r="AA103" i="1" s="1"/>
  <c r="W67" i="1"/>
  <c r="AL217" i="1"/>
  <c r="W146" i="1"/>
  <c r="X143" i="1" s="1"/>
  <c r="AA143" i="1" s="1"/>
  <c r="W200" i="1"/>
  <c r="X200" i="1" s="1"/>
  <c r="AA200" i="1" s="1"/>
  <c r="AL200" i="1"/>
  <c r="AL271" i="1"/>
  <c r="W72" i="1"/>
  <c r="W21" i="1"/>
  <c r="Y109" i="1"/>
  <c r="AL231" i="1"/>
  <c r="W16" i="1"/>
  <c r="X14" i="1" s="1"/>
  <c r="AA14" i="1" s="1"/>
  <c r="X261" i="1"/>
  <c r="AA261" i="1" s="1"/>
  <c r="Y385" i="1"/>
  <c r="W252" i="1"/>
  <c r="AC226" i="1"/>
  <c r="AD226" i="1" s="1"/>
  <c r="AE226" i="1" s="1"/>
  <c r="W227" i="1"/>
  <c r="X226" i="1" s="1"/>
  <c r="AA226" i="1" s="1"/>
  <c r="Y394" i="1"/>
  <c r="X441" i="1"/>
  <c r="AA441" i="1" s="1"/>
  <c r="W423" i="1"/>
  <c r="Y464" i="1"/>
  <c r="AC186" i="1"/>
  <c r="AD186" i="1" s="1"/>
  <c r="AE186" i="1" s="1"/>
  <c r="W188" i="1"/>
  <c r="W186" i="1"/>
  <c r="X186" i="1" s="1"/>
  <c r="AA186" i="1" s="1"/>
  <c r="W53" i="1"/>
  <c r="X51" i="1" s="1"/>
  <c r="AA51" i="1" s="1"/>
  <c r="Y75" i="1"/>
  <c r="AL75" i="1"/>
  <c r="AC11" i="1"/>
  <c r="AD11" i="1" s="1"/>
  <c r="AE11" i="1" s="1"/>
  <c r="W12" i="1"/>
  <c r="X11" i="1" s="1"/>
  <c r="AA11" i="1" s="1"/>
  <c r="W480" i="1"/>
  <c r="AC59" i="1"/>
  <c r="AD59" i="1" s="1"/>
  <c r="AE59" i="1" s="1"/>
  <c r="W59" i="1"/>
  <c r="W61" i="1"/>
  <c r="Y172" i="1"/>
  <c r="Y99" i="1"/>
  <c r="W176" i="1"/>
  <c r="W158" i="1"/>
  <c r="W13" i="1"/>
  <c r="W90" i="1"/>
  <c r="W108" i="1"/>
  <c r="W110" i="1"/>
  <c r="X109" i="1" s="1"/>
  <c r="AA109" i="1" s="1"/>
  <c r="AL153" i="1"/>
  <c r="Y153" i="1"/>
  <c r="Y14" i="1"/>
  <c r="Y115" i="1"/>
  <c r="AL115" i="1"/>
  <c r="Y220" i="1"/>
  <c r="W241" i="1"/>
  <c r="AL276" i="1"/>
  <c r="AL353" i="1"/>
  <c r="AL357" i="1"/>
  <c r="W411" i="1"/>
  <c r="W236" i="1"/>
  <c r="W375" i="1"/>
  <c r="W431" i="1"/>
  <c r="AC389" i="1"/>
  <c r="AD389" i="1" s="1"/>
  <c r="AE389" i="1" s="1"/>
  <c r="W391" i="1"/>
  <c r="W389" i="1"/>
  <c r="W393" i="1"/>
  <c r="AC417" i="1"/>
  <c r="AD417" i="1" s="1"/>
  <c r="AE417" i="1" s="1"/>
  <c r="W419" i="1"/>
  <c r="W418" i="1"/>
  <c r="X417" i="1" s="1"/>
  <c r="AA417" i="1" s="1"/>
  <c r="AC364" i="1"/>
  <c r="AD364" i="1" s="1"/>
  <c r="AE364" i="1" s="1"/>
  <c r="W367" i="1"/>
  <c r="W366" i="1"/>
  <c r="X364" i="1" s="1"/>
  <c r="AA364" i="1" s="1"/>
  <c r="W368" i="1"/>
  <c r="W439" i="1"/>
  <c r="Y429" i="1"/>
  <c r="W456" i="1"/>
  <c r="X456" i="1" s="1"/>
  <c r="AA456" i="1" s="1"/>
  <c r="Y450" i="1"/>
  <c r="AL55" i="1"/>
  <c r="W273" i="1"/>
  <c r="AC271" i="1"/>
  <c r="AD271" i="1" s="1"/>
  <c r="AE271" i="1" s="1"/>
  <c r="W271" i="1"/>
  <c r="W272" i="1"/>
  <c r="Y295" i="1"/>
  <c r="AL106" i="1"/>
  <c r="Y106" i="1"/>
  <c r="AC256" i="1"/>
  <c r="AD256" i="1" s="1"/>
  <c r="AE256" i="1" s="1"/>
  <c r="W259" i="1"/>
  <c r="W257" i="1"/>
  <c r="X256" i="1" s="1"/>
  <c r="AA256" i="1" s="1"/>
  <c r="W352" i="1"/>
  <c r="Y238" i="1"/>
  <c r="Y205" i="1"/>
  <c r="W430" i="1"/>
  <c r="W458" i="1"/>
  <c r="X55" i="1"/>
  <c r="AA55" i="1" s="1"/>
  <c r="Y251" i="1"/>
  <c r="X36" i="1"/>
  <c r="AA36" i="1" s="1"/>
  <c r="Y414" i="1"/>
  <c r="Y186" i="1"/>
  <c r="X156" i="1" l="1"/>
  <c r="AA156" i="1" s="1"/>
  <c r="X223" i="1"/>
  <c r="AA223" i="1" s="1"/>
  <c r="AA153" i="1"/>
  <c r="AA467" i="1"/>
  <c r="X59" i="1"/>
  <c r="AA59" i="1" s="1"/>
  <c r="X220" i="1"/>
  <c r="AA220" i="1" s="1"/>
  <c r="X234" i="1"/>
  <c r="AA234" i="1" s="1"/>
  <c r="X115" i="1"/>
  <c r="AA115" i="1" s="1"/>
  <c r="X340" i="1"/>
  <c r="AA340" i="1" s="1"/>
  <c r="X63" i="1"/>
  <c r="AA63" i="1" s="1"/>
  <c r="X242" i="1"/>
  <c r="AA242" i="1" s="1"/>
  <c r="X429" i="1"/>
  <c r="AA429" i="1" s="1"/>
  <c r="X214" i="1"/>
  <c r="AA214" i="1" s="1"/>
  <c r="X464" i="1"/>
  <c r="AA464" i="1" s="1"/>
  <c r="X322" i="1"/>
  <c r="AA322" i="1" s="1"/>
  <c r="X172" i="1"/>
  <c r="AA172" i="1" s="1"/>
  <c r="X68" i="1"/>
  <c r="AA68" i="1" s="1"/>
  <c r="AA414" i="1"/>
  <c r="X99" i="1"/>
  <c r="AA99" i="1" s="1"/>
  <c r="X4" i="1"/>
  <c r="AA4" i="1" s="1"/>
  <c r="X349" i="1"/>
  <c r="AA349" i="1" s="1"/>
  <c r="X271" i="1"/>
  <c r="AA271" i="1" s="1"/>
  <c r="X389" i="1"/>
  <c r="AA389" i="1" s="1"/>
  <c r="X353" i="1"/>
  <c r="AA353" i="1" s="1"/>
  <c r="X420" i="1"/>
  <c r="AA420" i="1" s="1"/>
  <c r="X251" i="1"/>
  <c r="AA251" i="1" s="1"/>
  <c r="X183" i="1"/>
  <c r="AA183" i="1" s="1"/>
  <c r="X75" i="1"/>
  <c r="AA75" i="1" s="1"/>
  <c r="X438" i="1"/>
  <c r="AA438" i="1" s="1"/>
  <c r="X445" i="1"/>
  <c r="AA445" i="1" s="1"/>
  <c r="X291" i="1"/>
  <c r="AA291" i="1" s="1"/>
  <c r="AR4" i="1" l="1"/>
  <c r="AP4" i="1"/>
  <c r="AO4" i="1"/>
  <c r="AS4" i="1"/>
  <c r="AN4" i="1"/>
  <c r="AQ4" i="1"/>
</calcChain>
</file>

<file path=xl/comments1.xml><?xml version="1.0" encoding="utf-8"?>
<comments xmlns="http://schemas.openxmlformats.org/spreadsheetml/2006/main">
  <authors>
    <author>Microsoft Office User</author>
  </authors>
  <commentList>
    <comment ref="N2" authorId="0">
      <text>
        <r>
          <rPr>
            <b/>
            <sz val="10"/>
            <color indexed="81"/>
            <rFont val="Calibri"/>
          </rPr>
          <t xml:space="preserve">Ratio of Maximum allowable deviation from the data mean to the standard deviation
Outlier rejection is based on Peirce's Criterion (Peirces, 1854, 1877; Gould, 1855; Ross, 2003).  
</t>
        </r>
      </text>
    </comment>
    <comment ref="O2" authorId="0">
      <text>
        <r>
          <rPr>
            <b/>
            <sz val="10"/>
            <color indexed="81"/>
            <rFont val="Calibri"/>
          </rPr>
          <t>Blue samples indicates rejected outliers using Peirce's Criterion 
Other excluded samples are sample groups containing less than 3 samples.</t>
        </r>
      </text>
    </comment>
  </commentList>
</comments>
</file>

<file path=xl/sharedStrings.xml><?xml version="1.0" encoding="utf-8"?>
<sst xmlns="http://schemas.openxmlformats.org/spreadsheetml/2006/main" count="7430" uniqueCount="1302">
  <si>
    <t>Publication</t>
  </si>
  <si>
    <t>B</t>
  </si>
  <si>
    <t>n</t>
  </si>
  <si>
    <t>SD</t>
  </si>
  <si>
    <t>Maximum allowable deviation</t>
  </si>
  <si>
    <t>Actual deviation suspected outliers</t>
  </si>
  <si>
    <t>Revised sample standard deviation after outlier rejection</t>
  </si>
  <si>
    <t>Revised sample mean after outlier rejection</t>
  </si>
  <si>
    <t>N</t>
  </si>
  <si>
    <t>Perce's Criterion [R]</t>
  </si>
  <si>
    <t>Mean</t>
  </si>
  <si>
    <t>Population size</t>
  </si>
  <si>
    <t>Standard deviation</t>
  </si>
  <si>
    <t>Reduced Chi Square Test</t>
  </si>
  <si>
    <t>C</t>
  </si>
  <si>
    <t>AL-13-C-018</t>
  </si>
  <si>
    <t>AL-13-C-017</t>
  </si>
  <si>
    <t>AL-13-C-020</t>
  </si>
  <si>
    <t>AL-13-C-019</t>
  </si>
  <si>
    <t>AL-13-C-013</t>
  </si>
  <si>
    <t>AL-13-C-016</t>
  </si>
  <si>
    <t>AL-13-C-015</t>
  </si>
  <si>
    <t>AL-13-C-014</t>
  </si>
  <si>
    <t>AL14-04</t>
  </si>
  <si>
    <t>AL14-03</t>
  </si>
  <si>
    <t>AL14-05</t>
  </si>
  <si>
    <t>AL14-01</t>
  </si>
  <si>
    <t>AL14-02</t>
  </si>
  <si>
    <t>AL14-07</t>
  </si>
  <si>
    <t>AL14-08</t>
  </si>
  <si>
    <t>AL14-09</t>
  </si>
  <si>
    <t>AL14-06</t>
  </si>
  <si>
    <t>AL14-10</t>
  </si>
  <si>
    <t>CHU-03-04</t>
  </si>
  <si>
    <t>MON-E-II-I</t>
  </si>
  <si>
    <t>MON-E-I-II</t>
  </si>
  <si>
    <t>MON-E-II-III</t>
  </si>
  <si>
    <t>MON-E-I-III</t>
  </si>
  <si>
    <t>MON-E-II-II</t>
  </si>
  <si>
    <t>MON-E-I-I</t>
  </si>
  <si>
    <t>MON-D-I-I</t>
  </si>
  <si>
    <t>MON-D-I-III</t>
  </si>
  <si>
    <t>MON-D-I-II</t>
  </si>
  <si>
    <t>MON-F-I-II</t>
  </si>
  <si>
    <t>MON-F-I-I</t>
  </si>
  <si>
    <t>MON-F-I-IV</t>
  </si>
  <si>
    <t>MON-E-III-I</t>
  </si>
  <si>
    <t>MON-E-III-II</t>
  </si>
  <si>
    <t>MON-E-III-III</t>
  </si>
  <si>
    <t>MON-D-II-III</t>
  </si>
  <si>
    <t>MON-D-IV-I</t>
  </si>
  <si>
    <t>MON-D-IV-II</t>
  </si>
  <si>
    <t>MON-D-II-I</t>
  </si>
  <si>
    <t>MON-D-II-II</t>
  </si>
  <si>
    <t>MON-D-IV-III</t>
  </si>
  <si>
    <t>Gillespie et al. (2008)</t>
  </si>
  <si>
    <t>A</t>
  </si>
  <si>
    <t>AK-03-03</t>
  </si>
  <si>
    <t>AK-03-04</t>
  </si>
  <si>
    <t>AK-03-02</t>
  </si>
  <si>
    <t>CH-03-02</t>
  </si>
  <si>
    <t>MA-03-06</t>
  </si>
  <si>
    <t>MA-03-05</t>
  </si>
  <si>
    <t>CHU-03-03</t>
  </si>
  <si>
    <t>CHU-03-01</t>
  </si>
  <si>
    <t>Summary age statistics</t>
  </si>
  <si>
    <t>Average unc (%)</t>
  </si>
  <si>
    <t>±</t>
  </si>
  <si>
    <t>External</t>
  </si>
  <si>
    <t>Internal</t>
  </si>
  <si>
    <t>ka</t>
  </si>
  <si>
    <t>Median</t>
  </si>
  <si>
    <t>1st Quartile</t>
  </si>
  <si>
    <t>3rd Quartile</t>
  </si>
  <si>
    <t>IQR</t>
  </si>
  <si>
    <t>Arzhannikov et al. (2012)</t>
  </si>
  <si>
    <t>Batbaatar and Gillespie (2016)</t>
  </si>
  <si>
    <t>Chen et al. (2015)</t>
  </si>
  <si>
    <t>Horiuchi et al. (2004)</t>
  </si>
  <si>
    <t>Reuther (2007)</t>
  </si>
  <si>
    <t>Rother et al. (2014b)</t>
  </si>
  <si>
    <t>Smith et al. (2016)</t>
  </si>
  <si>
    <t>This  study</t>
  </si>
  <si>
    <t>Sample-type</t>
  </si>
  <si>
    <t>boulder</t>
  </si>
  <si>
    <t>Arzh2012-1</t>
  </si>
  <si>
    <t>Arzh2012-A</t>
  </si>
  <si>
    <t>SO7BE6</t>
  </si>
  <si>
    <t>Arzh2012-2</t>
  </si>
  <si>
    <t>SO7BE7</t>
  </si>
  <si>
    <t>Arzh2012-3</t>
  </si>
  <si>
    <t>SO7BE8</t>
  </si>
  <si>
    <t>Arzh2012-4</t>
  </si>
  <si>
    <t>SO7BE9</t>
  </si>
  <si>
    <t>Arzh2012-5</t>
  </si>
  <si>
    <t>Arzh2012-B</t>
  </si>
  <si>
    <t>SO7BE10</t>
  </si>
  <si>
    <t>Arzh2012-6</t>
  </si>
  <si>
    <t>SO7BE11</t>
  </si>
  <si>
    <t>Arzh2012-7</t>
  </si>
  <si>
    <t>SO7BE12</t>
  </si>
  <si>
    <t>Arzh2012-8</t>
  </si>
  <si>
    <t>Arzh2012-C</t>
  </si>
  <si>
    <t>SO7BE13</t>
  </si>
  <si>
    <t>Arzh2012-9</t>
  </si>
  <si>
    <t>SO7BE14</t>
  </si>
  <si>
    <t>Arzh2012-10</t>
  </si>
  <si>
    <t>SO7BE15</t>
  </si>
  <si>
    <t>Arzh2012-11</t>
  </si>
  <si>
    <t>Arzh2012-D</t>
  </si>
  <si>
    <t>SO7BE16</t>
  </si>
  <si>
    <t>Arzh2012-12</t>
  </si>
  <si>
    <t>SO7BE17</t>
  </si>
  <si>
    <t>Arzh2012-13</t>
  </si>
  <si>
    <t>SO7BE18</t>
  </si>
  <si>
    <t xml:space="preserve">boulder </t>
  </si>
  <si>
    <t>BatGil2016-1</t>
  </si>
  <si>
    <t>BatGil2016-A</t>
  </si>
  <si>
    <t>070402-ag-RMS-1</t>
  </si>
  <si>
    <t>BatGil2016-2</t>
  </si>
  <si>
    <t>070402-ag-RMS-2</t>
  </si>
  <si>
    <t>BatGil2016-3</t>
  </si>
  <si>
    <t>BatGil2016-B</t>
  </si>
  <si>
    <t>070402-ag-RMS-3</t>
  </si>
  <si>
    <t>BatGil2016-4</t>
  </si>
  <si>
    <t>070402-ag-RMS-4</t>
  </si>
  <si>
    <t>BatGil2016-5</t>
  </si>
  <si>
    <t>070402-ag-RMS-5</t>
  </si>
  <si>
    <t>BatGil2016-6</t>
  </si>
  <si>
    <t>BatGil2016-C</t>
  </si>
  <si>
    <t>070402-ag-RMS-6</t>
  </si>
  <si>
    <t>BatGil2016-7</t>
  </si>
  <si>
    <t>070402-ag-RMS-7</t>
  </si>
  <si>
    <t>BatGil2016-8</t>
  </si>
  <si>
    <t>BatGil2016-D</t>
  </si>
  <si>
    <t>070402-ag-RMS-8A</t>
  </si>
  <si>
    <t>BatGil2016-9</t>
  </si>
  <si>
    <t>070402-ag-RMS-8B</t>
  </si>
  <si>
    <t>BatGil2016-10</t>
  </si>
  <si>
    <t>070402-ag-RMS-9</t>
  </si>
  <si>
    <t>BatGil2016-11</t>
  </si>
  <si>
    <t>070802-ag-RSLK-1</t>
  </si>
  <si>
    <t>BatGil2016-12</t>
  </si>
  <si>
    <t>070802-ag-RSLK-2</t>
  </si>
  <si>
    <t>BatGil2016-13</t>
  </si>
  <si>
    <t>070802-ag-RSLK-3</t>
  </si>
  <si>
    <t>BatGil2016-14</t>
  </si>
  <si>
    <t>070802-ag-RSLK-4</t>
  </si>
  <si>
    <t>BatGil2016-15</t>
  </si>
  <si>
    <t>070802-ag-RSLK-5</t>
  </si>
  <si>
    <t>BatGil2016-16</t>
  </si>
  <si>
    <t>070802-ag-RSLK-6</t>
  </si>
  <si>
    <t>BatGil2016-17</t>
  </si>
  <si>
    <t>070802-ag-RSLK-7</t>
  </si>
  <si>
    <t>BatGil2016-18</t>
  </si>
  <si>
    <t>070802-ag-RSLK-8</t>
  </si>
  <si>
    <t>BatGil2016-19</t>
  </si>
  <si>
    <t>070802-ag-RSLK-10</t>
  </si>
  <si>
    <t>BatGil2016-20</t>
  </si>
  <si>
    <t>BatGil2016-E</t>
  </si>
  <si>
    <t>071002-ag-RDJO-1</t>
  </si>
  <si>
    <t>BatGil2016-21</t>
  </si>
  <si>
    <t>071002-ag-RDJO-2</t>
  </si>
  <si>
    <t>BatGil2016-22</t>
  </si>
  <si>
    <t>071002-ag-RDJO-3</t>
  </si>
  <si>
    <t>BatGil2016-23</t>
  </si>
  <si>
    <t>071002-ag-RDJO-5</t>
  </si>
  <si>
    <t>BatGil2016-24</t>
  </si>
  <si>
    <t>BatGil2016-F</t>
  </si>
  <si>
    <t>071002-ag-RDJO-6</t>
  </si>
  <si>
    <t>BatGil2016-25</t>
  </si>
  <si>
    <t>BatGil2016-G</t>
  </si>
  <si>
    <t>071202-ag-ROKA-06</t>
  </si>
  <si>
    <t>BatGil2016-26</t>
  </si>
  <si>
    <t>BatGil2016-H</t>
  </si>
  <si>
    <t>080709-HA-JB-02</t>
  </si>
  <si>
    <t>BatGil2016-27</t>
  </si>
  <si>
    <t>080709-HA-JB-03</t>
  </si>
  <si>
    <t>BatGil2016-28</t>
  </si>
  <si>
    <t>BatGil2016-I</t>
  </si>
  <si>
    <t>150707-DB-ag-003A</t>
  </si>
  <si>
    <t>BatGil2016-29</t>
  </si>
  <si>
    <t>150707-DB-ag-003C</t>
  </si>
  <si>
    <t>BatGil2016-30</t>
  </si>
  <si>
    <t>BatGil2016-J</t>
  </si>
  <si>
    <t>6-25-02-ag-JG01a</t>
  </si>
  <si>
    <t>BatGil2016-31</t>
  </si>
  <si>
    <t>6-25-02-ag-JG01b</t>
  </si>
  <si>
    <t>bedrock</t>
  </si>
  <si>
    <t>BatGil2016-32</t>
  </si>
  <si>
    <t>6-25-02-ag-JG01c</t>
  </si>
  <si>
    <t>BatGil2016-33</t>
  </si>
  <si>
    <t>BatGil2016-K</t>
  </si>
  <si>
    <t>ZAG-ARG-01A</t>
  </si>
  <si>
    <t>BatGil2016-34</t>
  </si>
  <si>
    <t>ZAG-ARG-01B</t>
  </si>
  <si>
    <t>BatGil2016-35</t>
  </si>
  <si>
    <t>BatGil2016-L</t>
  </si>
  <si>
    <t>ZAG-ARG-02B</t>
  </si>
  <si>
    <t>BatGil2016-36</t>
  </si>
  <si>
    <t>ZAG-ARG-03A</t>
  </si>
  <si>
    <t>BatGil2016-37</t>
  </si>
  <si>
    <t>ZAG-ARG-03B</t>
  </si>
  <si>
    <t>BatGil2016-38</t>
  </si>
  <si>
    <t>BatGil2016-M</t>
  </si>
  <si>
    <t>ZAG-ARG-04B</t>
  </si>
  <si>
    <t>BatGil2016-39</t>
  </si>
  <si>
    <t>BatGil2016-N</t>
  </si>
  <si>
    <t>ZAG-SB-04A</t>
  </si>
  <si>
    <t>BatGil2016-40</t>
  </si>
  <si>
    <t>ZAG-SB-04B</t>
  </si>
  <si>
    <t>BatGil2016-41</t>
  </si>
  <si>
    <t>ZAG-SB-04C</t>
  </si>
  <si>
    <t>BatGil2016-42</t>
  </si>
  <si>
    <t>BatGil2016-O</t>
  </si>
  <si>
    <t>ZAG-SB-05</t>
  </si>
  <si>
    <t>Chen2015-1</t>
  </si>
  <si>
    <t>Chen2015-A</t>
  </si>
  <si>
    <t>YW-09-1-1</t>
  </si>
  <si>
    <t>Chen2015-2</t>
  </si>
  <si>
    <t>YW-09-1-2</t>
  </si>
  <si>
    <t>Chen2015-3</t>
  </si>
  <si>
    <t>YW-09-1-4</t>
  </si>
  <si>
    <t>Chen2015-4</t>
  </si>
  <si>
    <t>YW-09-1-5</t>
  </si>
  <si>
    <t>Chen2015-5</t>
  </si>
  <si>
    <t>YW-09-2-1</t>
  </si>
  <si>
    <t>Chen2015-6</t>
  </si>
  <si>
    <t>YW-09-2-2</t>
  </si>
  <si>
    <t>Chen2015-7</t>
  </si>
  <si>
    <t>YW-09-2-4</t>
  </si>
  <si>
    <t>Chen2015-8</t>
  </si>
  <si>
    <t>YW-09-2-5</t>
  </si>
  <si>
    <t>Chen2015-9</t>
  </si>
  <si>
    <t>YW-09-2-6</t>
  </si>
  <si>
    <t>Chen2015-10</t>
  </si>
  <si>
    <t>YW-09-4-2</t>
  </si>
  <si>
    <t>Chen2015-11</t>
  </si>
  <si>
    <t>YW-09-4-3</t>
  </si>
  <si>
    <t>Chen2015-12</t>
  </si>
  <si>
    <t>Chen2015-B</t>
  </si>
  <si>
    <t>YW-09-6-1</t>
  </si>
  <si>
    <t>Chen2015-13</t>
  </si>
  <si>
    <t>YW-09-6-4</t>
  </si>
  <si>
    <t>Chen2015-14</t>
  </si>
  <si>
    <t>YW-09-6-5</t>
  </si>
  <si>
    <t>Chen2015-15</t>
  </si>
  <si>
    <t>Chen2015-C</t>
  </si>
  <si>
    <t>YW-09-11-2</t>
  </si>
  <si>
    <t>Chen2015-16</t>
  </si>
  <si>
    <t>YW-09-11-3</t>
  </si>
  <si>
    <t>Chen2015-17</t>
  </si>
  <si>
    <t>YW-09-11-4</t>
  </si>
  <si>
    <t>Chen2015-18</t>
  </si>
  <si>
    <t>YW-09-11-5</t>
  </si>
  <si>
    <t>Chen2015-19</t>
  </si>
  <si>
    <t>YW-09-12-2</t>
  </si>
  <si>
    <t>Chen2015-20</t>
  </si>
  <si>
    <t>YW-09-12-3</t>
  </si>
  <si>
    <t>Gill2008-1</t>
  </si>
  <si>
    <t>Gill2008-A</t>
  </si>
  <si>
    <t>arg-Tin-01</t>
  </si>
  <si>
    <t>Gill2008-2</t>
  </si>
  <si>
    <t>arg-Tin-01b</t>
  </si>
  <si>
    <t>Gill2008-3</t>
  </si>
  <si>
    <t>Gill2008-B</t>
  </si>
  <si>
    <t>rmb-Tin-01a</t>
  </si>
  <si>
    <t>Gill2008-4</t>
  </si>
  <si>
    <t>rmb-Tin-01c</t>
  </si>
  <si>
    <t>Gill2008-5</t>
  </si>
  <si>
    <t>Gill2008-C</t>
  </si>
  <si>
    <t>arg-Uzg-002</t>
  </si>
  <si>
    <t>Gill2008-6</t>
  </si>
  <si>
    <t>arg-Uzg-003</t>
  </si>
  <si>
    <t>Gill2008-7</t>
  </si>
  <si>
    <t>Gill2008-D</t>
  </si>
  <si>
    <t>arg-Gar-Ia-001</t>
  </si>
  <si>
    <t>Gill2008-8</t>
  </si>
  <si>
    <t>arg-Gar-Ia-002</t>
  </si>
  <si>
    <t>Gill2008-9</t>
  </si>
  <si>
    <t>arg-Gar-Ia-003</t>
  </si>
  <si>
    <t>Gill2008-10</t>
  </si>
  <si>
    <t>arg-Gar-Ia-010</t>
  </si>
  <si>
    <t>Gill2008-11</t>
  </si>
  <si>
    <t>arg-Gar-Ia-011</t>
  </si>
  <si>
    <t>Gill2008-12</t>
  </si>
  <si>
    <t>arg-Gar-Ia-012</t>
  </si>
  <si>
    <t>Gill2008-13</t>
  </si>
  <si>
    <t>arg-Gar-Ia-013</t>
  </si>
  <si>
    <t>Gill2008-14</t>
  </si>
  <si>
    <t>Gill2008-E</t>
  </si>
  <si>
    <t>arg-Gar-IIa-005</t>
  </si>
  <si>
    <t>Gill2008-15</t>
  </si>
  <si>
    <t>arg-Gar-IIa-007</t>
  </si>
  <si>
    <t>Gill2008-16</t>
  </si>
  <si>
    <t>arg-Gar-IIa-008</t>
  </si>
  <si>
    <t>Gill2008-17</t>
  </si>
  <si>
    <t>Gill2008-F</t>
  </si>
  <si>
    <t>arg-Huj-01a</t>
  </si>
  <si>
    <t>Gill2008-18</t>
  </si>
  <si>
    <t>arg-Huj-01b</t>
  </si>
  <si>
    <t>Gill2008-19</t>
  </si>
  <si>
    <t>arg-Huj-01c</t>
  </si>
  <si>
    <t>Gill2008-20</t>
  </si>
  <si>
    <t>Gill2008-G</t>
  </si>
  <si>
    <t>arg-Huj-02a</t>
  </si>
  <si>
    <t>Gill2008-21</t>
  </si>
  <si>
    <t>arg-Huj-02b</t>
  </si>
  <si>
    <t>Gill2008-22</t>
  </si>
  <si>
    <t>arg-Huj-02c</t>
  </si>
  <si>
    <t>Grib2016-1</t>
  </si>
  <si>
    <t>Grib2016-A</t>
  </si>
  <si>
    <t>AL13C-30</t>
  </si>
  <si>
    <t>Grib2016-2</t>
  </si>
  <si>
    <t>AL13C-31</t>
  </si>
  <si>
    <t>Grib2016-3</t>
  </si>
  <si>
    <t>AL13C-32</t>
  </si>
  <si>
    <t>Grib2016-4</t>
  </si>
  <si>
    <t>Grib2016-B</t>
  </si>
  <si>
    <t>AL13C-33</t>
  </si>
  <si>
    <t>Grib2016-5</t>
  </si>
  <si>
    <t>AL13C-34</t>
  </si>
  <si>
    <t>Grib2016-6</t>
  </si>
  <si>
    <t>Grib2016-C</t>
  </si>
  <si>
    <t>AL13C-26</t>
  </si>
  <si>
    <t>Grib2016-7</t>
  </si>
  <si>
    <t>AL13C-27</t>
  </si>
  <si>
    <t>Grib2016-8</t>
  </si>
  <si>
    <t>AL13C-28</t>
  </si>
  <si>
    <t>Grib2016-9</t>
  </si>
  <si>
    <t>AL13C-29</t>
  </si>
  <si>
    <t>Grib2016-10</t>
  </si>
  <si>
    <t>Grib2016-D</t>
  </si>
  <si>
    <t>AL14C-01</t>
  </si>
  <si>
    <t>Grib2016-11</t>
  </si>
  <si>
    <t>AL14C-02</t>
  </si>
  <si>
    <t>Grib2016-12</t>
  </si>
  <si>
    <t>AL14C-03</t>
  </si>
  <si>
    <t>Grib2016-13</t>
  </si>
  <si>
    <t>AL14C-04</t>
  </si>
  <si>
    <t>Grib2016-14</t>
  </si>
  <si>
    <t>Grib2016-E</t>
  </si>
  <si>
    <t>AL13C-35</t>
  </si>
  <si>
    <t>Grib2016-15</t>
  </si>
  <si>
    <t>AL13C-36</t>
  </si>
  <si>
    <t>Grib2016-16</t>
  </si>
  <si>
    <t>AL13C-37</t>
  </si>
  <si>
    <t>Grib2016-17</t>
  </si>
  <si>
    <t>AL13C-38</t>
  </si>
  <si>
    <t>Grib2016-18</t>
  </si>
  <si>
    <t>AL13C-39</t>
  </si>
  <si>
    <t>Hori2004-1</t>
  </si>
  <si>
    <t>Hori2004-A</t>
  </si>
  <si>
    <t>SB-1</t>
  </si>
  <si>
    <t>Hori2004-2</t>
  </si>
  <si>
    <t>SB-2</t>
  </si>
  <si>
    <t>Hori2004-3</t>
  </si>
  <si>
    <t>SB-3</t>
  </si>
  <si>
    <t>Reu2007-1</t>
  </si>
  <si>
    <t>Reu2007-A</t>
  </si>
  <si>
    <t>BW-04-02</t>
  </si>
  <si>
    <t>Reu2007-2</t>
  </si>
  <si>
    <t>Reu2007-B</t>
  </si>
  <si>
    <t>PT-03-14</t>
  </si>
  <si>
    <t>PT-03-15</t>
  </si>
  <si>
    <t>Reu2007-3</t>
  </si>
  <si>
    <t>Reu2007-C</t>
  </si>
  <si>
    <t>Reu2007-4</t>
  </si>
  <si>
    <t>Reu2007-5</t>
  </si>
  <si>
    <t>Reu2007-6</t>
  </si>
  <si>
    <t>Reu2007-D</t>
  </si>
  <si>
    <t>Reu2007-7</t>
  </si>
  <si>
    <t>Reu2007-E</t>
  </si>
  <si>
    <t>Reu2007-8</t>
  </si>
  <si>
    <t>Reu2007-9</t>
  </si>
  <si>
    <t>Reu2007-10</t>
  </si>
  <si>
    <t>Reu2007-F</t>
  </si>
  <si>
    <t>Reu2007-11</t>
  </si>
  <si>
    <t>Roth2014b-1</t>
  </si>
  <si>
    <t>Roth2014b-A</t>
  </si>
  <si>
    <t>Roth2014b-2</t>
  </si>
  <si>
    <t>Roth2014b-3</t>
  </si>
  <si>
    <t>Roth2014b-4</t>
  </si>
  <si>
    <t>Roth2014b-B</t>
  </si>
  <si>
    <t>Roth2014b-5</t>
  </si>
  <si>
    <t>Roth2014b-6</t>
  </si>
  <si>
    <t>Roth2014b-7</t>
  </si>
  <si>
    <t>Roth2014b-C</t>
  </si>
  <si>
    <t>Roth2014b-8</t>
  </si>
  <si>
    <t>Roth2014b-9</t>
  </si>
  <si>
    <t>Roth2014b-10</t>
  </si>
  <si>
    <t>Roth2014b-D</t>
  </si>
  <si>
    <t>Roth2014b-11</t>
  </si>
  <si>
    <t>Roth2014b-12</t>
  </si>
  <si>
    <t>Roth2014b-13</t>
  </si>
  <si>
    <t>Roth2014b-E</t>
  </si>
  <si>
    <t>Roth2014b-14</t>
  </si>
  <si>
    <t>Roth2014b-15</t>
  </si>
  <si>
    <t>Roth2014b-16</t>
  </si>
  <si>
    <t>Roth2014b-F</t>
  </si>
  <si>
    <t>Roth2014b-17</t>
  </si>
  <si>
    <t>Roth2014b-18</t>
  </si>
  <si>
    <t>Roth2014b-19</t>
  </si>
  <si>
    <t>Roth2014b-G</t>
  </si>
  <si>
    <t>Roth2014b-20</t>
  </si>
  <si>
    <t>Roth2014b-21</t>
  </si>
  <si>
    <t>Smit2016-1</t>
  </si>
  <si>
    <t>Smit2016-A</t>
  </si>
  <si>
    <t>MN12-31</t>
  </si>
  <si>
    <t>Smit2016-2</t>
  </si>
  <si>
    <t>MN12-33</t>
  </si>
  <si>
    <t>Smit2016-3</t>
  </si>
  <si>
    <t>Smit2016-B</t>
  </si>
  <si>
    <t>MN0711-15A</t>
  </si>
  <si>
    <t>Smit2016-4</t>
  </si>
  <si>
    <t>MN0711-15B</t>
  </si>
  <si>
    <t>Smit2016-5</t>
  </si>
  <si>
    <t>MN0711-15C</t>
  </si>
  <si>
    <t>Smit2016-6</t>
  </si>
  <si>
    <t>Smit2016-C</t>
  </si>
  <si>
    <t>MN08-11-32A</t>
  </si>
  <si>
    <t>Smit2016-7</t>
  </si>
  <si>
    <t>MN08-11-32B</t>
  </si>
  <si>
    <t>Smit2016-8</t>
  </si>
  <si>
    <t>MN08-11-32C</t>
  </si>
  <si>
    <t>Smit2016-9</t>
  </si>
  <si>
    <t>Smit2016-D</t>
  </si>
  <si>
    <t>MN08-11-34</t>
  </si>
  <si>
    <t>BOG2</t>
  </si>
  <si>
    <t>BOG1</t>
  </si>
  <si>
    <t>TUR2</t>
  </si>
  <si>
    <t>TUR1</t>
  </si>
  <si>
    <t>yr</t>
  </si>
  <si>
    <t>Sigma-to-mean ratio</t>
  </si>
  <si>
    <t>Reduced Chi Square</t>
  </si>
  <si>
    <t>Deglaciation ages</t>
  </si>
  <si>
    <t>± %</t>
  </si>
  <si>
    <t xml:space="preserve">Internal </t>
  </si>
  <si>
    <t>Eliminate measurement if,</t>
  </si>
  <si>
    <t>R</t>
  </si>
  <si>
    <t>Peirce's Criterion</t>
  </si>
  <si>
    <t>BY-08-17</t>
  </si>
  <si>
    <t>BY-08-18</t>
  </si>
  <si>
    <t>BY-08-1</t>
  </si>
  <si>
    <t>BY-08-2</t>
  </si>
  <si>
    <t>BY-08-3</t>
  </si>
  <si>
    <t>BY-08-6</t>
  </si>
  <si>
    <t>BY-08-7</t>
  </si>
  <si>
    <t>BY-08-8</t>
  </si>
  <si>
    <t>BY-08-11</t>
  </si>
  <si>
    <t>BY-08-12</t>
  </si>
  <si>
    <t>TS-09-10-6</t>
  </si>
  <si>
    <t>TS-09-11-4</t>
  </si>
  <si>
    <t>TS-09-11-5</t>
  </si>
  <si>
    <t>AK-08-7</t>
  </si>
  <si>
    <t>AK-08-8</t>
  </si>
  <si>
    <t>AK-08-9</t>
  </si>
  <si>
    <t>AK-08-10</t>
  </si>
  <si>
    <t>AK-08-16</t>
  </si>
  <si>
    <t>AK-08-17</t>
  </si>
  <si>
    <t>GNS-08-2</t>
  </si>
  <si>
    <t>GNS-08-3</t>
  </si>
  <si>
    <t>GNS-08-4</t>
  </si>
  <si>
    <t>GNS-08-5</t>
  </si>
  <si>
    <t>TS-09-1-1</t>
  </si>
  <si>
    <t>TS-09-1-4</t>
  </si>
  <si>
    <t>TS-09-2-2</t>
  </si>
  <si>
    <t>TS-09-3-1</t>
  </si>
  <si>
    <t>TS-09-3-2</t>
  </si>
  <si>
    <t>TS-09-3-6</t>
  </si>
  <si>
    <t>HDB-12-06</t>
  </si>
  <si>
    <t>HDB-12-07</t>
  </si>
  <si>
    <t>HDB-12-08</t>
  </si>
  <si>
    <t>HDB-12-09</t>
  </si>
  <si>
    <t>HDB-12-10</t>
  </si>
  <si>
    <t>HDB-12-11</t>
  </si>
  <si>
    <t>HDB-12-12</t>
  </si>
  <si>
    <t>HDB-12-13</t>
  </si>
  <si>
    <t>HDB-12-14</t>
  </si>
  <si>
    <t>HDB-12-15</t>
  </si>
  <si>
    <t>HDB-12-16</t>
  </si>
  <si>
    <t>HDB-12-17</t>
  </si>
  <si>
    <t>HDB-12-18</t>
  </si>
  <si>
    <t>HDB-12-19</t>
  </si>
  <si>
    <t>HDB-12-20</t>
  </si>
  <si>
    <t>HDB-12-21</t>
  </si>
  <si>
    <t>HDB-12-22</t>
  </si>
  <si>
    <t>HDB-12-23</t>
  </si>
  <si>
    <t>HDB-12-24</t>
  </si>
  <si>
    <t>HDB-12-25</t>
  </si>
  <si>
    <t>WY-12-02</t>
  </si>
  <si>
    <t>WY-12-03</t>
  </si>
  <si>
    <t>WY-12-04</t>
  </si>
  <si>
    <t>WY-12-08</t>
  </si>
  <si>
    <t>WY-12-09</t>
  </si>
  <si>
    <t>WY-12-15</t>
  </si>
  <si>
    <t>WY-12-17</t>
  </si>
  <si>
    <t>WY-12-18</t>
  </si>
  <si>
    <t>WY-12-21</t>
  </si>
  <si>
    <t>WY-12-22</t>
  </si>
  <si>
    <t>WY-12-23</t>
  </si>
  <si>
    <t>Gribenski et al. (2016)</t>
  </si>
  <si>
    <t>Zhang et al. (2016a)</t>
  </si>
  <si>
    <t>Li et al. (2016)</t>
  </si>
  <si>
    <t>Zhan2016a-1</t>
  </si>
  <si>
    <t>Zhan2016a-A</t>
  </si>
  <si>
    <t>Zhan2016a-2</t>
  </si>
  <si>
    <t>Zhan2016a-3</t>
  </si>
  <si>
    <t>Zhan2016a-B</t>
  </si>
  <si>
    <t>Zhan2016a-4</t>
  </si>
  <si>
    <t>Zhan2016a-5</t>
  </si>
  <si>
    <t>Zhan2016a-6</t>
  </si>
  <si>
    <t>Zhan2016a-7</t>
  </si>
  <si>
    <t>Zhan2016a-8</t>
  </si>
  <si>
    <t>Zhan2016a-9</t>
  </si>
  <si>
    <t>Zhan2016a-10</t>
  </si>
  <si>
    <t>Zhan2016a-11</t>
  </si>
  <si>
    <t>Zhan2016a-C</t>
  </si>
  <si>
    <t>Zhan2016a-12</t>
  </si>
  <si>
    <t>Zhan2016a-13</t>
  </si>
  <si>
    <t>Zhan2016a-14</t>
  </si>
  <si>
    <t>Zhan2016a-D</t>
  </si>
  <si>
    <t>Zhan2016a-15</t>
  </si>
  <si>
    <t>Zhan2016a-16</t>
  </si>
  <si>
    <t>Zhan2016a-17</t>
  </si>
  <si>
    <t>Zhan2016a-18</t>
  </si>
  <si>
    <t>Zhan2016a-E</t>
  </si>
  <si>
    <t>Zhan2016a-19</t>
  </si>
  <si>
    <t>Zhan2016a-20</t>
  </si>
  <si>
    <t>Zhan2016a-F</t>
  </si>
  <si>
    <t>Zhan2016a-21</t>
  </si>
  <si>
    <t>Zhan2016a-22</t>
  </si>
  <si>
    <t>Zhan2016a-23</t>
  </si>
  <si>
    <t>Zhan2016a-24</t>
  </si>
  <si>
    <t>Zhan2016a-G</t>
  </si>
  <si>
    <t>Zhan2016a-25</t>
  </si>
  <si>
    <t>Zhan2016a-26</t>
  </si>
  <si>
    <t>Zhan2016a-27</t>
  </si>
  <si>
    <t>Zhan2016a-28</t>
  </si>
  <si>
    <t>Zhan2016a-29</t>
  </si>
  <si>
    <t>Li2016-1</t>
  </si>
  <si>
    <t>Li2016-A</t>
  </si>
  <si>
    <t>pebbles</t>
  </si>
  <si>
    <t>Li2016-2</t>
  </si>
  <si>
    <t>Li2016-3</t>
  </si>
  <si>
    <t>Li2016-4</t>
  </si>
  <si>
    <t>Li2016-5</t>
  </si>
  <si>
    <t>Li2016-6</t>
  </si>
  <si>
    <t>Li2016-B</t>
  </si>
  <si>
    <t>Li2016-7</t>
  </si>
  <si>
    <t>Li2016-8</t>
  </si>
  <si>
    <t>Li2016-9</t>
  </si>
  <si>
    <t>Li2016-10</t>
  </si>
  <si>
    <t>Li2016-11</t>
  </si>
  <si>
    <t>Li2016-C</t>
  </si>
  <si>
    <t>Li2016-12</t>
  </si>
  <si>
    <t>Li2016-13</t>
  </si>
  <si>
    <t>Li2016-14</t>
  </si>
  <si>
    <t>Li2016-15</t>
  </si>
  <si>
    <t>Li2016-16</t>
  </si>
  <si>
    <t>Li2016-D</t>
  </si>
  <si>
    <t>Li2016-17</t>
  </si>
  <si>
    <t>Li2016-18</t>
  </si>
  <si>
    <t>Li2016-19</t>
  </si>
  <si>
    <t>Li2016-20</t>
  </si>
  <si>
    <t>Li2016-21</t>
  </si>
  <si>
    <t>Li2016-E</t>
  </si>
  <si>
    <t>Li2016-22</t>
  </si>
  <si>
    <t>Li2016-23</t>
  </si>
  <si>
    <t>Li2016-24</t>
  </si>
  <si>
    <t>Li2016-25</t>
  </si>
  <si>
    <t>Li2016-26</t>
  </si>
  <si>
    <t>Li2016-F</t>
  </si>
  <si>
    <t>Li2016-27</t>
  </si>
  <si>
    <t>Li2016-28</t>
  </si>
  <si>
    <t>Li2016-29</t>
  </si>
  <si>
    <t>Li2014-I</t>
  </si>
  <si>
    <t>Li2016-30</t>
  </si>
  <si>
    <t>Li2016-31</t>
  </si>
  <si>
    <t>Zech (2012)</t>
  </si>
  <si>
    <t>KI32</t>
  </si>
  <si>
    <t>KI31</t>
  </si>
  <si>
    <t>KI33</t>
  </si>
  <si>
    <t>KI22</t>
  </si>
  <si>
    <t>KI21</t>
  </si>
  <si>
    <t>KI25</t>
  </si>
  <si>
    <t>KI23</t>
  </si>
  <si>
    <t>KI24</t>
  </si>
  <si>
    <t>KI13</t>
  </si>
  <si>
    <t>KI12</t>
  </si>
  <si>
    <t>KI14</t>
  </si>
  <si>
    <t>KI11</t>
  </si>
  <si>
    <t>Koppes et al. (2008)</t>
  </si>
  <si>
    <t>KTS98-CS-95</t>
  </si>
  <si>
    <t>KTS98-CS-94</t>
  </si>
  <si>
    <t>KTS98-CS-93</t>
  </si>
  <si>
    <t>KTS98-CS-96</t>
  </si>
  <si>
    <t>KTS98-CS-91</t>
  </si>
  <si>
    <t>KTS98-CS-97</t>
  </si>
  <si>
    <t>KTS98-CS-90</t>
  </si>
  <si>
    <t>KTS98-CS-92</t>
  </si>
  <si>
    <t>KTS98-CS-98</t>
  </si>
  <si>
    <t>SCT-030901-6</t>
  </si>
  <si>
    <t>SCT-020901-5</t>
  </si>
  <si>
    <t>SCT-020901-4</t>
  </si>
  <si>
    <t>TS-C-12-008</t>
  </si>
  <si>
    <t>TS-C-12-010</t>
  </si>
  <si>
    <t>TS-C-12-009</t>
  </si>
  <si>
    <t>TS-C-12-007</t>
  </si>
  <si>
    <t>TS-C-12-011</t>
  </si>
  <si>
    <t>TS-C-12-037</t>
  </si>
  <si>
    <t>TS-C-12-035</t>
  </si>
  <si>
    <t>TS-C-12-036</t>
  </si>
  <si>
    <t>TS-C-12-020</t>
  </si>
  <si>
    <t>TS-C-12-019</t>
  </si>
  <si>
    <t>TS-C-12-022</t>
  </si>
  <si>
    <t>TS-C-12-021</t>
  </si>
  <si>
    <t>TS-C-12-026</t>
  </si>
  <si>
    <t>TS-C-12-023</t>
  </si>
  <si>
    <t>TS-C-12-025</t>
  </si>
  <si>
    <t>TS-C-12-028</t>
  </si>
  <si>
    <t>TS-C-12-029</t>
  </si>
  <si>
    <t>TS-C-12-031</t>
  </si>
  <si>
    <t>TS-C-12-030</t>
  </si>
  <si>
    <t>TS-C-12-027</t>
  </si>
  <si>
    <t>TS-C-12-050</t>
  </si>
  <si>
    <t>TS-C-12-049</t>
  </si>
  <si>
    <t>TS-C-12-047</t>
  </si>
  <si>
    <t>TS-C-12-046</t>
  </si>
  <si>
    <t>TS-C-12-048</t>
  </si>
  <si>
    <t>Lifton et al. (2014)</t>
  </si>
  <si>
    <t>INK-02</t>
  </si>
  <si>
    <t>TS12-IN-07</t>
  </si>
  <si>
    <t>TS12-IN-11</t>
  </si>
  <si>
    <t>INK-01</t>
  </si>
  <si>
    <t>TS12-IN-08</t>
  </si>
  <si>
    <t>TS12-IN-04</t>
  </si>
  <si>
    <t>TS12-IN-01</t>
  </si>
  <si>
    <t>TS12-IN-03</t>
  </si>
  <si>
    <t>TS12-IN-05</t>
  </si>
  <si>
    <t>TS12-IN-02</t>
  </si>
  <si>
    <t>TS12-IN-06</t>
  </si>
  <si>
    <t>TS12-SD-02</t>
  </si>
  <si>
    <t>TS12-SD-01</t>
  </si>
  <si>
    <t>TS12-SD-03</t>
  </si>
  <si>
    <t>M-28</t>
  </si>
  <si>
    <t>M-30</t>
  </si>
  <si>
    <t>M-25</t>
  </si>
  <si>
    <t>M-24</t>
  </si>
  <si>
    <t>M-2</t>
  </si>
  <si>
    <t>M-26</t>
  </si>
  <si>
    <t>M-3</t>
  </si>
  <si>
    <t>M-1</t>
  </si>
  <si>
    <t>M-27</t>
  </si>
  <si>
    <t>M-29</t>
  </si>
  <si>
    <t>Li et al. (2014)</t>
  </si>
  <si>
    <t>DDSL-10-003</t>
  </si>
  <si>
    <t>DDSL-10-004</t>
  </si>
  <si>
    <t>DDSL-10-005</t>
  </si>
  <si>
    <t>DDSL-10-002</t>
  </si>
  <si>
    <t>DDSL-10-001</t>
  </si>
  <si>
    <t>ARL-10-008</t>
  </si>
  <si>
    <t>ARL-10-006</t>
  </si>
  <si>
    <t>ARL-10-007</t>
  </si>
  <si>
    <t>KXN-10-022</t>
  </si>
  <si>
    <t>ARL-10-001</t>
  </si>
  <si>
    <t>ARL-10-005</t>
  </si>
  <si>
    <t>ARL-10-003</t>
  </si>
  <si>
    <t>ARL-10-002</t>
  </si>
  <si>
    <t>ARL-10-004</t>
  </si>
  <si>
    <t>KXN-10-024</t>
  </si>
  <si>
    <t>AR-10-018</t>
  </si>
  <si>
    <t>AR-10-016</t>
  </si>
  <si>
    <t>AR-10-017</t>
  </si>
  <si>
    <t>AR-10-015</t>
  </si>
  <si>
    <t>AR-10-014</t>
  </si>
  <si>
    <t>AR-10-022</t>
  </si>
  <si>
    <t>AR-10-023</t>
  </si>
  <si>
    <t>AR-10-024</t>
  </si>
  <si>
    <t>AR-10-001</t>
  </si>
  <si>
    <t>AR-10-005</t>
  </si>
  <si>
    <t>AR-10-002</t>
  </si>
  <si>
    <t>AR-10-004</t>
  </si>
  <si>
    <t>AR-10-003</t>
  </si>
  <si>
    <t>Li et al. (2011)</t>
  </si>
  <si>
    <t>TB4</t>
  </si>
  <si>
    <t>TB3</t>
  </si>
  <si>
    <t>TB2</t>
  </si>
  <si>
    <t>TB1</t>
  </si>
  <si>
    <t>Blomdin et al. (2016)</t>
  </si>
  <si>
    <t>-</t>
  </si>
  <si>
    <t>Surface-ID (www.expage.github.io)</t>
  </si>
  <si>
    <t>Group-ID (www.expage.github.io)</t>
  </si>
  <si>
    <t>Blom-1</t>
  </si>
  <si>
    <t>Blom-A</t>
  </si>
  <si>
    <t>Blom-2</t>
  </si>
  <si>
    <t>Blom-3</t>
  </si>
  <si>
    <t>Blom-4</t>
  </si>
  <si>
    <t>Blom-5</t>
  </si>
  <si>
    <t>Blom-6</t>
  </si>
  <si>
    <t>Blom-B</t>
  </si>
  <si>
    <t>Blom-7</t>
  </si>
  <si>
    <t>Blom-8</t>
  </si>
  <si>
    <t>Blom-9</t>
  </si>
  <si>
    <t>Blom-C</t>
  </si>
  <si>
    <t>Blom-10</t>
  </si>
  <si>
    <t>Blom-11</t>
  </si>
  <si>
    <t>Blom-12</t>
  </si>
  <si>
    <t>Blom-13</t>
  </si>
  <si>
    <t>Blom-D</t>
  </si>
  <si>
    <t>Blom-14</t>
  </si>
  <si>
    <t>Blom-15</t>
  </si>
  <si>
    <t>Blom-16</t>
  </si>
  <si>
    <t>Blom-E</t>
  </si>
  <si>
    <t>Blom-17</t>
  </si>
  <si>
    <t>Blom-18</t>
  </si>
  <si>
    <t>Blom-19</t>
  </si>
  <si>
    <t>Blom-20</t>
  </si>
  <si>
    <t>Blom-21</t>
  </si>
  <si>
    <t>Blom-F</t>
  </si>
  <si>
    <t>Blom-22</t>
  </si>
  <si>
    <t>Blom-23</t>
  </si>
  <si>
    <t>Blom-24</t>
  </si>
  <si>
    <t>Blom-25</t>
  </si>
  <si>
    <t>Lift2014-1</t>
  </si>
  <si>
    <t>Lift2014-A</t>
  </si>
  <si>
    <t>Lift2014-2</t>
  </si>
  <si>
    <t>INK-01B</t>
  </si>
  <si>
    <t>Lift2014-3</t>
  </si>
  <si>
    <t>Lift2014-4</t>
  </si>
  <si>
    <t>Lift2014-5</t>
  </si>
  <si>
    <t>Lift2014-6</t>
  </si>
  <si>
    <t>Lift2014-B</t>
  </si>
  <si>
    <t>Lift2014-7</t>
  </si>
  <si>
    <t>Lift2014-C</t>
  </si>
  <si>
    <t>TS12-IN-12</t>
  </si>
  <si>
    <t>Lift2014-8</t>
  </si>
  <si>
    <t>Lift2014-D</t>
  </si>
  <si>
    <t>TS12-IN-09</t>
  </si>
  <si>
    <t>Lift2014-9</t>
  </si>
  <si>
    <t>TS12-IN-10</t>
  </si>
  <si>
    <t>Lift2014-10</t>
  </si>
  <si>
    <t>Lift2014-E</t>
  </si>
  <si>
    <t>Lift2014-11</t>
  </si>
  <si>
    <t>Lift2014-12</t>
  </si>
  <si>
    <t>Lift2014-13</t>
  </si>
  <si>
    <t>Lift2014-14</t>
  </si>
  <si>
    <t>Lift2014-15</t>
  </si>
  <si>
    <t>Lift2014-F</t>
  </si>
  <si>
    <t>Lift2014-16</t>
  </si>
  <si>
    <t>Lift2014-G</t>
  </si>
  <si>
    <t>Lift2014-17</t>
  </si>
  <si>
    <t>Lift2014-18</t>
  </si>
  <si>
    <t>Lift2014-H</t>
  </si>
  <si>
    <t>Lift2014-19</t>
  </si>
  <si>
    <t>Lift2014-I</t>
  </si>
  <si>
    <t>SJ-Q1-1</t>
  </si>
  <si>
    <t>Lift2014-20</t>
  </si>
  <si>
    <t>SJ-Q1-4</t>
  </si>
  <si>
    <t>Lift2014-21</t>
  </si>
  <si>
    <t>SJ-Q1-5</t>
  </si>
  <si>
    <t>Li2014-1</t>
  </si>
  <si>
    <t>Li2014-A</t>
  </si>
  <si>
    <t>Li2014-2</t>
  </si>
  <si>
    <t>Li2014-3</t>
  </si>
  <si>
    <t>Li2014-4</t>
  </si>
  <si>
    <t>Li2014-5</t>
  </si>
  <si>
    <t>Li2014-6</t>
  </si>
  <si>
    <t>Li2014-B</t>
  </si>
  <si>
    <t>AR-10-021</t>
  </si>
  <si>
    <t>Li2014-7</t>
  </si>
  <si>
    <t>Li2014-8</t>
  </si>
  <si>
    <t>Li2014-9</t>
  </si>
  <si>
    <t>Li2014-10</t>
  </si>
  <si>
    <t>Li2014-C</t>
  </si>
  <si>
    <t>AR-10-007</t>
  </si>
  <si>
    <t>Li2014-11</t>
  </si>
  <si>
    <t>AR-10-009</t>
  </si>
  <si>
    <t>Li2014-12</t>
  </si>
  <si>
    <t>AR-10-010</t>
  </si>
  <si>
    <t>Li2014-13</t>
  </si>
  <si>
    <t>AR-10-011</t>
  </si>
  <si>
    <t>Li2014-14</t>
  </si>
  <si>
    <t>Li2014-D</t>
  </si>
  <si>
    <t>Li2014-15</t>
  </si>
  <si>
    <t>Li2014-16</t>
  </si>
  <si>
    <t>Li2014-17</t>
  </si>
  <si>
    <t>Li2014-18</t>
  </si>
  <si>
    <t>Li2014-19</t>
  </si>
  <si>
    <t>AR-10-019</t>
  </si>
  <si>
    <t>Li2014-20</t>
  </si>
  <si>
    <t>AR-10-020</t>
  </si>
  <si>
    <t>Li2014-21</t>
  </si>
  <si>
    <t>Li2014-E</t>
  </si>
  <si>
    <t>Li2014-22</t>
  </si>
  <si>
    <t>Li2014-23</t>
  </si>
  <si>
    <t>Li2014-24</t>
  </si>
  <si>
    <t>Li2014-25</t>
  </si>
  <si>
    <t>Li2014-26</t>
  </si>
  <si>
    <t>Li2014-27</t>
  </si>
  <si>
    <t>Li2014-28</t>
  </si>
  <si>
    <t>Li2014-F</t>
  </si>
  <si>
    <t>Li2014-29</t>
  </si>
  <si>
    <t>Li2014-30</t>
  </si>
  <si>
    <t>Li2014-31</t>
  </si>
  <si>
    <t>Li2014-G</t>
  </si>
  <si>
    <t>Li2014-32</t>
  </si>
  <si>
    <t>Li2014-33</t>
  </si>
  <si>
    <t>Li2014-34</t>
  </si>
  <si>
    <t>Li2014-35</t>
  </si>
  <si>
    <t>Li2014-36</t>
  </si>
  <si>
    <t>DDSL-10-006</t>
  </si>
  <si>
    <t>Li2014-37</t>
  </si>
  <si>
    <t>DDSL-10-007</t>
  </si>
  <si>
    <t>Li2014-38</t>
  </si>
  <si>
    <t>DDSL-10-008</t>
  </si>
  <si>
    <t>Li2014-39</t>
  </si>
  <si>
    <t>Li2014-H</t>
  </si>
  <si>
    <t>DDSL-10-014</t>
  </si>
  <si>
    <t>Li2014-40</t>
  </si>
  <si>
    <t>DDSL-10-015</t>
  </si>
  <si>
    <t>Li2014-41</t>
  </si>
  <si>
    <t>DDSL-10-016</t>
  </si>
  <si>
    <t>Li2014-42</t>
  </si>
  <si>
    <t>1--10-18</t>
  </si>
  <si>
    <t>Li2014-43</t>
  </si>
  <si>
    <t>1--10-19</t>
  </si>
  <si>
    <t>Li2014-44</t>
  </si>
  <si>
    <t>1--10-20</t>
  </si>
  <si>
    <t>Li2014-45</t>
  </si>
  <si>
    <t>1--10-21</t>
  </si>
  <si>
    <t>Zec2012-1</t>
  </si>
  <si>
    <t>Zec2012-A</t>
  </si>
  <si>
    <t>Zec2012-2</t>
  </si>
  <si>
    <t>Zec2012-3</t>
  </si>
  <si>
    <t>Zec2012-4</t>
  </si>
  <si>
    <t>Zec2012-5</t>
  </si>
  <si>
    <t>Zec2012-B</t>
  </si>
  <si>
    <t>Zec2012-6</t>
  </si>
  <si>
    <t>Zec2012-7</t>
  </si>
  <si>
    <t>Zec2012-8</t>
  </si>
  <si>
    <t>Zec2012-9</t>
  </si>
  <si>
    <t>Zec2012-10</t>
  </si>
  <si>
    <t>Zec2012-C</t>
  </si>
  <si>
    <t>Zec2012-11</t>
  </si>
  <si>
    <t>Zec2012-12</t>
  </si>
  <si>
    <t>Zec2012-13</t>
  </si>
  <si>
    <t>Zec2012-D</t>
  </si>
  <si>
    <t>KI34</t>
  </si>
  <si>
    <t>Li2011-1</t>
  </si>
  <si>
    <t>Li2011-A</t>
  </si>
  <si>
    <t>Li2011-2</t>
  </si>
  <si>
    <t>Li2011-3</t>
  </si>
  <si>
    <t>Li2011-B</t>
  </si>
  <si>
    <t>Li2011-4</t>
  </si>
  <si>
    <t>Li2011-C</t>
  </si>
  <si>
    <t>Li2011-5</t>
  </si>
  <si>
    <t>Li2011-6</t>
  </si>
  <si>
    <t>Li2011-D</t>
  </si>
  <si>
    <t>Li2011-7</t>
  </si>
  <si>
    <t>Li2011-8</t>
  </si>
  <si>
    <t>Li2011-E</t>
  </si>
  <si>
    <t>Li2011-9</t>
  </si>
  <si>
    <t>Li2011-10</t>
  </si>
  <si>
    <t>Li2011-11</t>
  </si>
  <si>
    <t>Kong et al. (2009a)</t>
  </si>
  <si>
    <t>Kong2009a-1</t>
  </si>
  <si>
    <t>Kong2009a-A</t>
  </si>
  <si>
    <t>Kong2009a-2</t>
  </si>
  <si>
    <t>Kong2009a-3</t>
  </si>
  <si>
    <t>Kong2009a-4</t>
  </si>
  <si>
    <t>Kong2009a-5</t>
  </si>
  <si>
    <t>Kong2009a-B</t>
  </si>
  <si>
    <t>TB5</t>
  </si>
  <si>
    <t>Kong2009a-6</t>
  </si>
  <si>
    <t>TB7</t>
  </si>
  <si>
    <t>Kong2009a-7</t>
  </si>
  <si>
    <t>TB8</t>
  </si>
  <si>
    <t>Kong2009a-8</t>
  </si>
  <si>
    <t>Kong2009a-C</t>
  </si>
  <si>
    <t>TD2</t>
  </si>
  <si>
    <t>Kong2009a-9</t>
  </si>
  <si>
    <t>TD5</t>
  </si>
  <si>
    <t>Kong2009a-10</t>
  </si>
  <si>
    <t>TD6</t>
  </si>
  <si>
    <t>Kong2009a-11</t>
  </si>
  <si>
    <t>Kong2009a-D</t>
  </si>
  <si>
    <t>TA1</t>
  </si>
  <si>
    <t>Kong2009a-12</t>
  </si>
  <si>
    <t>TA2</t>
  </si>
  <si>
    <t>Kong2009a-13</t>
  </si>
  <si>
    <t>TA4</t>
  </si>
  <si>
    <t>Kong2009a-14</t>
  </si>
  <si>
    <t>TA6</t>
  </si>
  <si>
    <t>Kong2009a-15</t>
  </si>
  <si>
    <t>TA10</t>
  </si>
  <si>
    <t>Kopp2008-1</t>
  </si>
  <si>
    <t>Kopp2008-A</t>
  </si>
  <si>
    <t>SCT-020901-2</t>
  </si>
  <si>
    <t>Kopp2008-2</t>
  </si>
  <si>
    <t>SCT-020901-3</t>
  </si>
  <si>
    <t>Kopp2008-3</t>
  </si>
  <si>
    <t>Kopp2008-B</t>
  </si>
  <si>
    <t>Kopp2008-4</t>
  </si>
  <si>
    <t>Kopp2008-5</t>
  </si>
  <si>
    <t>Kopp2008-C</t>
  </si>
  <si>
    <t>Kopp2008-6</t>
  </si>
  <si>
    <t>Kopp2008-D</t>
  </si>
  <si>
    <t>KTS98-CS-61b</t>
  </si>
  <si>
    <t>Kopp2008-7</t>
  </si>
  <si>
    <t>Kopp2008-E</t>
  </si>
  <si>
    <t>KTS98-CS-62a</t>
  </si>
  <si>
    <t>Kopp2008-8</t>
  </si>
  <si>
    <t>KTS98-CS-62b</t>
  </si>
  <si>
    <t>Kopp2008-9</t>
  </si>
  <si>
    <t>Kopp2008-F</t>
  </si>
  <si>
    <t>KTS98-CS-66</t>
  </si>
  <si>
    <t>Kopp2008-10</t>
  </si>
  <si>
    <t>Kopp2008-G</t>
  </si>
  <si>
    <t>KTS98-CS-81</t>
  </si>
  <si>
    <t>Kopp2008-11</t>
  </si>
  <si>
    <t>Kopp2008-H</t>
  </si>
  <si>
    <t>KTS98-CS-83</t>
  </si>
  <si>
    <t>Kopp2008-12</t>
  </si>
  <si>
    <t>Kopp2008-I</t>
  </si>
  <si>
    <t>KTS98-CS-87</t>
  </si>
  <si>
    <t>Kopp2008-13</t>
  </si>
  <si>
    <t>KTS98-CS-88</t>
  </si>
  <si>
    <t>Kopp2008-14</t>
  </si>
  <si>
    <t>Kopp2008-J</t>
  </si>
  <si>
    <t>Kopp2008-15</t>
  </si>
  <si>
    <t>Kopp2008-16</t>
  </si>
  <si>
    <t>Kopp2008-17</t>
  </si>
  <si>
    <t>Kopp2008-K</t>
  </si>
  <si>
    <t>Kopp2008-18</t>
  </si>
  <si>
    <t>Kopp2008-19</t>
  </si>
  <si>
    <t>Kopp2008-20</t>
  </si>
  <si>
    <t>Kopp2008-21</t>
  </si>
  <si>
    <t>Kopp2008-L</t>
  </si>
  <si>
    <t>Kopp2008-22</t>
  </si>
  <si>
    <t>Kopp2008-23</t>
  </si>
  <si>
    <t>Kopp2008-M</t>
  </si>
  <si>
    <t>KTS98-CS-99</t>
  </si>
  <si>
    <t>Kopp2008-24</t>
  </si>
  <si>
    <t>Kopp2008-N</t>
  </si>
  <si>
    <t>KTS98-CS-100</t>
  </si>
  <si>
    <t>Kopp2008-25</t>
  </si>
  <si>
    <t>Kopp2008-O</t>
  </si>
  <si>
    <t>KTS98-CS-101</t>
  </si>
  <si>
    <t>Kopp2008-26</t>
  </si>
  <si>
    <t>Kopp2008-P</t>
  </si>
  <si>
    <t>KTS98-CS-102</t>
  </si>
  <si>
    <t>cobble</t>
  </si>
  <si>
    <t>Kopp2008-27</t>
  </si>
  <si>
    <t>Kopp2008-Q</t>
  </si>
  <si>
    <t>KTS98-CS-104</t>
  </si>
  <si>
    <t>Sample-ID (publication)</t>
  </si>
  <si>
    <t>Hubert-Ferrari et al. (2005)</t>
  </si>
  <si>
    <t>Hube2005-1</t>
  </si>
  <si>
    <t>Hube2005-A</t>
  </si>
  <si>
    <t>Hube2005-2</t>
  </si>
  <si>
    <t>Hube2005-3</t>
  </si>
  <si>
    <t>Hube2005-4</t>
  </si>
  <si>
    <t>Hube2005-5</t>
  </si>
  <si>
    <t>Hube2005-6</t>
  </si>
  <si>
    <t>Hube2005-7</t>
  </si>
  <si>
    <t>Hube2005-8</t>
  </si>
  <si>
    <t>Hube2005-9</t>
  </si>
  <si>
    <t>Hube2005-10</t>
  </si>
  <si>
    <t>Sample-ID</t>
  </si>
  <si>
    <t>Group-ID</t>
  </si>
  <si>
    <t>10Be-age(yr)</t>
  </si>
  <si>
    <t>10-ext-unc(yr)</t>
  </si>
  <si>
    <t>10-int-unc(yr)</t>
  </si>
  <si>
    <t>NIST_27900</t>
  </si>
  <si>
    <t>07KNSTD</t>
  </si>
  <si>
    <t>KNSTD</t>
  </si>
  <si>
    <t>S555</t>
  </si>
  <si>
    <t>Reu2007-12</t>
  </si>
  <si>
    <t xml:space="preserve">Tian Shan </t>
  </si>
  <si>
    <t>LLNL3000</t>
  </si>
  <si>
    <t>07-13</t>
  </si>
  <si>
    <t>07-15</t>
  </si>
  <si>
    <t>07-21</t>
  </si>
  <si>
    <t>07-23</t>
  </si>
  <si>
    <t>07-25</t>
  </si>
  <si>
    <t>07-28</t>
  </si>
  <si>
    <t>07-29</t>
  </si>
  <si>
    <t>07-35</t>
  </si>
  <si>
    <t>07-36</t>
  </si>
  <si>
    <t>07-37</t>
  </si>
  <si>
    <t>07-38</t>
  </si>
  <si>
    <t xml:space="preserve">Data analysis: </t>
  </si>
  <si>
    <t>Surface IDs and Group IDs</t>
  </si>
  <si>
    <t>Nuclide-specific LSD spallation and muon production rate scaling based on simulated cosmic ray fluxes (Lifton et al. 2014).</t>
  </si>
  <si>
    <t>Adjustment of the time-dependent production rate to the sampling year (assuming a constant production since 2010).</t>
  </si>
  <si>
    <t>Atmospheric pressure based on sample elevation and ERA-40 re-analysis dataset, Antarctica best-fit interpolation, or given directly.</t>
  </si>
  <si>
    <t>Attenuation length for calculating the spallation production rate adjustments for sample thickness and erosion rate interpolated from atmospheric pressure and cutoff rigidity (Marrero et al. 2016).</t>
  </si>
  <si>
    <t>Time-constant muon production rate parameterization (Borchers et al. 2016; Marrero et al. 2016; Phillips et al. 2016) with f* and σ0 calibrated for the expage calculator based on Beacon Heights (Antarctica) depth profile data.</t>
  </si>
  <si>
    <t xml:space="preserve">Exposure age calculator (www.expage.github.io): </t>
  </si>
  <si>
    <t>Blomdin, R., Stroeven, A.P., Harbor, J.M., Lifton, N.A., Heyman, J., Gribenski, N., Petrakov, D.A., Caffee, M.W., Ivanov, M.N., Hättestrand, C., Rogozhina, I., Usubaliev, R. (2016). Evaluating the timing of former glacier expansions in the Tian Shan: a key step towards robust spatial correlations. Quat. Sci. Rev. 153, 78–96. doi:http://dx.doi.org/10.1016/j.quascirev.2016.07.029</t>
  </si>
  <si>
    <t>Arzhannikov, S.G., Braucher, R., Jolivet, M., Arzhannikova, A. V., Vassallo, R., Chauvet, A., Bourlès, D., Chauvet, F. (2012). History of late Pleistocene glaciations in the central Sayan-Tuva Upland (southern Siberia). Quat. Sci. Rev. 49, 16–32. doi:10.1016/j.quascirev.2012.06.005</t>
  </si>
  <si>
    <t>Batbaatar, J., Gillespie, A.R. (2016). Outburst floods of the Maly Yenisei . Part II – new age constraints from Darhad basin. Int. Geol. Rev.</t>
  </si>
  <si>
    <t>Gillespie, A.R., Burke, R.M., Komatsu, G., Bayasgalan, A. (2008). Late Pleistocene glaciers in Darhad Basin, northern Mongolia. Quat. Res. 69, 169–187. doi:10.1016/j.yqres.2008.01.001</t>
  </si>
  <si>
    <t>Gribenski, N., Jansson, K., Lukas, S., Stroeven, A., Harbor, J.., Blomdin, R., Ivanov, M., Heyman, J., Petrakov, D., Rudoy, A., Clifton, T., Lifton, N., Caffee, M. (2016). Complex patterns of glacier advances during the Lateglacial in the Chagan-Uzun Valley, Russian Altai. Quat. Sci. Rev. 149, 288–305. doi:10.1016/j.quascirev.2016.07.032</t>
  </si>
  <si>
    <t xml:space="preserve">Reuther, A. (2007). Surface exposure dating of glacial deposits from the last glacial cycle – evidence from the eastern Alps, the Bavarian Forest, the southern Carpathians and the Altai Mountains. PhD thesis. </t>
  </si>
  <si>
    <t>Rother, H., Lehmkuhl, F., Fink, D., Nottebaum, V. (2014). Surface exposure dating reveals MIS-3 glacial maximum in the Khangai Mountains of Mongolia. Quat. Res. 82, 297–308. doi:10.1016/j.yqres.2014.04.006</t>
  </si>
  <si>
    <t>Smith, S.G., Wegmann, K.W., Ancuta, L.D., Gosse, J.C., Hopkins, C.E. (2015). Paleotopography and erosion rates in the central Hangay Dome, Mongolia: Landscape evolution since the mid-Miocene. J. Asian Earth Sci. 125, 37–57. doi:10.1016/j.jseaes.2016.05.013</t>
  </si>
  <si>
    <t>Hubert-Ferrari, A., Suppe, J., Van Der Woerd, J., Wang, X., Lu, H. (2005). Irregular earthquake cycle along the southern Tianshan front Aksu area, China. J. Geophys. Res. B Solid Earth 110, 1–18. doi:10.1029/2003JB002603</t>
  </si>
  <si>
    <t>Koppes, M., Gillespie, A.R., Burke, R.M., Thompson, S.C., Stone, J. (2008). Late Quaternary glaciation in the Kyrgyz Tien Shan. Quat. Sci. Rev. 27, 846–866. doi:10.1016/j.quascirev.2008.01.009</t>
  </si>
  <si>
    <t>Li, Y., Liu, G., Kong, P., Harbor, J., Chen, Y., Caffee, M. (2011). Cosmogenic nuclide constraints on glacial chronology in the source area of the Urumqi River, Tian Shan, China. J. Quat. Sci. 26, 297–304. doi:10.1002/jqs.1454</t>
  </si>
  <si>
    <t>Borchers, B., Marrero, S., Balco, G., Caffee, M., Goehring, B., Lifton, N., Nishiizumi, K., Phillips, F., Schaefer, J., Stone, J. (2016). Geological calibration of spallation production rates in the CRONUS-Earth project. Quat. Geochronol. 31, 188–198. doi:10.1016/j.quageo.2015.01.009</t>
  </si>
  <si>
    <t>Lifton, N., Sato, T., Dunai, T.J. (2014). Scaling in situ cosmogenic nuclide production rates using analytical approximations to atmospheric cosmic-ray fluxes. Earth Planet. Sci. Lett. 386, 149–160. doi:10.1016/j.epsl.2013.10.052</t>
  </si>
  <si>
    <t>Marrero, S., Phillips, F., Borchers, B., Lifton, N., Aumer, R., Balco, G. (2016). Cosmogenic Nuclide Systematics and the CRONUScalc Program. Quat. Geochronol. 160–187. doi:10.1016/j.quageo.2015.09.005</t>
  </si>
  <si>
    <t>Phillips, F.M., Argento, D.C., Balco, G., Caffee, M.W., Clem, J., Dunai, T.J., Finkel, R., Goehring, B., Gosse, J.C., Hudson, A.M., Jull, A.J.T., Kelly, M.A., Kurz, M., Lal, D., Lifton, N., Marrero, S.M., Nishiizumi, K., Reedy, R.C., Schaefer, J., Stone, J.O.H., Swanson, T., Zreda, M.G. (2016). The CRONUS-Earth Project: A synthesis. Quat. Geochronol. 31, 119–154. doi:10.1016/j.quageo.2015.09.006</t>
  </si>
  <si>
    <t xml:space="preserve">The data analysis is based on the evaluation protocol presented in Blomdin et al. (2016). Outlier rejection is based on Peirce's Criterion (Peirces, 1854, 1877; Gould, 1855; Ross, 2003). Blue samples indicates rejected outliers using Peirce's Criterion  </t>
  </si>
  <si>
    <t>Gould, B.A. (1855). On Peirce’s Criterion for the rejection of doubtful observations, with tables for facilitating its application. Astron. Journal., 4, 81–87.</t>
  </si>
  <si>
    <t>Peirce, B. (1854). Criterion for the rejection of doubtful observations. Astron. J. 2, 161–163.</t>
  </si>
  <si>
    <t>Peirce, B. (1877). On Peirce ’ s Criterion. Proc. Am. Acad. Arts Sci. 13, 348–351.</t>
  </si>
  <si>
    <t>Ross, S.M. (2003). Peirce ’ s criterion for the elimination of suspect experimental data. J. Eng. Technol. 20, 1–12.</t>
  </si>
  <si>
    <t xml:space="preserve">Table from: Ross, S.M. (2003). Peirce ’ s criterion for the elimination of suspect experimental data. J. Eng. Technol. 20, 1–12. </t>
  </si>
  <si>
    <t>Blomdin et al. (2016b) compilation notes</t>
  </si>
  <si>
    <t>Group ID: SDV 1  (samples TS12-SD-01–03) in Blomdin et al. (2016b) is consdered to be two different groups in the expage group division, both of which have less than 3 samples.</t>
  </si>
  <si>
    <t>Group ID: GUL 1 (samples SCT-020901-4–6) in Blomdin et al. (2016b) is consdered to be two different groups in the expage group division, both of which have less than 3 samples.</t>
  </si>
  <si>
    <t>Sample group not included in Blomdin et al. (2016b) because the group consist of two pebble samples and two boulder samples, and only boulder samples were considered in the Blomdin et al. compilation.</t>
  </si>
  <si>
    <t>Sample group not included in Blomdin et al. (2016b) because  their study only compare samples from ice-marginal moraines  with defined crest.</t>
  </si>
  <si>
    <t>Sample group not included in Blomdin et al. (2016b) because their study only compare samples from ice-marginal moraines  with defined crest.</t>
  </si>
  <si>
    <t>Expage ID correspond to group ID: ALA 3, but include pebble samples, excluded in Blomdin et al. (2016b), because their study only considered boulder samples.</t>
  </si>
  <si>
    <t>Expage ID correspond to group ID: KIT 1</t>
  </si>
  <si>
    <t>Expage ID correspond to group ID: INY 1</t>
  </si>
  <si>
    <t>Expage ID correspond to group ID: DAX 1</t>
  </si>
  <si>
    <t>Expage ID correspond to group ID: TAR 2</t>
  </si>
  <si>
    <t>Expage ID correspond to group ID: ALA 4</t>
  </si>
  <si>
    <t>Expage ID correspond to group ID: INY 2</t>
  </si>
  <si>
    <t>Expage ID correspond to group ID: KIT 2</t>
  </si>
  <si>
    <t>Expage ID correspond to group ID: DAX 3</t>
  </si>
  <si>
    <t>Expage ID correspond to group  ID: ABB 1, but without samples KTS98-CS-97–98, as these are cosidered to be their own group in the expage group division.</t>
  </si>
  <si>
    <t>Expage ID correspond to group ID: ABB 2</t>
  </si>
  <si>
    <t xml:space="preserve">Expage ID correspond to group IDs: ALA 6 and ALA 5 combined and including bedrock samples. </t>
  </si>
  <si>
    <t>Expage ID correspond to group ID: ALA 5</t>
  </si>
  <si>
    <t>Expage ID correspond to group KIT 3</t>
  </si>
  <si>
    <t>Expage ID correspond to group ID: TAR 1</t>
  </si>
  <si>
    <t xml:space="preserve">Expage ID correspond to group ID: ALA 2 but without pebble sample. </t>
  </si>
  <si>
    <t>Expage ID correspond to group ID: ALA 1</t>
  </si>
  <si>
    <t>Expage ID correspond to group ID: BOR 3</t>
  </si>
  <si>
    <t>Expage ID correspond to group ID: TAL 1</t>
  </si>
  <si>
    <t>Expage ID correspond to group ID: DAX 2</t>
  </si>
  <si>
    <t>Expage ID correspond to group ID: KOY 1</t>
  </si>
  <si>
    <t>Expage ID correspond to group ID: BOR 2</t>
  </si>
  <si>
    <t>Expage ID correspond to group ID: BOR 1</t>
  </si>
  <si>
    <t>Group ID published in Li et al. (2016) so not included included in Blomdin et al. (2016b) compilation.</t>
  </si>
  <si>
    <t xml:space="preserve">Additional </t>
  </si>
  <si>
    <t>Expage ID correspond to group ID: ALA 3  but without samples  AR-10-017–018,  as these are cosidered to be their own group in the expage group division.</t>
  </si>
  <si>
    <t>Group ID: ALA 6 is in the Expage group division considered to be one group together with ALA 5. See Li2014-G.</t>
  </si>
  <si>
    <t>Batbaatar et al. (2018)</t>
  </si>
  <si>
    <t>Batb2018-1</t>
  </si>
  <si>
    <t>Batb2018-A</t>
  </si>
  <si>
    <t>GN-AG-10B</t>
  </si>
  <si>
    <t>Batb2018-2</t>
  </si>
  <si>
    <t>GN-AG-11</t>
  </si>
  <si>
    <t>Batb2018-3</t>
  </si>
  <si>
    <t>GN-JB-004</t>
  </si>
  <si>
    <t>Batb2018-4</t>
  </si>
  <si>
    <t>GN-JB-005</t>
  </si>
  <si>
    <t>Batb2018-5</t>
  </si>
  <si>
    <t>Batb2018-B</t>
  </si>
  <si>
    <t>GN-AG-07</t>
  </si>
  <si>
    <t>Batb2018-6</t>
  </si>
  <si>
    <t>GN-AG-08</t>
  </si>
  <si>
    <t>Batb2018-7</t>
  </si>
  <si>
    <t>GN-AG-04</t>
  </si>
  <si>
    <t>Batb2018-8</t>
  </si>
  <si>
    <t>GN-AG-05</t>
  </si>
  <si>
    <t>Batb2018-9</t>
  </si>
  <si>
    <t>GN-AG-06</t>
  </si>
  <si>
    <t>Batb2018-10</t>
  </si>
  <si>
    <t>Batb2018-C</t>
  </si>
  <si>
    <t>GN-JB-001</t>
  </si>
  <si>
    <t>Batb2018-11</t>
  </si>
  <si>
    <t>GN-JB-002</t>
  </si>
  <si>
    <t>Batb2018-12</t>
  </si>
  <si>
    <t>GN-JB-003</t>
  </si>
  <si>
    <t>Batb2018-13</t>
  </si>
  <si>
    <t>GN-AG-01</t>
  </si>
  <si>
    <t>Batb2018-14</t>
  </si>
  <si>
    <t>GN-AG-02</t>
  </si>
  <si>
    <t>Batb2018-15</t>
  </si>
  <si>
    <t>GN-AG-03</t>
  </si>
  <si>
    <t>Batb2018-16</t>
  </si>
  <si>
    <t>Batb2018-D</t>
  </si>
  <si>
    <t>DHC-98-12</t>
  </si>
  <si>
    <t>Batb2018-17</t>
  </si>
  <si>
    <t>Batb2018-E</t>
  </si>
  <si>
    <t>DHC-98-13</t>
  </si>
  <si>
    <t>Batb2018-18</t>
  </si>
  <si>
    <t>DHC-98-10</t>
  </si>
  <si>
    <t>Batb2018-19</t>
  </si>
  <si>
    <t>DHC-98-11</t>
  </si>
  <si>
    <t>Batb2018-20</t>
  </si>
  <si>
    <t>DHC-98-15</t>
  </si>
  <si>
    <t>Batb2018-21</t>
  </si>
  <si>
    <t>Batb2018-F</t>
  </si>
  <si>
    <t>MOT98-CS-11a</t>
  </si>
  <si>
    <t>Batb2018-22</t>
  </si>
  <si>
    <t>MOT98-CS-11b</t>
  </si>
  <si>
    <t>Batb2018-23</t>
  </si>
  <si>
    <t>MOT98-CS-12</t>
  </si>
  <si>
    <t>Batb2018-24</t>
  </si>
  <si>
    <t>Batb2018-G</t>
  </si>
  <si>
    <t>SUT-JB-04A</t>
  </si>
  <si>
    <t>Batb2018-25</t>
  </si>
  <si>
    <t>SUT-JB-04B</t>
  </si>
  <si>
    <t>Batb2018-26</t>
  </si>
  <si>
    <t>Batb2018-H</t>
  </si>
  <si>
    <t>MOT98-CS-22</t>
  </si>
  <si>
    <t>Batb2018-27</t>
  </si>
  <si>
    <t>MOT98-CS-23</t>
  </si>
  <si>
    <t>Batb2018-28</t>
  </si>
  <si>
    <t>Batb2018-I</t>
  </si>
  <si>
    <t>MOT98-CS-14</t>
  </si>
  <si>
    <t>Batb2018-29</t>
  </si>
  <si>
    <t>Batb2018-J</t>
  </si>
  <si>
    <t>MOT98-CS-25</t>
  </si>
  <si>
    <t>Batb2018-30</t>
  </si>
  <si>
    <t>SUT-JB-02A</t>
  </si>
  <si>
    <t>Batb2018-31</t>
  </si>
  <si>
    <t>SUT-JB-02B</t>
  </si>
  <si>
    <t>Batb2018-32</t>
  </si>
  <si>
    <t>SUT-JB-02C</t>
  </si>
  <si>
    <t>Batb2018-33</t>
  </si>
  <si>
    <t>SUT-JB-02D</t>
  </si>
  <si>
    <t>Batb2018-34</t>
  </si>
  <si>
    <t>Batb2018-K</t>
  </si>
  <si>
    <t>IB-JB-003E</t>
  </si>
  <si>
    <t>Batb2018-35</t>
  </si>
  <si>
    <t>IB-JB-003A</t>
  </si>
  <si>
    <t>Batb2018-36</t>
  </si>
  <si>
    <t>IB-JB-003B</t>
  </si>
  <si>
    <t>Batb2018-37</t>
  </si>
  <si>
    <t>IB-JB-003C</t>
  </si>
  <si>
    <t>Batb2018-38</t>
  </si>
  <si>
    <t>IB-JB-003D</t>
  </si>
  <si>
    <t>Batb2018-39</t>
  </si>
  <si>
    <t>IB-JB-002</t>
  </si>
  <si>
    <t>Batb2018-40</t>
  </si>
  <si>
    <t>Batb2018-L</t>
  </si>
  <si>
    <t>IB-JB-001</t>
  </si>
  <si>
    <t>Batb2018-41</t>
  </si>
  <si>
    <t>OT-AG-1</t>
  </si>
  <si>
    <t>Batb2018-42</t>
  </si>
  <si>
    <t>OT-AG-2</t>
  </si>
  <si>
    <t>Batb2018-43</t>
  </si>
  <si>
    <t>OT-AG-3</t>
  </si>
  <si>
    <t>Batb2018-44</t>
  </si>
  <si>
    <t>Batb2018-M</t>
  </si>
  <si>
    <t>DHC-98-5</t>
  </si>
  <si>
    <t>Batb2018-45</t>
  </si>
  <si>
    <t>DHC-98-7</t>
  </si>
  <si>
    <t>Batb2018-46</t>
  </si>
  <si>
    <t>DHC-98-8</t>
  </si>
  <si>
    <t>Batb2018-47</t>
  </si>
  <si>
    <t>Batb2018-N</t>
  </si>
  <si>
    <t>MOT98-CS-02</t>
  </si>
  <si>
    <t>Batb2018-48</t>
  </si>
  <si>
    <t>Batb2018-O</t>
  </si>
  <si>
    <t>DHC-98-3</t>
  </si>
  <si>
    <t>Batb2018-49</t>
  </si>
  <si>
    <t>MOT98-CS-04</t>
  </si>
  <si>
    <t>Batb2018-50</t>
  </si>
  <si>
    <t>MOT98-CS-05</t>
  </si>
  <si>
    <t>Batb2018-51</t>
  </si>
  <si>
    <t>Batb2018-P</t>
  </si>
  <si>
    <t>HN-JB-01B</t>
  </si>
  <si>
    <t>Batb2018-52</t>
  </si>
  <si>
    <t>HN-JB-01C</t>
  </si>
  <si>
    <t>Batb2018-53</t>
  </si>
  <si>
    <t>HN-JB-01A</t>
  </si>
  <si>
    <t>Batb2018-54</t>
  </si>
  <si>
    <t>Batb2018-Q</t>
  </si>
  <si>
    <t>HN-JB-02A</t>
  </si>
  <si>
    <t>Batb2018-55</t>
  </si>
  <si>
    <t>HN-JB-02B</t>
  </si>
  <si>
    <t>Batb2018-56</t>
  </si>
  <si>
    <t>HN-JB-02C</t>
  </si>
  <si>
    <t>Batb2018-57</t>
  </si>
  <si>
    <t>HN-JB-03A</t>
  </si>
  <si>
    <t>Batb2018-58</t>
  </si>
  <si>
    <t>HN-JB-03B</t>
  </si>
  <si>
    <t>Batb2018-59</t>
  </si>
  <si>
    <t>HN-JB-03C</t>
  </si>
  <si>
    <t>GanyInpress-1</t>
  </si>
  <si>
    <t>GanyInpress-A</t>
  </si>
  <si>
    <t>GanyInpress-2</t>
  </si>
  <si>
    <t>GanyInpress-B</t>
  </si>
  <si>
    <t>Batbaatar, J., Gillespie, A.R., Fink, D., Matmon, A., Fujioka, T. (2018). Asynchronous glaciations in arid continental climate. Quat. Sci. Rev. 182, 1–19. doi:10.1016/j.quascirev.2017.12.001</t>
  </si>
  <si>
    <t xml:space="preserve">Altai, Khangai, Karlik, Eastern Sayan, Gobi-Altai and south Baikal region </t>
  </si>
  <si>
    <t>S2007N</t>
  </si>
  <si>
    <t>Exposure age</t>
  </si>
  <si>
    <t>Exposure age class</t>
  </si>
  <si>
    <t xml:space="preserve">Extracted from  www.expage.github.io Version-201803 (see individal data commentary on www.expage.github.io for details on sample groups). </t>
  </si>
  <si>
    <t>Expage database-201803</t>
  </si>
  <si>
    <t>Expage calculator input</t>
  </si>
  <si>
    <t>zero erosion</t>
  </si>
  <si>
    <t>Sample name</t>
  </si>
  <si>
    <t>Latitude</t>
  </si>
  <si>
    <t>Longitude</t>
  </si>
  <si>
    <t>Elevation/pressure</t>
  </si>
  <si>
    <t>Elevation/pressure flag</t>
  </si>
  <si>
    <t>Sample thickness</t>
  </si>
  <si>
    <t>Sample density</t>
  </si>
  <si>
    <t>Correction factor</t>
  </si>
  <si>
    <t>Erosion rate</t>
  </si>
  <si>
    <t>10Be concentration</t>
  </si>
  <si>
    <t>10Be uncertainty</t>
  </si>
  <si>
    <t>10Be standardization</t>
  </si>
  <si>
    <t>26Al concentration</t>
  </si>
  <si>
    <t>26Al uncertainty</t>
  </si>
  <si>
    <t>26Al standardization</t>
  </si>
  <si>
    <t>Sampling year</t>
  </si>
  <si>
    <t>(degrees)</t>
  </si>
  <si>
    <t>(m a.s.l. or hPa)</t>
  </si>
  <si>
    <t>(std, ant, or pre)</t>
  </si>
  <si>
    <t>(cm)</t>
  </si>
  <si>
    <t>(g/cm3)</t>
  </si>
  <si>
    <t>(cm/ka)</t>
  </si>
  <si>
    <t>(atoms/g)</t>
  </si>
  <si>
    <t>(yr)</t>
  </si>
  <si>
    <t>std</t>
  </si>
  <si>
    <t>This study</t>
  </si>
  <si>
    <t>NIST_30200</t>
  </si>
  <si>
    <t>Outliers/ excluded samples</t>
  </si>
  <si>
    <t>Outliers/Excluded samples (%)</t>
  </si>
  <si>
    <t>zero-erosion</t>
  </si>
  <si>
    <t>#</t>
  </si>
  <si>
    <t>Number in:                   Fig 9 and 10</t>
  </si>
  <si>
    <t>Blomdin et al. (2016b)</t>
  </si>
  <si>
    <t>Publication (this paper)</t>
  </si>
  <si>
    <t>Rother et al. (2014)</t>
  </si>
  <si>
    <t>Kong et al. (2009)</t>
  </si>
  <si>
    <t>Zhang et al. (2016)</t>
  </si>
  <si>
    <t>Gribenski et al. (2018)</t>
  </si>
  <si>
    <t>Grib2018-1</t>
  </si>
  <si>
    <t>Grib2018-A</t>
  </si>
  <si>
    <t>KC13-06</t>
  </si>
  <si>
    <t>Grib2018-2</t>
  </si>
  <si>
    <t>KC13-07</t>
  </si>
  <si>
    <t>Grib2018-3</t>
  </si>
  <si>
    <t>KC13-08</t>
  </si>
  <si>
    <t>Grib2018-4</t>
  </si>
  <si>
    <t>Grib2018-B</t>
  </si>
  <si>
    <t>KC13-09</t>
  </si>
  <si>
    <t>Grib2018-5</t>
  </si>
  <si>
    <t>KC13-10</t>
  </si>
  <si>
    <t>Grib2018-6</t>
  </si>
  <si>
    <t>KC13-13</t>
  </si>
  <si>
    <t>Grib2018-7</t>
  </si>
  <si>
    <t>Grib2018-C</t>
  </si>
  <si>
    <t>KC13-27</t>
  </si>
  <si>
    <t>Grib2018-8</t>
  </si>
  <si>
    <t>KC13-28</t>
  </si>
  <si>
    <t>Grib2018-9</t>
  </si>
  <si>
    <t>KC13-29</t>
  </si>
  <si>
    <t>Grib2018-10</t>
  </si>
  <si>
    <t>Grib2018-D</t>
  </si>
  <si>
    <t>KC13-22</t>
  </si>
  <si>
    <t>Grib2018-11</t>
  </si>
  <si>
    <t>KC13-23</t>
  </si>
  <si>
    <t>Grib2018-12</t>
  </si>
  <si>
    <t>KC13-25</t>
  </si>
  <si>
    <t/>
  </si>
  <si>
    <t xml:space="preserve">Gribenski, N., Jansson, K.N., Preusser, F., Harbor, J., Stroeven, A.P., Trauerstein, M., Blomdin, R., Heyman, J., Caffee, M.W., Lifton, N., Zhang, W. (2018). A re-evaluation of MIS 3 glaciation using cosmogenic radionuclide and single grain luminescence ages, Kanas Valley, Chinese Altai. J. Quat. Sci. 33, 55–67. http://dx.doi.org/10.1002/jqs.2998 </t>
  </si>
  <si>
    <t>Ganyushkin et al. (2018)</t>
  </si>
  <si>
    <t>Ganyushkin, D., Chistyakov, K., Volkov, I., Bantcev, D., Kunaeva, E., Brandová, D., Raab, G., Christl, M., Egli, M. (2018). Palaeoclimate, glacier and treeline reconstruction based on geomorphic evidences in the Mongun-Taiga massif (south-eastern Russian Altai) during the Late Pleistocene and Holocene. Quat. Int. 470, 26–37.  doi:10.1016/j.quaint.2017.12.031</t>
  </si>
  <si>
    <r>
      <t>x</t>
    </r>
    <r>
      <rPr>
        <vertAlign val="subscript"/>
        <sz val="11"/>
        <color theme="1"/>
        <rFont val="Calibri"/>
        <family val="2"/>
        <scheme val="minor"/>
      </rPr>
      <t>m</t>
    </r>
  </si>
  <si>
    <r>
      <t>| x</t>
    </r>
    <r>
      <rPr>
        <vertAlign val="subscript"/>
        <sz val="11"/>
        <color theme="1"/>
        <rFont val="Calibri"/>
        <family val="2"/>
        <scheme val="minor"/>
      </rPr>
      <t>i</t>
    </r>
    <r>
      <rPr>
        <sz val="11"/>
        <color theme="1"/>
        <rFont val="Calibri"/>
        <family val="2"/>
        <scheme val="minor"/>
      </rPr>
      <t>-x</t>
    </r>
    <r>
      <rPr>
        <vertAlign val="subscript"/>
        <sz val="11"/>
        <color theme="1"/>
        <rFont val="Calibri"/>
        <family val="2"/>
        <scheme val="minor"/>
      </rPr>
      <t xml:space="preserve">m </t>
    </r>
    <r>
      <rPr>
        <sz val="11"/>
        <color theme="1"/>
        <rFont val="Calibri"/>
        <family val="2"/>
        <scheme val="minor"/>
      </rPr>
      <t>|max</t>
    </r>
  </si>
  <si>
    <r>
      <t>| x</t>
    </r>
    <r>
      <rPr>
        <vertAlign val="subscript"/>
        <sz val="11"/>
        <color theme="1"/>
        <rFont val="Calibri"/>
        <family val="2"/>
        <scheme val="minor"/>
      </rPr>
      <t>i</t>
    </r>
    <r>
      <rPr>
        <sz val="11"/>
        <color theme="1"/>
        <rFont val="Calibri"/>
        <family val="2"/>
        <scheme val="minor"/>
      </rPr>
      <t>-x</t>
    </r>
    <r>
      <rPr>
        <vertAlign val="subscript"/>
        <sz val="11"/>
        <color theme="1"/>
        <rFont val="Calibri"/>
        <family val="2"/>
        <scheme val="minor"/>
      </rPr>
      <t xml:space="preserve">m </t>
    </r>
    <r>
      <rPr>
        <sz val="11"/>
        <color theme="1"/>
        <rFont val="Calibri"/>
        <family val="2"/>
        <scheme val="minor"/>
      </rPr>
      <t>|</t>
    </r>
    <r>
      <rPr>
        <vertAlign val="subscript"/>
        <sz val="11"/>
        <color theme="1"/>
        <rFont val="Calibri"/>
        <family val="2"/>
        <scheme val="minor"/>
      </rPr>
      <t xml:space="preserve">   </t>
    </r>
  </si>
  <si>
    <r>
      <t>| x</t>
    </r>
    <r>
      <rPr>
        <vertAlign val="subscript"/>
        <sz val="11"/>
        <color theme="1"/>
        <rFont val="Calibri"/>
        <family val="2"/>
        <scheme val="minor"/>
      </rPr>
      <t>i</t>
    </r>
    <r>
      <rPr>
        <sz val="11"/>
        <color theme="1"/>
        <rFont val="Calibri"/>
        <family val="2"/>
        <scheme val="minor"/>
      </rPr>
      <t xml:space="preserve"> – x</t>
    </r>
    <r>
      <rPr>
        <vertAlign val="subscript"/>
        <sz val="11"/>
        <color theme="1"/>
        <rFont val="Calibri"/>
        <family val="2"/>
        <scheme val="minor"/>
      </rPr>
      <t>m</t>
    </r>
    <r>
      <rPr>
        <sz val="11"/>
        <color theme="1"/>
        <rFont val="Calibri"/>
        <family val="2"/>
        <scheme val="minor"/>
      </rPr>
      <t xml:space="preserve"> | &gt; | x</t>
    </r>
    <r>
      <rPr>
        <vertAlign val="subscript"/>
        <sz val="11"/>
        <color theme="1"/>
        <rFont val="Calibri"/>
        <family val="2"/>
        <scheme val="minor"/>
      </rPr>
      <t>i</t>
    </r>
    <r>
      <rPr>
        <sz val="11"/>
        <color theme="1"/>
        <rFont val="Calibri"/>
        <family val="2"/>
        <scheme val="minor"/>
      </rPr>
      <t xml:space="preserve"> – x</t>
    </r>
    <r>
      <rPr>
        <vertAlign val="subscript"/>
        <sz val="11"/>
        <color theme="1"/>
        <rFont val="Calibri"/>
        <family val="2"/>
        <scheme val="minor"/>
      </rPr>
      <t>m</t>
    </r>
    <r>
      <rPr>
        <sz val="11"/>
        <color theme="1"/>
        <rFont val="Calibri"/>
        <family val="2"/>
        <scheme val="minor"/>
      </rPr>
      <t xml:space="preserve"> | max</t>
    </r>
  </si>
  <si>
    <r>
      <t>± x</t>
    </r>
    <r>
      <rPr>
        <vertAlign val="subscript"/>
        <sz val="11"/>
        <color theme="1"/>
        <rFont val="Calibri"/>
        <family val="2"/>
        <scheme val="minor"/>
      </rPr>
      <t>σ</t>
    </r>
  </si>
  <si>
    <r>
      <t>( | x</t>
    </r>
    <r>
      <rPr>
        <vertAlign val="subscript"/>
        <sz val="11"/>
        <color theme="1"/>
        <rFont val="Calibri"/>
        <family val="2"/>
        <scheme val="minor"/>
      </rPr>
      <t>i</t>
    </r>
    <r>
      <rPr>
        <sz val="11"/>
        <color theme="1"/>
        <rFont val="Calibri"/>
        <family val="2"/>
        <scheme val="minor"/>
      </rPr>
      <t xml:space="preserve"> – x</t>
    </r>
    <r>
      <rPr>
        <vertAlign val="subscript"/>
        <sz val="11"/>
        <color theme="1"/>
        <rFont val="Calibri"/>
        <family val="2"/>
        <scheme val="minor"/>
      </rPr>
      <t>m</t>
    </r>
    <r>
      <rPr>
        <sz val="11"/>
        <color theme="1"/>
        <rFont val="Calibri"/>
        <family val="2"/>
        <scheme val="minor"/>
      </rPr>
      <t xml:space="preserve"> |/x</t>
    </r>
    <r>
      <rPr>
        <vertAlign val="subscript"/>
        <sz val="11"/>
        <color theme="1"/>
        <rFont val="Calibri"/>
        <family val="2"/>
        <scheme val="minor"/>
      </rPr>
      <t>σ</t>
    </r>
    <r>
      <rPr>
        <sz val="11"/>
        <color theme="1"/>
        <rFont val="Calibri"/>
        <family val="2"/>
        <scheme val="minor"/>
      </rPr>
      <t xml:space="preserve"> )</t>
    </r>
    <r>
      <rPr>
        <vertAlign val="superscript"/>
        <sz val="11"/>
        <color theme="1"/>
        <rFont val="Calibri"/>
        <family val="2"/>
        <scheme val="minor"/>
      </rPr>
      <t>2</t>
    </r>
  </si>
  <si>
    <r>
      <t>χ</t>
    </r>
    <r>
      <rPr>
        <vertAlign val="superscript"/>
        <sz val="11"/>
        <color theme="1"/>
        <rFont val="Calibri"/>
        <family val="2"/>
        <scheme val="minor"/>
      </rPr>
      <t>2</t>
    </r>
    <r>
      <rPr>
        <vertAlign val="subscript"/>
        <sz val="11"/>
        <color theme="1"/>
        <rFont val="Calibri"/>
        <family val="2"/>
        <scheme val="minor"/>
      </rPr>
      <t>R</t>
    </r>
  </si>
  <si>
    <r>
      <t>SD/X</t>
    </r>
    <r>
      <rPr>
        <vertAlign val="subscript"/>
        <sz val="11"/>
        <color theme="1"/>
        <rFont val="Calibri"/>
        <family val="2"/>
        <scheme val="minor"/>
      </rPr>
      <t xml:space="preserve">m </t>
    </r>
    <r>
      <rPr>
        <sz val="11"/>
        <color theme="1"/>
        <rFont val="Calibri"/>
        <family val="2"/>
        <scheme val="minor"/>
      </rPr>
      <t>(%)</t>
    </r>
  </si>
  <si>
    <r>
      <t xml:space="preserve">n </t>
    </r>
    <r>
      <rPr>
        <vertAlign val="subscript"/>
        <sz val="11"/>
        <color theme="1"/>
        <rFont val="Calibri"/>
        <family val="2"/>
        <scheme val="minor"/>
      </rPr>
      <t>outliers</t>
    </r>
  </si>
  <si>
    <r>
      <t xml:space="preserve">This data analysis includes all </t>
    </r>
    <r>
      <rPr>
        <vertAlign val="superscript"/>
        <sz val="11"/>
        <color theme="1"/>
        <rFont val="Calibri"/>
        <family val="2"/>
        <scheme val="minor"/>
      </rPr>
      <t>10</t>
    </r>
    <r>
      <rPr>
        <sz val="11"/>
        <color theme="1"/>
        <rFont val="Calibri"/>
        <family val="2"/>
        <scheme val="minor"/>
      </rPr>
      <t>Be surface exposure ages published, in the selected region as of 2018-03, extracted from www.expage.github.io (J. Heyman, 2018)</t>
    </r>
  </si>
  <si>
    <r>
      <t xml:space="preserve">Chen, Y., Li, Y., Wang, Y., Zhang, M., Cui, Z., Yi, C., Liu, G. (2015). Late Quaternary glacial history of the Karlik Range , easternmost Tian Shan , derived from </t>
    </r>
    <r>
      <rPr>
        <vertAlign val="superscript"/>
        <sz val="11"/>
        <color theme="1"/>
        <rFont val="Calibri"/>
        <family val="2"/>
        <scheme val="minor"/>
      </rPr>
      <t>10</t>
    </r>
    <r>
      <rPr>
        <sz val="11"/>
        <color theme="1"/>
        <rFont val="Calibri"/>
        <family val="2"/>
        <scheme val="minor"/>
      </rPr>
      <t xml:space="preserve"> Be surface exposure and optically stimulated luminescence datings. Quat. Sci. Rev. 115, 17–27. doi:10.1016/j.quascirev.2015.02.010</t>
    </r>
  </si>
  <si>
    <r>
      <t xml:space="preserve">Horiuchi, K., Matsuzaki, H., Osipov, E., Khlystov, O., Fujii, S. (2004). Cosmogenic </t>
    </r>
    <r>
      <rPr>
        <vertAlign val="superscript"/>
        <sz val="11"/>
        <color theme="1"/>
        <rFont val="Calibri"/>
        <family val="2"/>
        <scheme val="minor"/>
      </rPr>
      <t>10</t>
    </r>
    <r>
      <rPr>
        <sz val="11"/>
        <color theme="1"/>
        <rFont val="Calibri"/>
        <family val="2"/>
        <scheme val="minor"/>
      </rPr>
      <t xml:space="preserve">Be and </t>
    </r>
    <r>
      <rPr>
        <vertAlign val="superscript"/>
        <sz val="11"/>
        <color theme="1"/>
        <rFont val="Calibri"/>
        <family val="2"/>
        <scheme val="minor"/>
      </rPr>
      <t>26</t>
    </r>
    <r>
      <rPr>
        <sz val="11"/>
        <color theme="1"/>
        <rFont val="Calibri"/>
        <family val="2"/>
        <scheme val="minor"/>
      </rPr>
      <t>Al dating of erratic boulders in the southern coastal area of Lake Baikal, Siberia. Nucl. Instruments Methods Phys. Res. Sect. B Beam Interact. with Mater. Atoms 223–224, 633–638. doi:10.1016/j.nimb.2004.04.117</t>
    </r>
  </si>
  <si>
    <r>
      <t>Kong, P., Fink, D., Na, C., Huang, F. (2009). Late Quaternary glaciation of the Tianshan, Central Asia, using cosmogenic</t>
    </r>
    <r>
      <rPr>
        <vertAlign val="superscript"/>
        <sz val="11"/>
        <color theme="1"/>
        <rFont val="Calibri"/>
        <family val="2"/>
        <scheme val="minor"/>
      </rPr>
      <t xml:space="preserve"> 10</t>
    </r>
    <r>
      <rPr>
        <sz val="11"/>
        <color theme="1"/>
        <rFont val="Calibri"/>
        <family val="2"/>
        <scheme val="minor"/>
      </rPr>
      <t>Be surface exposure dating. Quat. Res. 72, 229–233. doi:10.1016/j.yqres.2009.06.002</t>
    </r>
  </si>
  <si>
    <r>
      <t xml:space="preserve">Li, Y., Liu, G., Chen, Y., Li, Y., Harbor, J., Stroeven, A.P., Caffee, M., Zhang, M., Li, C., Cui, Z. (2014). Timing and extent of Quaternary glaciations in the Tianger Range, eastern Tian Shan, China, investigated using </t>
    </r>
    <r>
      <rPr>
        <vertAlign val="superscript"/>
        <sz val="11"/>
        <color theme="1"/>
        <rFont val="Calibri"/>
        <family val="2"/>
        <scheme val="minor"/>
      </rPr>
      <t>10</t>
    </r>
    <r>
      <rPr>
        <sz val="11"/>
        <color theme="1"/>
        <rFont val="Calibri"/>
        <family val="2"/>
        <scheme val="minor"/>
      </rPr>
      <t>Be surface exposure dating. Quat. Sci. Rev. 98, 7–23. doi:10.1016/j.quascirev.2014.05.009</t>
    </r>
  </si>
  <si>
    <r>
      <t xml:space="preserve">Li, Y., Li, Y., Harbor, J., Liu, G., Yi, C., Caffee, M.W. (2016). Cosmogenic </t>
    </r>
    <r>
      <rPr>
        <vertAlign val="superscript"/>
        <sz val="11"/>
        <color theme="1"/>
        <rFont val="Calibri"/>
        <family val="2"/>
        <scheme val="minor"/>
      </rPr>
      <t>10</t>
    </r>
    <r>
      <rPr>
        <sz val="11"/>
        <color theme="1"/>
        <rFont val="Calibri"/>
        <family val="2"/>
        <scheme val="minor"/>
      </rPr>
      <t>Be constraints on Little Ice Age glacial advances in the eastern Tian Shan, China. Quat. Sci. Rev. 138, 105–118. doi:10.1016/j.quascirev.2016.02.023</t>
    </r>
  </si>
  <si>
    <r>
      <t xml:space="preserve">Lifton, N., Beel, C., Hättestrand, C., Kassab, C., Rogozhina, I., Heermance, R., Oskin, M., Burbank, D., Blomdin, R., Gribenski, N., Caffee, M., Goehring, B.M., Heyman, J., Ivanov, M., Li, Y., Li, Y., Petrakov, D., Usubaliev, R., Codilean, A.T., Chen, Y., Harbor, J., Stroeven, A.P. (2014). Constraints on the late Quaternary glacial history of the Inylchek and Sary-Dzaz valleys from in situ cosmogenic </t>
    </r>
    <r>
      <rPr>
        <vertAlign val="superscript"/>
        <sz val="11"/>
        <color theme="1"/>
        <rFont val="Calibri"/>
        <family val="2"/>
        <scheme val="minor"/>
      </rPr>
      <t>10</t>
    </r>
    <r>
      <rPr>
        <sz val="11"/>
        <color theme="1"/>
        <rFont val="Calibri"/>
        <family val="2"/>
        <scheme val="minor"/>
      </rPr>
      <t xml:space="preserve">Be and </t>
    </r>
    <r>
      <rPr>
        <vertAlign val="superscript"/>
        <sz val="11"/>
        <color theme="1"/>
        <rFont val="Calibri"/>
        <family val="2"/>
        <scheme val="minor"/>
      </rPr>
      <t>26</t>
    </r>
    <r>
      <rPr>
        <sz val="11"/>
        <color theme="1"/>
        <rFont val="Calibri"/>
        <family val="2"/>
        <scheme val="minor"/>
      </rPr>
      <t>Al, eastern Kyrgyz Tian Shan. Quat. Sci. Rev. 101, 77–90. doi:10.1016/j.quascirev.2014.06.032</t>
    </r>
  </si>
  <si>
    <r>
      <t xml:space="preserve">Zech, R. (2012). A late Pleistocene glacial chronology from the Kitschi-Kurumdu Valley, Tien Shan (Kyrgyzstan), based on </t>
    </r>
    <r>
      <rPr>
        <vertAlign val="superscript"/>
        <sz val="11"/>
        <color theme="1"/>
        <rFont val="Calibri"/>
        <family val="2"/>
        <scheme val="minor"/>
      </rPr>
      <t>10</t>
    </r>
    <r>
      <rPr>
        <sz val="11"/>
        <color theme="1"/>
        <rFont val="Calibri"/>
        <family val="2"/>
        <scheme val="minor"/>
      </rPr>
      <t>Be surface exposure dating. Quat. Res. 77, 281–288. doi:10.1016/j.yqres.2011.11.008</t>
    </r>
  </si>
  <si>
    <r>
      <t xml:space="preserve">Zhang, M., Chen, Y., Li, Y., Liu, G. (2016). Late Quaternary glacial history of the Nalati Range, central Tian Shan, China, investigated using </t>
    </r>
    <r>
      <rPr>
        <vertAlign val="superscript"/>
        <sz val="11"/>
        <color theme="1"/>
        <rFont val="Calibri"/>
        <family val="2"/>
        <scheme val="minor"/>
      </rPr>
      <t>10</t>
    </r>
    <r>
      <rPr>
        <sz val="11"/>
        <color theme="1"/>
        <rFont val="Calibri"/>
        <family val="2"/>
        <scheme val="minor"/>
      </rPr>
      <t>Be surface exposure dating. J. Quat. Sci. 31, 659–670. doi:10.1002/jqs.2891</t>
    </r>
  </si>
  <si>
    <r>
      <t>The calculator (Heyman et al. 2016) comprises a set of scripts for Octave/Matlab that can be used to calculate </t>
    </r>
    <r>
      <rPr>
        <vertAlign val="superscript"/>
        <sz val="11"/>
        <color theme="1"/>
        <rFont val="Calibri"/>
        <family val="2"/>
        <scheme val="minor"/>
      </rPr>
      <t>10</t>
    </r>
    <r>
      <rPr>
        <sz val="11"/>
        <color theme="1"/>
        <rFont val="Calibri"/>
        <family val="2"/>
        <scheme val="minor"/>
      </rPr>
      <t>Be and </t>
    </r>
    <r>
      <rPr>
        <vertAlign val="superscript"/>
        <sz val="11"/>
        <color theme="1"/>
        <rFont val="Calibri"/>
        <family val="2"/>
        <scheme val="minor"/>
      </rPr>
      <t>26</t>
    </r>
    <r>
      <rPr>
        <sz val="11"/>
        <color theme="1"/>
        <rFont val="Calibri"/>
        <family val="2"/>
        <scheme val="minor"/>
      </rPr>
      <t>Al exposure ages. The code is mainly based on the CRONUS calculator (Balco et al. 2008). It can be dowloaded from www.expage.github.io (version expage-201708).</t>
    </r>
  </si>
  <si>
    <r>
      <t>Numerical integration over time of the </t>
    </r>
    <r>
      <rPr>
        <vertAlign val="superscript"/>
        <sz val="11"/>
        <color theme="1"/>
        <rFont val="Calibri"/>
        <family val="2"/>
        <scheme val="minor"/>
      </rPr>
      <t>10</t>
    </r>
    <r>
      <rPr>
        <sz val="11"/>
        <color theme="1"/>
        <rFont val="Calibri"/>
        <family val="2"/>
        <scheme val="minor"/>
      </rPr>
      <t>Be production adjusted for sample thickness, topographic shielding, </t>
    </r>
    <r>
      <rPr>
        <vertAlign val="superscript"/>
        <sz val="11"/>
        <color theme="1"/>
        <rFont val="Calibri"/>
        <family val="2"/>
        <scheme val="minor"/>
      </rPr>
      <t>10</t>
    </r>
    <r>
      <rPr>
        <sz val="11"/>
        <color theme="1"/>
        <rFont val="Calibri"/>
        <family val="2"/>
        <scheme val="minor"/>
      </rPr>
      <t>Be decay, and erosion.</t>
    </r>
  </si>
  <si>
    <r>
      <t>Time-dependent spallation production rate with reference </t>
    </r>
    <r>
      <rPr>
        <vertAlign val="superscript"/>
        <sz val="11"/>
        <color theme="1"/>
        <rFont val="Calibri"/>
        <family val="2"/>
        <scheme val="minor"/>
      </rPr>
      <t>10</t>
    </r>
    <r>
      <rPr>
        <sz val="11"/>
        <color theme="1"/>
        <rFont val="Calibri"/>
        <family val="2"/>
        <scheme val="minor"/>
      </rPr>
      <t>Be production rates based on global average from calibration studies published 2009-2016 (3.98 ± 0.25 atoms g</t>
    </r>
    <r>
      <rPr>
        <vertAlign val="superscript"/>
        <sz val="11"/>
        <color theme="1"/>
        <rFont val="Calibri"/>
        <family val="2"/>
        <scheme val="minor"/>
      </rPr>
      <t>-1</t>
    </r>
    <r>
      <rPr>
        <sz val="11"/>
        <color theme="1"/>
        <rFont val="Calibri"/>
        <family val="2"/>
        <scheme val="minor"/>
      </rPr>
      <t xml:space="preserve"> yr</t>
    </r>
    <r>
      <rPr>
        <vertAlign val="superscript"/>
        <sz val="11"/>
        <color theme="1"/>
        <rFont val="Calibri"/>
        <family val="2"/>
        <scheme val="minor"/>
      </rPr>
      <t>-1</t>
    </r>
    <r>
      <rPr>
        <sz val="11"/>
        <color theme="1"/>
        <rFont val="Calibri"/>
        <family val="2"/>
        <scheme val="minor"/>
      </rPr>
      <t xml:space="preserve">, based on 22 well-clustered </t>
    </r>
    <r>
      <rPr>
        <vertAlign val="superscript"/>
        <sz val="11"/>
        <color theme="1"/>
        <rFont val="Calibri"/>
        <family val="2"/>
        <scheme val="minor"/>
      </rPr>
      <t>10</t>
    </r>
    <r>
      <rPr>
        <sz val="11"/>
        <color theme="1"/>
        <rFont val="Calibri"/>
        <family val="2"/>
        <scheme val="minor"/>
      </rPr>
      <t>Be production rates; Geyman et al., 2016).</t>
    </r>
  </si>
  <si>
    <r>
      <rPr>
        <vertAlign val="superscript"/>
        <sz val="11"/>
        <color theme="1"/>
        <rFont val="Calibri"/>
        <family val="2"/>
        <scheme val="minor"/>
      </rPr>
      <t>10</t>
    </r>
    <r>
      <rPr>
        <sz val="11"/>
        <color theme="1"/>
        <rFont val="Calibri"/>
        <family val="2"/>
        <scheme val="minor"/>
      </rPr>
      <t>Be half-life: 1.387 Ma (Chmeleff et al. 2010; Korschinek et al. 2010). </t>
    </r>
  </si>
  <si>
    <r>
      <t>Standardization of </t>
    </r>
    <r>
      <rPr>
        <vertAlign val="superscript"/>
        <sz val="11"/>
        <color theme="1"/>
        <rFont val="Calibri"/>
        <family val="2"/>
        <scheme val="minor"/>
      </rPr>
      <t>10</t>
    </r>
    <r>
      <rPr>
        <sz val="11"/>
        <color theme="1"/>
        <rFont val="Calibri"/>
        <family val="2"/>
        <scheme val="minor"/>
      </rPr>
      <t>Be concentrations to the 07KNSTD standard (Nishiizumi et al. 2007).</t>
    </r>
  </si>
  <si>
    <r>
      <t xml:space="preserve">Chmeleff, J., von Blanckenburg, F., Kossert, K., Jakob, D. (2010). Determination of the </t>
    </r>
    <r>
      <rPr>
        <vertAlign val="superscript"/>
        <sz val="11"/>
        <color theme="1"/>
        <rFont val="Calibri"/>
        <family val="2"/>
        <scheme val="minor"/>
      </rPr>
      <t>10</t>
    </r>
    <r>
      <rPr>
        <sz val="11"/>
        <color theme="1"/>
        <rFont val="Calibri"/>
        <family val="2"/>
        <scheme val="minor"/>
      </rPr>
      <t>Be half-life by multicollector ICP-MS and liquid scintillation counting. Nucl. Instruments Methods Phys. Res. Sect. B Beam Interact. with Mater. Atoms 268, 192–199. doi:10.1016/j.nimb.2009.09.012</t>
    </r>
  </si>
  <si>
    <r>
      <t xml:space="preserve">Heyman, J., Applegate, P.J., Blomdin, R., Gribenski, N., Harbor, J.M., Stroeven, A.P. (2016). Boulder height – exposure age relationships from a global glacial </t>
    </r>
    <r>
      <rPr>
        <vertAlign val="superscript"/>
        <sz val="11"/>
        <color theme="1"/>
        <rFont val="Calibri"/>
        <family val="2"/>
        <scheme val="minor"/>
      </rPr>
      <t>10</t>
    </r>
    <r>
      <rPr>
        <sz val="11"/>
        <color theme="1"/>
        <rFont val="Calibri"/>
        <family val="2"/>
        <scheme val="minor"/>
      </rPr>
      <t>Be compilation. Quat. Geochronol. 34, 1–11.</t>
    </r>
  </si>
  <si>
    <r>
      <t xml:space="preserve">Korschinek, G., Bergmaier, A., Faestermann, T., Gerstmann, U.C., Knie, K., Rugel, G., Wallner, A., Dillmann, I., Dollinger, G., von Gostomski, C.L., Kossert, K., Maiti, M., Poutivtsev, M., Remmert, A. (2010). A new value for the half-life of </t>
    </r>
    <r>
      <rPr>
        <vertAlign val="superscript"/>
        <sz val="11"/>
        <color theme="1"/>
        <rFont val="Calibri"/>
        <family val="2"/>
        <scheme val="minor"/>
      </rPr>
      <t>10</t>
    </r>
    <r>
      <rPr>
        <sz val="11"/>
        <color theme="1"/>
        <rFont val="Calibri"/>
        <family val="2"/>
        <scheme val="minor"/>
      </rPr>
      <t>Be by Heavy-Ion Elastic Recoil Detection and liquid scintillation counting. Nucl. Instruments Methods Phys. Res. Sect. B Beam Interact. with Mater. Atoms 268, 187–191. doi:10.1016/j.nimb.2009.09.020</t>
    </r>
  </si>
  <si>
    <r>
      <t xml:space="preserve">Nishiizumi, K., Imamura, M., Caffee, M.W., Southon, J.R., Finkel, R.C., McAninch, J. (2007). Absolute calibration of </t>
    </r>
    <r>
      <rPr>
        <vertAlign val="superscript"/>
        <sz val="11"/>
        <color theme="1"/>
        <rFont val="Calibri"/>
        <family val="2"/>
        <scheme val="minor"/>
      </rPr>
      <t>10</t>
    </r>
    <r>
      <rPr>
        <sz val="11"/>
        <color theme="1"/>
        <rFont val="Calibri"/>
        <family val="2"/>
        <scheme val="minor"/>
      </rPr>
      <t>Be AMS standards. Nucl. Instruments Methods Phys. Res. B 258, 403–413. doi:10.1016/j.nimb.2007.01.297</t>
    </r>
  </si>
  <si>
    <t>Data included in the regional analysis:</t>
  </si>
  <si>
    <t>&gt;10000000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</si>
</sst>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 #,##0.00_-;_-* &quot;-&quot;??_-;_-@_-"/>
    <numFmt numFmtId="165" formatCode="0.0"/>
    <numFmt numFmtId="166" formatCode="_-* #,##0_-;\-* #,##0_-;_-* &quot;-&quot;??_-;_-@_-"/>
    <numFmt numFmtId="167" formatCode="0.0%"/>
    <numFmt numFmtId="168" formatCode="0.000"/>
    <numFmt numFmtId="169" formatCode="0.0000"/>
  </numFmts>
  <fonts count="18" x14ac:knownFonts="1">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0"/>
      <color indexed="81"/>
      <name val="Calibri"/>
    </font>
    <font>
      <sz val="11"/>
      <color theme="1"/>
      <name val="Calibri"/>
      <family val="2"/>
      <scheme val="minor"/>
    </font>
    <font>
      <sz val="11"/>
      <color rgb="FFFF0000"/>
      <name val="Calibri"/>
      <family val="2"/>
      <scheme val="minor"/>
    </font>
    <font>
      <sz val="11"/>
      <color theme="1" tint="4.9989318521683403E-2"/>
      <name val="Calibri"/>
      <family val="2"/>
      <scheme val="minor"/>
    </font>
    <font>
      <b/>
      <sz val="11"/>
      <color theme="1" tint="4.9989318521683403E-2"/>
      <name val="Calibri"/>
      <family val="2"/>
      <scheme val="minor"/>
    </font>
    <font>
      <vertAlign val="subscript"/>
      <sz val="11"/>
      <color theme="1"/>
      <name val="Calibri"/>
      <family val="2"/>
      <scheme val="minor"/>
    </font>
    <font>
      <vertAlign val="superscript"/>
      <sz val="11"/>
      <color theme="1"/>
      <name val="Calibri"/>
      <family val="2"/>
      <scheme val="minor"/>
    </font>
    <font>
      <sz val="11"/>
      <color rgb="FF0432FF"/>
      <name val="Calibri"/>
      <family val="2"/>
      <scheme val="minor"/>
    </font>
    <font>
      <sz val="11"/>
      <color rgb="FF3E5EFF"/>
      <name val="Calibri"/>
      <family val="2"/>
      <scheme val="minor"/>
    </font>
    <font>
      <b/>
      <sz val="11"/>
      <color theme="1"/>
      <name val="Calibri"/>
      <family val="2"/>
      <scheme val="minor"/>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0" tint="-4.9989318521683403E-2"/>
        <bgColor rgb="FF000000"/>
      </patternFill>
    </fill>
  </fills>
  <borders count="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861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7">
    <xf numFmtId="0" fontId="0" fillId="0" borderId="0" xfId="0"/>
    <xf numFmtId="0" fontId="8" fillId="0" borderId="3" xfId="0" applyFont="1" applyBorder="1"/>
    <xf numFmtId="0" fontId="8" fillId="0" borderId="3" xfId="0" applyFont="1" applyFill="1" applyBorder="1" applyAlignment="1">
      <alignment horizontal="center" vertical="center"/>
    </xf>
    <xf numFmtId="0" fontId="8" fillId="0" borderId="3" xfId="0" applyFont="1" applyFill="1" applyBorder="1"/>
    <xf numFmtId="0" fontId="8" fillId="0" borderId="3" xfId="0" applyFont="1" applyFill="1" applyBorder="1" applyAlignment="1">
      <alignment horizontal="center"/>
    </xf>
    <xf numFmtId="1" fontId="8" fillId="0" borderId="3" xfId="0" applyNumberFormat="1" applyFont="1" applyFill="1" applyBorder="1" applyAlignment="1">
      <alignment horizontal="center"/>
    </xf>
    <xf numFmtId="165" fontId="8" fillId="0" borderId="3" xfId="0" applyNumberFormat="1" applyFont="1" applyFill="1" applyBorder="1" applyAlignment="1">
      <alignment horizontal="center"/>
    </xf>
    <xf numFmtId="0" fontId="9" fillId="0" borderId="3" xfId="0" applyFont="1" applyFill="1" applyBorder="1"/>
    <xf numFmtId="0" fontId="8" fillId="0" borderId="1" xfId="0" applyFont="1" applyBorder="1" applyAlignment="1">
      <alignment horizontal="center"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165" fontId="10" fillId="2" borderId="1" xfId="0" applyNumberFormat="1" applyFont="1" applyFill="1" applyBorder="1" applyAlignment="1">
      <alignment horizontal="center" vertical="center"/>
    </xf>
    <xf numFmtId="0" fontId="8" fillId="0" borderId="1" xfId="0" applyFont="1" applyBorder="1"/>
    <xf numFmtId="168" fontId="8" fillId="0" borderId="1" xfId="0" applyNumberFormat="1" applyFont="1" applyBorder="1" applyAlignment="1">
      <alignment horizontal="center"/>
    </xf>
    <xf numFmtId="0" fontId="8" fillId="0" borderId="1" xfId="0" applyFont="1" applyBorder="1" applyAlignment="1">
      <alignment horizontal="center"/>
    </xf>
    <xf numFmtId="165" fontId="8" fillId="0" borderId="1" xfId="0" applyNumberFormat="1" applyFont="1" applyBorder="1" applyAlignment="1">
      <alignment horizontal="center"/>
    </xf>
    <xf numFmtId="2" fontId="8" fillId="0" borderId="1" xfId="0" applyNumberFormat="1" applyFont="1" applyBorder="1" applyAlignment="1">
      <alignment horizontal="center"/>
    </xf>
    <xf numFmtId="0" fontId="8" fillId="0" borderId="1" xfId="0" applyFont="1" applyBorder="1" applyAlignment="1">
      <alignment horizontal="right"/>
    </xf>
    <xf numFmtId="169" fontId="8" fillId="0" borderId="1" xfId="0" applyNumberFormat="1" applyFont="1" applyBorder="1" applyAlignment="1">
      <alignment horizontal="center"/>
    </xf>
    <xf numFmtId="0" fontId="10" fillId="2" borderId="1" xfId="0" applyFont="1" applyFill="1" applyBorder="1" applyAlignment="1">
      <alignment horizontal="right" vertical="center"/>
    </xf>
    <xf numFmtId="16" fontId="8" fillId="0" borderId="1" xfId="0" quotePrefix="1" applyNumberFormat="1" applyFont="1" applyBorder="1" applyAlignment="1">
      <alignment horizontal="center"/>
    </xf>
    <xf numFmtId="17" fontId="8" fillId="0" borderId="1" xfId="0" quotePrefix="1" applyNumberFormat="1" applyFont="1" applyBorder="1" applyAlignment="1">
      <alignment horizontal="center"/>
    </xf>
    <xf numFmtId="0" fontId="11"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0" borderId="1" xfId="0" applyFont="1" applyBorder="1" applyAlignment="1">
      <alignment horizontal="center" vertical="center"/>
    </xf>
    <xf numFmtId="165" fontId="11" fillId="2" borderId="1" xfId="0" applyNumberFormat="1" applyFont="1" applyFill="1" applyBorder="1" applyAlignment="1">
      <alignment horizontal="center" vertical="center"/>
    </xf>
    <xf numFmtId="167" fontId="11" fillId="2" borderId="1" xfId="2074" applyNumberFormat="1" applyFont="1" applyFill="1" applyBorder="1" applyAlignment="1">
      <alignment horizontal="center" vertical="center" wrapText="1"/>
    </xf>
    <xf numFmtId="2" fontId="11" fillId="3" borderId="1" xfId="0" applyNumberFormat="1" applyFont="1" applyFill="1" applyBorder="1" applyAlignment="1">
      <alignment horizontal="center" vertical="center"/>
    </xf>
    <xf numFmtId="0" fontId="11" fillId="2" borderId="1" xfId="0" applyFont="1" applyFill="1" applyBorder="1" applyAlignment="1">
      <alignment horizontal="right" vertical="center" wrapText="1"/>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166" fontId="8" fillId="2" borderId="1" xfId="1527" applyNumberFormat="1" applyFont="1" applyFill="1" applyBorder="1" applyAlignment="1">
      <alignment horizontal="center" vertical="center"/>
    </xf>
    <xf numFmtId="2" fontId="8" fillId="2"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167" fontId="8" fillId="4" borderId="1" xfId="2074" applyNumberFormat="1" applyFont="1" applyFill="1" applyBorder="1" applyAlignment="1">
      <alignment horizontal="center" vertical="center" wrapText="1"/>
    </xf>
    <xf numFmtId="2" fontId="8"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165" fontId="8" fillId="4" borderId="1" xfId="0" applyNumberFormat="1" applyFont="1" applyFill="1" applyBorder="1" applyAlignment="1">
      <alignment horizontal="center" vertical="center"/>
    </xf>
    <xf numFmtId="165" fontId="8" fillId="5" borderId="1" xfId="0" applyNumberFormat="1" applyFont="1" applyFill="1" applyBorder="1" applyAlignment="1">
      <alignment horizontal="center" vertical="center" wrapText="1"/>
    </xf>
    <xf numFmtId="2" fontId="8" fillId="5" borderId="1" xfId="0" applyNumberFormat="1" applyFont="1" applyFill="1" applyBorder="1" applyAlignment="1">
      <alignment horizontal="center" vertical="center" wrapText="1"/>
    </xf>
    <xf numFmtId="2" fontId="8" fillId="5" borderId="1" xfId="0" applyNumberFormat="1" applyFont="1" applyFill="1" applyBorder="1" applyAlignment="1">
      <alignment horizontal="center" vertical="center"/>
    </xf>
    <xf numFmtId="0" fontId="8" fillId="2" borderId="1" xfId="0" applyFont="1" applyFill="1" applyBorder="1" applyAlignment="1">
      <alignment horizontal="right"/>
    </xf>
    <xf numFmtId="0" fontId="8" fillId="2" borderId="1" xfId="0" applyFont="1" applyFill="1" applyBorder="1" applyAlignment="1">
      <alignment horizontal="center"/>
    </xf>
    <xf numFmtId="1" fontId="8" fillId="2" borderId="1" xfId="0" applyNumberFormat="1" applyFont="1" applyFill="1" applyBorder="1" applyAlignment="1">
      <alignment horizontal="center" vertical="center" wrapText="1"/>
    </xf>
    <xf numFmtId="168" fontId="8" fillId="2" borderId="1" xfId="0" applyNumberFormat="1" applyFont="1" applyFill="1" applyBorder="1" applyAlignment="1">
      <alignment horizontal="center" vertical="center"/>
    </xf>
    <xf numFmtId="165" fontId="8" fillId="2" borderId="1" xfId="0" applyNumberFormat="1" applyFont="1" applyFill="1" applyBorder="1" applyAlignment="1">
      <alignment horizontal="center" vertical="center" wrapText="1"/>
    </xf>
    <xf numFmtId="9" fontId="8" fillId="2" borderId="1" xfId="2074" applyFont="1" applyFill="1" applyBorder="1" applyAlignment="1">
      <alignment horizontal="center" vertical="center"/>
    </xf>
    <xf numFmtId="165" fontId="8" fillId="2" borderId="1" xfId="0" applyNumberFormat="1" applyFont="1" applyFill="1" applyBorder="1" applyAlignment="1">
      <alignment horizontal="center" vertical="center"/>
    </xf>
    <xf numFmtId="165" fontId="8" fillId="2" borderId="1" xfId="2074" applyNumberFormat="1" applyFont="1" applyFill="1" applyBorder="1" applyAlignment="1">
      <alignment horizontal="center" vertical="center"/>
    </xf>
    <xf numFmtId="1" fontId="8" fillId="2" borderId="1" xfId="2074" applyNumberFormat="1" applyFont="1" applyFill="1" applyBorder="1" applyAlignment="1">
      <alignment horizontal="center" vertical="center"/>
    </xf>
    <xf numFmtId="0" fontId="14" fillId="2" borderId="1" xfId="0" applyFont="1" applyFill="1" applyBorder="1" applyAlignment="1">
      <alignment horizontal="right"/>
    </xf>
    <xf numFmtId="0" fontId="14" fillId="2" borderId="1" xfId="0" applyFont="1" applyFill="1" applyBorder="1" applyAlignment="1">
      <alignment horizontal="center" vertical="center"/>
    </xf>
    <xf numFmtId="0" fontId="14" fillId="2" borderId="1" xfId="0" applyFont="1" applyFill="1" applyBorder="1" applyAlignment="1">
      <alignment horizontal="center"/>
    </xf>
    <xf numFmtId="0" fontId="14" fillId="2" borderId="1" xfId="0" applyFont="1" applyFill="1" applyBorder="1" applyAlignment="1">
      <alignment vertical="center"/>
    </xf>
    <xf numFmtId="1" fontId="14"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165" fontId="14" fillId="2" borderId="1" xfId="0" applyNumberFormat="1" applyFont="1" applyFill="1" applyBorder="1" applyAlignment="1">
      <alignment horizontal="center" vertical="center"/>
    </xf>
    <xf numFmtId="166" fontId="14" fillId="2" borderId="1" xfId="1527" applyNumberFormat="1" applyFont="1" applyFill="1" applyBorder="1" applyAlignment="1">
      <alignment horizontal="center" vertical="center"/>
    </xf>
    <xf numFmtId="2" fontId="14" fillId="2" borderId="1" xfId="0" applyNumberFormat="1" applyFont="1" applyFill="1" applyBorder="1" applyAlignment="1">
      <alignment horizontal="center" vertical="center"/>
    </xf>
    <xf numFmtId="1" fontId="14" fillId="2" borderId="1" xfId="0" applyNumberFormat="1" applyFont="1" applyFill="1" applyBorder="1" applyAlignment="1">
      <alignment horizontal="center" vertical="center"/>
    </xf>
    <xf numFmtId="0" fontId="14" fillId="4" borderId="1" xfId="0" applyFont="1" applyFill="1" applyBorder="1" applyAlignment="1">
      <alignment horizontal="center" vertical="center"/>
    </xf>
    <xf numFmtId="0" fontId="8" fillId="2" borderId="1" xfId="0" applyFont="1" applyFill="1" applyBorder="1" applyAlignment="1">
      <alignment vertical="center"/>
    </xf>
    <xf numFmtId="1" fontId="8" fillId="2" borderId="1" xfId="0" applyNumberFormat="1" applyFont="1" applyFill="1" applyBorder="1" applyAlignment="1">
      <alignment horizontal="center" vertical="center"/>
    </xf>
    <xf numFmtId="0" fontId="15" fillId="2" borderId="1" xfId="0" applyFont="1" applyFill="1" applyBorder="1" applyAlignment="1">
      <alignment horizontal="center" vertical="center"/>
    </xf>
    <xf numFmtId="0" fontId="15" fillId="4" borderId="1" xfId="0" applyFont="1" applyFill="1" applyBorder="1" applyAlignment="1">
      <alignment horizontal="center" vertical="center"/>
    </xf>
    <xf numFmtId="0" fontId="8" fillId="4" borderId="1" xfId="0" applyFont="1" applyFill="1" applyBorder="1" applyAlignment="1">
      <alignment horizontal="right"/>
    </xf>
    <xf numFmtId="0" fontId="8" fillId="4" borderId="1" xfId="0" applyFont="1" applyFill="1" applyBorder="1" applyAlignment="1">
      <alignment horizontal="center"/>
    </xf>
    <xf numFmtId="1" fontId="8" fillId="4" borderId="1" xfId="0" applyNumberFormat="1" applyFont="1" applyFill="1" applyBorder="1" applyAlignment="1">
      <alignment horizontal="center" vertical="center" wrapText="1"/>
    </xf>
    <xf numFmtId="168" fontId="8" fillId="4" borderId="1" xfId="0" applyNumberFormat="1" applyFont="1" applyFill="1" applyBorder="1" applyAlignment="1">
      <alignment horizontal="center" vertical="center"/>
    </xf>
    <xf numFmtId="165" fontId="8" fillId="4" borderId="1" xfId="0" applyNumberFormat="1" applyFont="1" applyFill="1" applyBorder="1" applyAlignment="1">
      <alignment horizontal="center" vertical="center" wrapText="1"/>
    </xf>
    <xf numFmtId="9" fontId="8" fillId="4" borderId="1" xfId="2074" applyFont="1" applyFill="1" applyBorder="1" applyAlignment="1">
      <alignment horizontal="center" vertical="center"/>
    </xf>
    <xf numFmtId="165" fontId="8" fillId="4" borderId="1" xfId="2074" applyNumberFormat="1" applyFont="1" applyFill="1" applyBorder="1" applyAlignment="1">
      <alignment horizontal="center" vertical="center"/>
    </xf>
    <xf numFmtId="1" fontId="8" fillId="4" borderId="1" xfId="2074" applyNumberFormat="1" applyFont="1" applyFill="1" applyBorder="1" applyAlignment="1">
      <alignment horizontal="center" vertical="center"/>
    </xf>
    <xf numFmtId="0" fontId="8" fillId="4" borderId="1" xfId="0" applyFont="1" applyFill="1" applyBorder="1" applyAlignment="1">
      <alignment vertical="center"/>
    </xf>
    <xf numFmtId="166" fontId="8" fillId="4" borderId="1" xfId="1527" applyNumberFormat="1" applyFont="1" applyFill="1" applyBorder="1" applyAlignment="1">
      <alignment horizontal="center" vertical="center"/>
    </xf>
    <xf numFmtId="1" fontId="8" fillId="4" borderId="1" xfId="0" applyNumberFormat="1" applyFont="1" applyFill="1" applyBorder="1" applyAlignment="1">
      <alignment horizontal="center" vertical="center"/>
    </xf>
    <xf numFmtId="0" fontId="14" fillId="4" borderId="1" xfId="0" applyFont="1" applyFill="1" applyBorder="1" applyAlignment="1">
      <alignment horizontal="right"/>
    </xf>
    <xf numFmtId="0" fontId="14" fillId="4" borderId="1" xfId="0" applyFont="1" applyFill="1" applyBorder="1" applyAlignment="1">
      <alignment horizontal="center"/>
    </xf>
    <xf numFmtId="1" fontId="14" fillId="4" borderId="1"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165" fontId="14" fillId="4" borderId="1" xfId="0" applyNumberFormat="1" applyFont="1" applyFill="1" applyBorder="1" applyAlignment="1">
      <alignment horizontal="center" vertical="center" wrapText="1"/>
    </xf>
    <xf numFmtId="9" fontId="14" fillId="4" borderId="1" xfId="2074" applyFont="1" applyFill="1" applyBorder="1" applyAlignment="1">
      <alignment horizontal="center" vertical="center"/>
    </xf>
    <xf numFmtId="165" fontId="14" fillId="4" borderId="1" xfId="0" applyNumberFormat="1" applyFont="1" applyFill="1" applyBorder="1" applyAlignment="1">
      <alignment horizontal="center" vertical="center"/>
    </xf>
    <xf numFmtId="165" fontId="14" fillId="4" borderId="1" xfId="2074" applyNumberFormat="1" applyFont="1" applyFill="1" applyBorder="1" applyAlignment="1">
      <alignment horizontal="center" vertical="center"/>
    </xf>
    <xf numFmtId="1" fontId="14" fillId="4" borderId="1" xfId="2074" applyNumberFormat="1" applyFont="1" applyFill="1" applyBorder="1" applyAlignment="1">
      <alignment horizontal="center" vertical="center"/>
    </xf>
    <xf numFmtId="2" fontId="14" fillId="4" borderId="1" xfId="0" applyNumberFormat="1" applyFont="1" applyFill="1" applyBorder="1" applyAlignment="1">
      <alignment horizontal="center" vertical="center"/>
    </xf>
    <xf numFmtId="0" fontId="14" fillId="4" borderId="1" xfId="0" applyFont="1" applyFill="1" applyBorder="1" applyAlignment="1">
      <alignment vertical="center"/>
    </xf>
    <xf numFmtId="166" fontId="14" fillId="4" borderId="1" xfId="1527" applyNumberFormat="1" applyFont="1" applyFill="1" applyBorder="1" applyAlignment="1">
      <alignment horizontal="center" vertical="center"/>
    </xf>
    <xf numFmtId="1" fontId="14" fillId="4" borderId="1" xfId="0" applyNumberFormat="1" applyFont="1" applyFill="1" applyBorder="1" applyAlignment="1">
      <alignment horizontal="center" vertical="center"/>
    </xf>
    <xf numFmtId="2" fontId="8" fillId="4" borderId="1" xfId="2074" applyNumberFormat="1" applyFont="1" applyFill="1" applyBorder="1" applyAlignment="1">
      <alignment horizontal="center" vertical="center"/>
    </xf>
    <xf numFmtId="165" fontId="14" fillId="2" borderId="1" xfId="0" applyNumberFormat="1" applyFont="1" applyFill="1" applyBorder="1" applyAlignment="1">
      <alignment horizontal="center" vertical="center" wrapText="1"/>
    </xf>
    <xf numFmtId="9" fontId="14" fillId="2" borderId="1" xfId="2074" applyFont="1" applyFill="1" applyBorder="1" applyAlignment="1">
      <alignment horizontal="center" vertical="center"/>
    </xf>
    <xf numFmtId="1" fontId="14" fillId="2" borderId="1" xfId="2074" applyNumberFormat="1" applyFont="1" applyFill="1" applyBorder="1" applyAlignment="1">
      <alignment horizontal="center" vertical="center"/>
    </xf>
    <xf numFmtId="2" fontId="14" fillId="2" borderId="1" xfId="2074" applyNumberFormat="1" applyFont="1" applyFill="1" applyBorder="1" applyAlignment="1">
      <alignment horizontal="center" vertical="center"/>
    </xf>
    <xf numFmtId="0" fontId="8" fillId="0" borderId="0" xfId="0" applyFont="1" applyAlignment="1">
      <alignment horizontal="center"/>
    </xf>
    <xf numFmtId="168" fontId="8" fillId="4" borderId="1" xfId="0" applyNumberFormat="1" applyFont="1" applyFill="1" applyBorder="1" applyAlignment="1">
      <alignment horizontal="center"/>
    </xf>
    <xf numFmtId="168" fontId="8" fillId="2" borderId="1" xfId="0" applyNumberFormat="1" applyFont="1" applyFill="1" applyBorder="1" applyAlignment="1">
      <alignment horizontal="center"/>
    </xf>
    <xf numFmtId="2" fontId="14" fillId="4" borderId="1" xfId="2074" applyNumberFormat="1" applyFont="1" applyFill="1" applyBorder="1" applyAlignment="1">
      <alignment horizontal="center" vertical="center"/>
    </xf>
    <xf numFmtId="168" fontId="14" fillId="2" borderId="1" xfId="0" applyNumberFormat="1" applyFont="1" applyFill="1" applyBorder="1" applyAlignment="1">
      <alignment horizontal="center"/>
    </xf>
    <xf numFmtId="165" fontId="14" fillId="2" borderId="1" xfId="2074" applyNumberFormat="1" applyFont="1" applyFill="1" applyBorder="1" applyAlignment="1">
      <alignment horizontal="center" vertical="center"/>
    </xf>
    <xf numFmtId="168" fontId="14" fillId="4" borderId="1" xfId="0" applyNumberFormat="1" applyFont="1" applyFill="1" applyBorder="1" applyAlignment="1">
      <alignment horizontal="center"/>
    </xf>
    <xf numFmtId="1" fontId="10" fillId="2" borderId="1" xfId="0" applyNumberFormat="1" applyFont="1" applyFill="1" applyBorder="1" applyAlignment="1">
      <alignment horizontal="center" vertical="center"/>
    </xf>
    <xf numFmtId="165" fontId="15" fillId="2" borderId="1" xfId="0" applyNumberFormat="1" applyFont="1" applyFill="1" applyBorder="1" applyAlignment="1">
      <alignment horizontal="center" vertical="center"/>
    </xf>
    <xf numFmtId="1" fontId="15" fillId="2" borderId="1" xfId="0" applyNumberFormat="1" applyFont="1" applyFill="1" applyBorder="1" applyAlignment="1">
      <alignment horizontal="center" vertical="center"/>
    </xf>
    <xf numFmtId="2" fontId="8" fillId="2" borderId="1" xfId="2074" applyNumberFormat="1" applyFont="1" applyFill="1" applyBorder="1" applyAlignment="1">
      <alignment horizontal="center" vertical="center"/>
    </xf>
    <xf numFmtId="0" fontId="8" fillId="2" borderId="0" xfId="0" applyFont="1" applyFill="1" applyAlignment="1">
      <alignment horizontal="center"/>
    </xf>
    <xf numFmtId="0" fontId="8" fillId="2" borderId="1" xfId="0" quotePrefix="1" applyFont="1" applyFill="1" applyBorder="1" applyAlignment="1">
      <alignment horizontal="center" vertical="center"/>
    </xf>
    <xf numFmtId="0" fontId="8" fillId="4" borderId="1" xfId="0" quotePrefix="1" applyFont="1" applyFill="1" applyBorder="1" applyAlignment="1">
      <alignment horizontal="center" vertical="center"/>
    </xf>
    <xf numFmtId="0" fontId="10" fillId="4" borderId="1" xfId="0" applyFont="1" applyFill="1" applyBorder="1" applyAlignment="1">
      <alignment horizontal="right" vertical="center"/>
    </xf>
    <xf numFmtId="0" fontId="14" fillId="4" borderId="1" xfId="0" quotePrefix="1" applyFont="1" applyFill="1" applyBorder="1" applyAlignment="1">
      <alignment horizontal="center" vertical="center"/>
    </xf>
    <xf numFmtId="168" fontId="14" fillId="4"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14" fillId="0" borderId="1" xfId="0" applyFont="1" applyBorder="1" applyAlignment="1">
      <alignment horizontal="right"/>
    </xf>
    <xf numFmtId="1" fontId="14" fillId="0" borderId="1" xfId="0" applyNumberFormat="1" applyFont="1" applyBorder="1" applyAlignment="1">
      <alignment horizontal="center" vertical="center" wrapText="1"/>
    </xf>
    <xf numFmtId="16" fontId="14" fillId="4" borderId="1" xfId="0" quotePrefix="1" applyNumberFormat="1" applyFont="1" applyFill="1" applyBorder="1" applyAlignment="1">
      <alignment horizontal="center"/>
    </xf>
    <xf numFmtId="0" fontId="14" fillId="0" borderId="1" xfId="0" applyFont="1" applyBorder="1" applyAlignment="1">
      <alignment horizontal="center"/>
    </xf>
    <xf numFmtId="16" fontId="14" fillId="2" borderId="1" xfId="0" quotePrefix="1" applyNumberFormat="1" applyFont="1" applyFill="1" applyBorder="1" applyAlignment="1">
      <alignment horizontal="center"/>
    </xf>
    <xf numFmtId="17" fontId="8" fillId="4" borderId="1" xfId="0" quotePrefix="1" applyNumberFormat="1" applyFont="1" applyFill="1" applyBorder="1" applyAlignment="1">
      <alignment horizontal="center"/>
    </xf>
    <xf numFmtId="0" fontId="14" fillId="0" borderId="1" xfId="0" applyFont="1" applyBorder="1" applyAlignment="1">
      <alignment horizontal="center" vertical="center"/>
    </xf>
    <xf numFmtId="168" fontId="14" fillId="2" borderId="1" xfId="0" applyNumberFormat="1" applyFont="1" applyFill="1" applyBorder="1" applyAlignment="1">
      <alignment horizontal="center" vertical="center"/>
    </xf>
    <xf numFmtId="0" fontId="8" fillId="2" borderId="1" xfId="0" quotePrefix="1" applyFont="1" applyFill="1" applyBorder="1" applyAlignment="1">
      <alignment horizontal="center"/>
    </xf>
    <xf numFmtId="0" fontId="8" fillId="4" borderId="1" xfId="0" quotePrefix="1" applyFont="1" applyFill="1" applyBorder="1" applyAlignment="1">
      <alignment horizontal="center"/>
    </xf>
    <xf numFmtId="0" fontId="14" fillId="2" borderId="1" xfId="0" quotePrefix="1" applyFont="1" applyFill="1" applyBorder="1" applyAlignment="1">
      <alignment horizontal="center"/>
    </xf>
    <xf numFmtId="0" fontId="14" fillId="4" borderId="1" xfId="0" quotePrefix="1" applyFont="1" applyFill="1" applyBorder="1" applyAlignment="1">
      <alignment horizontal="center"/>
    </xf>
    <xf numFmtId="0" fontId="14" fillId="0" borderId="1" xfId="0" applyFont="1" applyBorder="1" applyAlignment="1">
      <alignment horizontal="center" vertical="center" wrapText="1"/>
    </xf>
    <xf numFmtId="0" fontId="10" fillId="2" borderId="1" xfId="0" applyFont="1" applyFill="1" applyBorder="1" applyAlignment="1">
      <alignment horizontal="center"/>
    </xf>
    <xf numFmtId="1" fontId="10" fillId="2" borderId="1" xfId="0" applyNumberFormat="1" applyFont="1" applyFill="1" applyBorder="1" applyAlignment="1">
      <alignment horizontal="center" vertical="center" wrapText="1"/>
    </xf>
    <xf numFmtId="166" fontId="10" fillId="2" borderId="1" xfId="1527" applyNumberFormat="1" applyFont="1" applyFill="1" applyBorder="1" applyAlignment="1">
      <alignment horizontal="center" vertical="center"/>
    </xf>
    <xf numFmtId="2" fontId="10" fillId="2" borderId="1" xfId="0" applyNumberFormat="1" applyFont="1" applyFill="1" applyBorder="1" applyAlignment="1">
      <alignment horizontal="center" vertical="center"/>
    </xf>
    <xf numFmtId="0" fontId="10" fillId="0" borderId="1" xfId="0" applyFont="1" applyBorder="1" applyAlignment="1">
      <alignment horizontal="center"/>
    </xf>
    <xf numFmtId="1" fontId="10" fillId="0" borderId="1" xfId="0" applyNumberFormat="1" applyFont="1" applyBorder="1" applyAlignment="1">
      <alignment horizontal="center" vertical="center" wrapText="1"/>
    </xf>
    <xf numFmtId="0" fontId="11"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6" fillId="4" borderId="1" xfId="0" applyFont="1" applyFill="1" applyBorder="1" applyAlignment="1">
      <alignment horizontal="center" vertical="center" wrapText="1"/>
    </xf>
    <xf numFmtId="167" fontId="16" fillId="4" borderId="1" xfId="2074" applyNumberFormat="1" applyFont="1" applyFill="1" applyBorder="1" applyAlignment="1">
      <alignment horizontal="center" vertical="center" wrapText="1"/>
    </xf>
    <xf numFmtId="0" fontId="16" fillId="4" borderId="1" xfId="0" applyFont="1" applyFill="1" applyBorder="1" applyAlignment="1">
      <alignment horizontal="left" vertical="center"/>
    </xf>
    <xf numFmtId="0" fontId="16" fillId="4" borderId="0" xfId="0" applyFont="1" applyFill="1" applyAlignment="1">
      <alignment horizontal="center" vertical="center" wrapText="1"/>
    </xf>
    <xf numFmtId="2" fontId="16"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8" fillId="2" borderId="2" xfId="0" applyFont="1" applyFill="1" applyBorder="1"/>
    <xf numFmtId="0" fontId="16" fillId="0" borderId="1" xfId="0" applyFont="1" applyBorder="1" applyAlignment="1">
      <alignment horizontal="center" vertical="center"/>
    </xf>
    <xf numFmtId="0" fontId="16" fillId="0" borderId="1" xfId="0" applyFont="1" applyBorder="1"/>
    <xf numFmtId="0" fontId="8" fillId="0" borderId="3" xfId="0" applyFont="1" applyBorder="1" applyAlignment="1">
      <alignment horizontal="left"/>
    </xf>
    <xf numFmtId="0" fontId="8" fillId="2" borderId="3" xfId="0" applyFont="1" applyFill="1" applyBorder="1" applyAlignment="1">
      <alignment horizontal="left"/>
    </xf>
    <xf numFmtId="0" fontId="8" fillId="2" borderId="3" xfId="0" applyFont="1" applyFill="1" applyBorder="1" applyAlignment="1">
      <alignment vertical="center"/>
    </xf>
    <xf numFmtId="0" fontId="8" fillId="2" borderId="3" xfId="0" applyFont="1" applyFill="1" applyBorder="1"/>
    <xf numFmtId="0" fontId="8" fillId="2" borderId="3" xfId="0" applyFont="1" applyFill="1" applyBorder="1" applyAlignment="1">
      <alignment horizontal="left" vertical="center"/>
    </xf>
    <xf numFmtId="0" fontId="8" fillId="0" borderId="0" xfId="0" applyFont="1"/>
    <xf numFmtId="0" fontId="8" fillId="0" borderId="0" xfId="0" applyFont="1" applyBorder="1"/>
    <xf numFmtId="0" fontId="16" fillId="0" borderId="3" xfId="0" applyFont="1" applyBorder="1" applyAlignment="1">
      <alignment horizontal="left"/>
    </xf>
    <xf numFmtId="0" fontId="16" fillId="0" borderId="3" xfId="0" applyFont="1" applyBorder="1"/>
    <xf numFmtId="0" fontId="16" fillId="2" borderId="3" xfId="0" applyFont="1" applyFill="1" applyBorder="1" applyAlignment="1">
      <alignment horizontal="left"/>
    </xf>
    <xf numFmtId="0" fontId="8" fillId="2" borderId="3" xfId="0" applyFont="1" applyFill="1" applyBorder="1" applyAlignment="1">
      <alignment horizontal="center" vertical="center"/>
    </xf>
    <xf numFmtId="165" fontId="8" fillId="2" borderId="3" xfId="0" applyNumberFormat="1" applyFont="1" applyFill="1" applyBorder="1" applyAlignment="1">
      <alignment horizontal="center" vertical="center"/>
    </xf>
    <xf numFmtId="0" fontId="8" fillId="2" borderId="3" xfId="0" applyFont="1" applyFill="1" applyBorder="1" applyAlignment="1">
      <alignment horizontal="center"/>
    </xf>
    <xf numFmtId="0" fontId="8" fillId="0" borderId="3" xfId="0" applyFont="1" applyFill="1" applyBorder="1" applyAlignment="1">
      <alignment horizontal="left"/>
    </xf>
    <xf numFmtId="165" fontId="8" fillId="2" borderId="3" xfId="0" applyNumberFormat="1" applyFont="1" applyFill="1" applyBorder="1" applyAlignment="1">
      <alignment horizontal="center"/>
    </xf>
    <xf numFmtId="0" fontId="17" fillId="0" borderId="3" xfId="0" applyFont="1" applyFill="1" applyBorder="1" applyAlignment="1">
      <alignment horizontal="center"/>
    </xf>
    <xf numFmtId="0" fontId="10" fillId="0" borderId="3" xfId="0" applyFont="1" applyFill="1" applyBorder="1" applyAlignment="1">
      <alignment horizontal="left"/>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16" fillId="0" borderId="3" xfId="0" applyFont="1" applyFill="1" applyBorder="1" applyAlignment="1">
      <alignment horizontal="left" vertical="center"/>
    </xf>
    <xf numFmtId="0" fontId="16" fillId="0" borderId="3" xfId="0" applyFont="1" applyFill="1" applyBorder="1"/>
    <xf numFmtId="16" fontId="8" fillId="0" borderId="1" xfId="0" applyNumberFormat="1" applyFont="1" applyBorder="1"/>
  </cellXfs>
  <cellStyles count="8615">
    <cellStyle name="Comma" xfId="1527"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4" builtinId="9" hidden="1"/>
    <cellStyle name="Followed Hyperlink" xfId="6216" builtinId="9" hidden="1"/>
    <cellStyle name="Followed Hyperlink" xfId="6218" builtinId="9" hidden="1"/>
    <cellStyle name="Followed Hyperlink" xfId="6220" builtinId="9" hidden="1"/>
    <cellStyle name="Followed Hyperlink" xfId="6222" builtinId="9" hidden="1"/>
    <cellStyle name="Followed Hyperlink" xfId="6224" builtinId="9" hidden="1"/>
    <cellStyle name="Followed Hyperlink" xfId="6226" builtinId="9" hidden="1"/>
    <cellStyle name="Followed Hyperlink" xfId="6228" builtinId="9" hidden="1"/>
    <cellStyle name="Followed Hyperlink" xfId="6230" builtinId="9" hidden="1"/>
    <cellStyle name="Followed Hyperlink" xfId="6232" builtinId="9" hidden="1"/>
    <cellStyle name="Followed Hyperlink" xfId="6234" builtinId="9" hidden="1"/>
    <cellStyle name="Followed Hyperlink" xfId="6236" builtinId="9" hidden="1"/>
    <cellStyle name="Followed Hyperlink" xfId="6238" builtinId="9" hidden="1"/>
    <cellStyle name="Followed Hyperlink" xfId="6240" builtinId="9" hidden="1"/>
    <cellStyle name="Followed Hyperlink" xfId="6242" builtinId="9" hidden="1"/>
    <cellStyle name="Followed Hyperlink" xfId="6244" builtinId="9" hidden="1"/>
    <cellStyle name="Followed Hyperlink" xfId="6246" builtinId="9" hidden="1"/>
    <cellStyle name="Followed Hyperlink" xfId="6248" builtinId="9" hidden="1"/>
    <cellStyle name="Followed Hyperlink" xfId="6250" builtinId="9" hidden="1"/>
    <cellStyle name="Followed Hyperlink" xfId="6252" builtinId="9" hidden="1"/>
    <cellStyle name="Followed Hyperlink" xfId="6254" builtinId="9" hidden="1"/>
    <cellStyle name="Followed Hyperlink" xfId="6256" builtinId="9" hidden="1"/>
    <cellStyle name="Followed Hyperlink" xfId="6258" builtinId="9" hidden="1"/>
    <cellStyle name="Followed Hyperlink" xfId="6260" builtinId="9" hidden="1"/>
    <cellStyle name="Followed Hyperlink" xfId="6262" builtinId="9" hidden="1"/>
    <cellStyle name="Followed Hyperlink" xfId="6264" builtinId="9" hidden="1"/>
    <cellStyle name="Followed Hyperlink" xfId="6266" builtinId="9" hidden="1"/>
    <cellStyle name="Followed Hyperlink" xfId="6268" builtinId="9" hidden="1"/>
    <cellStyle name="Followed Hyperlink" xfId="6270" builtinId="9" hidden="1"/>
    <cellStyle name="Followed Hyperlink" xfId="6272" builtinId="9" hidden="1"/>
    <cellStyle name="Followed Hyperlink" xfId="6274" builtinId="9" hidden="1"/>
    <cellStyle name="Followed Hyperlink" xfId="6276" builtinId="9" hidden="1"/>
    <cellStyle name="Followed Hyperlink" xfId="6278" builtinId="9" hidden="1"/>
    <cellStyle name="Followed Hyperlink" xfId="6280" builtinId="9" hidden="1"/>
    <cellStyle name="Followed Hyperlink" xfId="6282" builtinId="9" hidden="1"/>
    <cellStyle name="Followed Hyperlink" xfId="6284" builtinId="9" hidden="1"/>
    <cellStyle name="Followed Hyperlink" xfId="6286" builtinId="9" hidden="1"/>
    <cellStyle name="Followed Hyperlink" xfId="6288" builtinId="9" hidden="1"/>
    <cellStyle name="Followed Hyperlink" xfId="6290" builtinId="9" hidden="1"/>
    <cellStyle name="Followed Hyperlink" xfId="6292" builtinId="9" hidden="1"/>
    <cellStyle name="Followed Hyperlink" xfId="6294" builtinId="9" hidden="1"/>
    <cellStyle name="Followed Hyperlink" xfId="6296" builtinId="9" hidden="1"/>
    <cellStyle name="Followed Hyperlink" xfId="6298" builtinId="9" hidden="1"/>
    <cellStyle name="Followed Hyperlink" xfId="6300" builtinId="9" hidden="1"/>
    <cellStyle name="Followed Hyperlink" xfId="6302" builtinId="9" hidden="1"/>
    <cellStyle name="Followed Hyperlink" xfId="6304" builtinId="9" hidden="1"/>
    <cellStyle name="Followed Hyperlink" xfId="6306" builtinId="9" hidden="1"/>
    <cellStyle name="Followed Hyperlink" xfId="6308" builtinId="9" hidden="1"/>
    <cellStyle name="Followed Hyperlink" xfId="6310" builtinId="9" hidden="1"/>
    <cellStyle name="Followed Hyperlink" xfId="6312" builtinId="9" hidden="1"/>
    <cellStyle name="Followed Hyperlink" xfId="6314" builtinId="9" hidden="1"/>
    <cellStyle name="Followed Hyperlink" xfId="6316" builtinId="9" hidden="1"/>
    <cellStyle name="Followed Hyperlink" xfId="6318" builtinId="9" hidden="1"/>
    <cellStyle name="Followed Hyperlink" xfId="6320" builtinId="9" hidden="1"/>
    <cellStyle name="Followed Hyperlink" xfId="6322" builtinId="9" hidden="1"/>
    <cellStyle name="Followed Hyperlink" xfId="6324" builtinId="9" hidden="1"/>
    <cellStyle name="Followed Hyperlink" xfId="6326" builtinId="9" hidden="1"/>
    <cellStyle name="Followed Hyperlink" xfId="6328" builtinId="9" hidden="1"/>
    <cellStyle name="Followed Hyperlink" xfId="6330" builtinId="9" hidden="1"/>
    <cellStyle name="Followed Hyperlink" xfId="6332" builtinId="9" hidden="1"/>
    <cellStyle name="Followed Hyperlink" xfId="6334" builtinId="9" hidden="1"/>
    <cellStyle name="Followed Hyperlink" xfId="6336" builtinId="9" hidden="1"/>
    <cellStyle name="Followed Hyperlink" xfId="6338" builtinId="9" hidden="1"/>
    <cellStyle name="Followed Hyperlink" xfId="6340" builtinId="9" hidden="1"/>
    <cellStyle name="Followed Hyperlink" xfId="6342" builtinId="9" hidden="1"/>
    <cellStyle name="Followed Hyperlink" xfId="6344" builtinId="9" hidden="1"/>
    <cellStyle name="Followed Hyperlink" xfId="6346" builtinId="9" hidden="1"/>
    <cellStyle name="Followed Hyperlink" xfId="6348" builtinId="9" hidden="1"/>
    <cellStyle name="Followed Hyperlink" xfId="6350" builtinId="9" hidden="1"/>
    <cellStyle name="Followed Hyperlink" xfId="6352" builtinId="9" hidden="1"/>
    <cellStyle name="Followed Hyperlink" xfId="6354" builtinId="9" hidden="1"/>
    <cellStyle name="Followed Hyperlink" xfId="6356" builtinId="9" hidden="1"/>
    <cellStyle name="Followed Hyperlink" xfId="6358" builtinId="9" hidden="1"/>
    <cellStyle name="Followed Hyperlink" xfId="6360" builtinId="9" hidden="1"/>
    <cellStyle name="Followed Hyperlink" xfId="6362" builtinId="9" hidden="1"/>
    <cellStyle name="Followed Hyperlink" xfId="6364" builtinId="9" hidden="1"/>
    <cellStyle name="Followed Hyperlink" xfId="6366" builtinId="9" hidden="1"/>
    <cellStyle name="Followed Hyperlink" xfId="6368" builtinId="9" hidden="1"/>
    <cellStyle name="Followed Hyperlink" xfId="6370" builtinId="9" hidden="1"/>
    <cellStyle name="Followed Hyperlink" xfId="6372" builtinId="9" hidden="1"/>
    <cellStyle name="Followed Hyperlink" xfId="6374" builtinId="9" hidden="1"/>
    <cellStyle name="Followed Hyperlink" xfId="6376" builtinId="9" hidden="1"/>
    <cellStyle name="Followed Hyperlink" xfId="6378" builtinId="9" hidden="1"/>
    <cellStyle name="Followed Hyperlink" xfId="6380" builtinId="9" hidden="1"/>
    <cellStyle name="Followed Hyperlink" xfId="6382" builtinId="9" hidden="1"/>
    <cellStyle name="Followed Hyperlink" xfId="6384" builtinId="9" hidden="1"/>
    <cellStyle name="Followed Hyperlink" xfId="6386" builtinId="9" hidden="1"/>
    <cellStyle name="Followed Hyperlink" xfId="6388" builtinId="9" hidden="1"/>
    <cellStyle name="Followed Hyperlink" xfId="6390" builtinId="9" hidden="1"/>
    <cellStyle name="Followed Hyperlink" xfId="6392" builtinId="9" hidden="1"/>
    <cellStyle name="Followed Hyperlink" xfId="6394" builtinId="9" hidden="1"/>
    <cellStyle name="Followed Hyperlink" xfId="6396" builtinId="9" hidden="1"/>
    <cellStyle name="Followed Hyperlink" xfId="6398" builtinId="9" hidden="1"/>
    <cellStyle name="Followed Hyperlink" xfId="6400" builtinId="9" hidden="1"/>
    <cellStyle name="Followed Hyperlink" xfId="6402" builtinId="9" hidden="1"/>
    <cellStyle name="Followed Hyperlink" xfId="6404" builtinId="9" hidden="1"/>
    <cellStyle name="Followed Hyperlink" xfId="6406" builtinId="9" hidden="1"/>
    <cellStyle name="Followed Hyperlink" xfId="6408" builtinId="9" hidden="1"/>
    <cellStyle name="Followed Hyperlink" xfId="6410" builtinId="9" hidden="1"/>
    <cellStyle name="Followed Hyperlink" xfId="6412" builtinId="9" hidden="1"/>
    <cellStyle name="Followed Hyperlink" xfId="6414" builtinId="9" hidden="1"/>
    <cellStyle name="Followed Hyperlink" xfId="6416" builtinId="9" hidden="1"/>
    <cellStyle name="Followed Hyperlink" xfId="6418" builtinId="9" hidden="1"/>
    <cellStyle name="Followed Hyperlink" xfId="6420" builtinId="9" hidden="1"/>
    <cellStyle name="Followed Hyperlink" xfId="6422" builtinId="9" hidden="1"/>
    <cellStyle name="Followed Hyperlink" xfId="6424" builtinId="9" hidden="1"/>
    <cellStyle name="Followed Hyperlink" xfId="6426" builtinId="9" hidden="1"/>
    <cellStyle name="Followed Hyperlink" xfId="6428" builtinId="9" hidden="1"/>
    <cellStyle name="Followed Hyperlink" xfId="6430" builtinId="9" hidden="1"/>
    <cellStyle name="Followed Hyperlink" xfId="6432" builtinId="9" hidden="1"/>
    <cellStyle name="Followed Hyperlink" xfId="6434" builtinId="9" hidden="1"/>
    <cellStyle name="Followed Hyperlink" xfId="6436" builtinId="9" hidden="1"/>
    <cellStyle name="Followed Hyperlink" xfId="6438" builtinId="9" hidden="1"/>
    <cellStyle name="Followed Hyperlink" xfId="6440" builtinId="9" hidden="1"/>
    <cellStyle name="Followed Hyperlink" xfId="6442" builtinId="9" hidden="1"/>
    <cellStyle name="Followed Hyperlink" xfId="6444" builtinId="9" hidden="1"/>
    <cellStyle name="Followed Hyperlink" xfId="6446" builtinId="9" hidden="1"/>
    <cellStyle name="Followed Hyperlink" xfId="6448" builtinId="9" hidden="1"/>
    <cellStyle name="Followed Hyperlink" xfId="6450" builtinId="9" hidden="1"/>
    <cellStyle name="Followed Hyperlink" xfId="6452" builtinId="9" hidden="1"/>
    <cellStyle name="Followed Hyperlink" xfId="6454" builtinId="9" hidden="1"/>
    <cellStyle name="Followed Hyperlink" xfId="6456" builtinId="9" hidden="1"/>
    <cellStyle name="Followed Hyperlink" xfId="6458" builtinId="9" hidden="1"/>
    <cellStyle name="Followed Hyperlink" xfId="6460" builtinId="9" hidden="1"/>
    <cellStyle name="Followed Hyperlink" xfId="6462" builtinId="9" hidden="1"/>
    <cellStyle name="Followed Hyperlink" xfId="6464" builtinId="9" hidden="1"/>
    <cellStyle name="Followed Hyperlink" xfId="6466" builtinId="9" hidden="1"/>
    <cellStyle name="Followed Hyperlink" xfId="6468" builtinId="9" hidden="1"/>
    <cellStyle name="Followed Hyperlink" xfId="6470" builtinId="9" hidden="1"/>
    <cellStyle name="Followed Hyperlink" xfId="6472" builtinId="9" hidden="1"/>
    <cellStyle name="Followed Hyperlink" xfId="6474" builtinId="9" hidden="1"/>
    <cellStyle name="Followed Hyperlink" xfId="6476" builtinId="9" hidden="1"/>
    <cellStyle name="Followed Hyperlink" xfId="6478" builtinId="9" hidden="1"/>
    <cellStyle name="Followed Hyperlink" xfId="6480" builtinId="9" hidden="1"/>
    <cellStyle name="Followed Hyperlink" xfId="6482" builtinId="9" hidden="1"/>
    <cellStyle name="Followed Hyperlink" xfId="6484" builtinId="9" hidden="1"/>
    <cellStyle name="Followed Hyperlink" xfId="6486" builtinId="9" hidden="1"/>
    <cellStyle name="Followed Hyperlink" xfId="6488" builtinId="9" hidden="1"/>
    <cellStyle name="Followed Hyperlink" xfId="6490" builtinId="9" hidden="1"/>
    <cellStyle name="Followed Hyperlink" xfId="6492" builtinId="9" hidden="1"/>
    <cellStyle name="Followed Hyperlink" xfId="6494" builtinId="9" hidden="1"/>
    <cellStyle name="Followed Hyperlink" xfId="6496" builtinId="9" hidden="1"/>
    <cellStyle name="Followed Hyperlink" xfId="6498" builtinId="9" hidden="1"/>
    <cellStyle name="Followed Hyperlink" xfId="6500" builtinId="9" hidden="1"/>
    <cellStyle name="Followed Hyperlink" xfId="6502" builtinId="9" hidden="1"/>
    <cellStyle name="Followed Hyperlink" xfId="6504" builtinId="9" hidden="1"/>
    <cellStyle name="Followed Hyperlink" xfId="6506" builtinId="9" hidden="1"/>
    <cellStyle name="Followed Hyperlink" xfId="6508" builtinId="9" hidden="1"/>
    <cellStyle name="Followed Hyperlink" xfId="6510" builtinId="9" hidden="1"/>
    <cellStyle name="Followed Hyperlink" xfId="6512" builtinId="9" hidden="1"/>
    <cellStyle name="Followed Hyperlink" xfId="6514" builtinId="9" hidden="1"/>
    <cellStyle name="Followed Hyperlink" xfId="6516" builtinId="9" hidden="1"/>
    <cellStyle name="Followed Hyperlink" xfId="6518" builtinId="9" hidden="1"/>
    <cellStyle name="Followed Hyperlink" xfId="6520" builtinId="9" hidden="1"/>
    <cellStyle name="Followed Hyperlink" xfId="6522" builtinId="9" hidden="1"/>
    <cellStyle name="Followed Hyperlink" xfId="6524" builtinId="9" hidden="1"/>
    <cellStyle name="Followed Hyperlink" xfId="6526" builtinId="9" hidden="1"/>
    <cellStyle name="Followed Hyperlink" xfId="6528" builtinId="9" hidden="1"/>
    <cellStyle name="Followed Hyperlink" xfId="6530" builtinId="9" hidden="1"/>
    <cellStyle name="Followed Hyperlink" xfId="6532" builtinId="9" hidden="1"/>
    <cellStyle name="Followed Hyperlink" xfId="6534" builtinId="9" hidden="1"/>
    <cellStyle name="Followed Hyperlink" xfId="6536" builtinId="9" hidden="1"/>
    <cellStyle name="Followed Hyperlink" xfId="6538" builtinId="9" hidden="1"/>
    <cellStyle name="Followed Hyperlink" xfId="6540" builtinId="9" hidden="1"/>
    <cellStyle name="Followed Hyperlink" xfId="6542" builtinId="9" hidden="1"/>
    <cellStyle name="Followed Hyperlink" xfId="6544" builtinId="9" hidden="1"/>
    <cellStyle name="Followed Hyperlink" xfId="6546" builtinId="9" hidden="1"/>
    <cellStyle name="Followed Hyperlink" xfId="6548" builtinId="9" hidden="1"/>
    <cellStyle name="Followed Hyperlink" xfId="6550" builtinId="9" hidden="1"/>
    <cellStyle name="Followed Hyperlink" xfId="6552" builtinId="9" hidden="1"/>
    <cellStyle name="Followed Hyperlink" xfId="6554" builtinId="9" hidden="1"/>
    <cellStyle name="Followed Hyperlink" xfId="6556" builtinId="9" hidden="1"/>
    <cellStyle name="Followed Hyperlink" xfId="6558" builtinId="9" hidden="1"/>
    <cellStyle name="Followed Hyperlink" xfId="6560" builtinId="9" hidden="1"/>
    <cellStyle name="Followed Hyperlink" xfId="6562" builtinId="9" hidden="1"/>
    <cellStyle name="Followed Hyperlink" xfId="6564" builtinId="9" hidden="1"/>
    <cellStyle name="Followed Hyperlink" xfId="6566" builtinId="9" hidden="1"/>
    <cellStyle name="Followed Hyperlink" xfId="6568" builtinId="9" hidden="1"/>
    <cellStyle name="Followed Hyperlink" xfId="6570" builtinId="9" hidden="1"/>
    <cellStyle name="Followed Hyperlink" xfId="6572" builtinId="9" hidden="1"/>
    <cellStyle name="Followed Hyperlink" xfId="6574" builtinId="9" hidden="1"/>
    <cellStyle name="Followed Hyperlink" xfId="6576" builtinId="9" hidden="1"/>
    <cellStyle name="Followed Hyperlink" xfId="6578" builtinId="9" hidden="1"/>
    <cellStyle name="Followed Hyperlink" xfId="6580" builtinId="9" hidden="1"/>
    <cellStyle name="Followed Hyperlink" xfId="6582" builtinId="9" hidden="1"/>
    <cellStyle name="Followed Hyperlink" xfId="6584" builtinId="9" hidden="1"/>
    <cellStyle name="Followed Hyperlink" xfId="6586" builtinId="9" hidden="1"/>
    <cellStyle name="Followed Hyperlink" xfId="6588" builtinId="9" hidden="1"/>
    <cellStyle name="Followed Hyperlink" xfId="6590" builtinId="9" hidden="1"/>
    <cellStyle name="Followed Hyperlink" xfId="6592" builtinId="9" hidden="1"/>
    <cellStyle name="Followed Hyperlink" xfId="6594" builtinId="9" hidden="1"/>
    <cellStyle name="Followed Hyperlink" xfId="6596" builtinId="9" hidden="1"/>
    <cellStyle name="Followed Hyperlink" xfId="6598" builtinId="9" hidden="1"/>
    <cellStyle name="Followed Hyperlink" xfId="6600" builtinId="9" hidden="1"/>
    <cellStyle name="Followed Hyperlink" xfId="6602" builtinId="9" hidden="1"/>
    <cellStyle name="Followed Hyperlink" xfId="6604" builtinId="9" hidden="1"/>
    <cellStyle name="Followed Hyperlink" xfId="6606" builtinId="9" hidden="1"/>
    <cellStyle name="Followed Hyperlink" xfId="6608" builtinId="9" hidden="1"/>
    <cellStyle name="Followed Hyperlink" xfId="6610" builtinId="9" hidden="1"/>
    <cellStyle name="Followed Hyperlink" xfId="6612" builtinId="9" hidden="1"/>
    <cellStyle name="Followed Hyperlink" xfId="6614" builtinId="9" hidden="1"/>
    <cellStyle name="Followed Hyperlink" xfId="6616" builtinId="9" hidden="1"/>
    <cellStyle name="Followed Hyperlink" xfId="6618" builtinId="9" hidden="1"/>
    <cellStyle name="Followed Hyperlink" xfId="6620" builtinId="9" hidden="1"/>
    <cellStyle name="Followed Hyperlink" xfId="6622" builtinId="9" hidden="1"/>
    <cellStyle name="Followed Hyperlink" xfId="6624" builtinId="9" hidden="1"/>
    <cellStyle name="Followed Hyperlink" xfId="6626" builtinId="9" hidden="1"/>
    <cellStyle name="Followed Hyperlink" xfId="6628" builtinId="9" hidden="1"/>
    <cellStyle name="Followed Hyperlink" xfId="6630" builtinId="9" hidden="1"/>
    <cellStyle name="Followed Hyperlink" xfId="6632" builtinId="9" hidden="1"/>
    <cellStyle name="Followed Hyperlink" xfId="6634" builtinId="9" hidden="1"/>
    <cellStyle name="Followed Hyperlink" xfId="6636" builtinId="9" hidden="1"/>
    <cellStyle name="Followed Hyperlink" xfId="6638" builtinId="9" hidden="1"/>
    <cellStyle name="Followed Hyperlink" xfId="6640" builtinId="9" hidden="1"/>
    <cellStyle name="Followed Hyperlink" xfId="6642" builtinId="9" hidden="1"/>
    <cellStyle name="Followed Hyperlink" xfId="6644" builtinId="9" hidden="1"/>
    <cellStyle name="Followed Hyperlink" xfId="6646" builtinId="9" hidden="1"/>
    <cellStyle name="Followed Hyperlink" xfId="6648" builtinId="9" hidden="1"/>
    <cellStyle name="Followed Hyperlink" xfId="6650" builtinId="9" hidden="1"/>
    <cellStyle name="Followed Hyperlink" xfId="6652" builtinId="9" hidden="1"/>
    <cellStyle name="Followed Hyperlink" xfId="6654" builtinId="9" hidden="1"/>
    <cellStyle name="Followed Hyperlink" xfId="6656" builtinId="9" hidden="1"/>
    <cellStyle name="Followed Hyperlink" xfId="6658" builtinId="9" hidden="1"/>
    <cellStyle name="Followed Hyperlink" xfId="6660" builtinId="9" hidden="1"/>
    <cellStyle name="Followed Hyperlink" xfId="6662" builtinId="9" hidden="1"/>
    <cellStyle name="Followed Hyperlink" xfId="6664" builtinId="9" hidden="1"/>
    <cellStyle name="Followed Hyperlink" xfId="6666" builtinId="9" hidden="1"/>
    <cellStyle name="Followed Hyperlink" xfId="6668" builtinId="9" hidden="1"/>
    <cellStyle name="Followed Hyperlink" xfId="6670" builtinId="9" hidden="1"/>
    <cellStyle name="Followed Hyperlink" xfId="6672" builtinId="9" hidden="1"/>
    <cellStyle name="Followed Hyperlink" xfId="6674" builtinId="9" hidden="1"/>
    <cellStyle name="Followed Hyperlink" xfId="6676" builtinId="9" hidden="1"/>
    <cellStyle name="Followed Hyperlink" xfId="6678" builtinId="9" hidden="1"/>
    <cellStyle name="Followed Hyperlink" xfId="6680" builtinId="9" hidden="1"/>
    <cellStyle name="Followed Hyperlink" xfId="6682" builtinId="9" hidden="1"/>
    <cellStyle name="Followed Hyperlink" xfId="6684" builtinId="9" hidden="1"/>
    <cellStyle name="Followed Hyperlink" xfId="6686" builtinId="9" hidden="1"/>
    <cellStyle name="Followed Hyperlink" xfId="6688" builtinId="9" hidden="1"/>
    <cellStyle name="Followed Hyperlink" xfId="6690" builtinId="9" hidden="1"/>
    <cellStyle name="Followed Hyperlink" xfId="6692" builtinId="9" hidden="1"/>
    <cellStyle name="Followed Hyperlink" xfId="6694" builtinId="9" hidden="1"/>
    <cellStyle name="Followed Hyperlink" xfId="6696" builtinId="9" hidden="1"/>
    <cellStyle name="Followed Hyperlink" xfId="6698" builtinId="9" hidden="1"/>
    <cellStyle name="Followed Hyperlink" xfId="6700" builtinId="9" hidden="1"/>
    <cellStyle name="Followed Hyperlink" xfId="6702" builtinId="9" hidden="1"/>
    <cellStyle name="Followed Hyperlink" xfId="6704" builtinId="9" hidden="1"/>
    <cellStyle name="Followed Hyperlink" xfId="6706" builtinId="9" hidden="1"/>
    <cellStyle name="Followed Hyperlink" xfId="6708" builtinId="9" hidden="1"/>
    <cellStyle name="Followed Hyperlink" xfId="6710" builtinId="9" hidden="1"/>
    <cellStyle name="Followed Hyperlink" xfId="6712" builtinId="9" hidden="1"/>
    <cellStyle name="Followed Hyperlink" xfId="6714" builtinId="9" hidden="1"/>
    <cellStyle name="Followed Hyperlink" xfId="6716" builtinId="9" hidden="1"/>
    <cellStyle name="Followed Hyperlink" xfId="6718" builtinId="9" hidden="1"/>
    <cellStyle name="Followed Hyperlink" xfId="6720" builtinId="9" hidden="1"/>
    <cellStyle name="Followed Hyperlink" xfId="6722" builtinId="9" hidden="1"/>
    <cellStyle name="Followed Hyperlink" xfId="6724" builtinId="9" hidden="1"/>
    <cellStyle name="Followed Hyperlink" xfId="6726" builtinId="9" hidden="1"/>
    <cellStyle name="Followed Hyperlink" xfId="6728" builtinId="9" hidden="1"/>
    <cellStyle name="Followed Hyperlink" xfId="6730" builtinId="9" hidden="1"/>
    <cellStyle name="Followed Hyperlink" xfId="6732" builtinId="9" hidden="1"/>
    <cellStyle name="Followed Hyperlink" xfId="6734" builtinId="9" hidden="1"/>
    <cellStyle name="Followed Hyperlink" xfId="6736" builtinId="9" hidden="1"/>
    <cellStyle name="Followed Hyperlink" xfId="6738" builtinId="9" hidden="1"/>
    <cellStyle name="Followed Hyperlink" xfId="6740" builtinId="9" hidden="1"/>
    <cellStyle name="Followed Hyperlink" xfId="6742" builtinId="9" hidden="1"/>
    <cellStyle name="Followed Hyperlink" xfId="6744" builtinId="9" hidden="1"/>
    <cellStyle name="Followed Hyperlink" xfId="6746" builtinId="9" hidden="1"/>
    <cellStyle name="Followed Hyperlink" xfId="6748" builtinId="9" hidden="1"/>
    <cellStyle name="Followed Hyperlink" xfId="6750" builtinId="9" hidden="1"/>
    <cellStyle name="Followed Hyperlink" xfId="6752" builtinId="9" hidden="1"/>
    <cellStyle name="Followed Hyperlink" xfId="6754" builtinId="9" hidden="1"/>
    <cellStyle name="Followed Hyperlink" xfId="6756" builtinId="9" hidden="1"/>
    <cellStyle name="Followed Hyperlink" xfId="6758" builtinId="9" hidden="1"/>
    <cellStyle name="Followed Hyperlink" xfId="6760" builtinId="9" hidden="1"/>
    <cellStyle name="Followed Hyperlink" xfId="6762" builtinId="9" hidden="1"/>
    <cellStyle name="Followed Hyperlink" xfId="6764" builtinId="9" hidden="1"/>
    <cellStyle name="Followed Hyperlink" xfId="6766" builtinId="9" hidden="1"/>
    <cellStyle name="Followed Hyperlink" xfId="6768" builtinId="9" hidden="1"/>
    <cellStyle name="Followed Hyperlink" xfId="6770" builtinId="9" hidden="1"/>
    <cellStyle name="Followed Hyperlink" xfId="6772" builtinId="9" hidden="1"/>
    <cellStyle name="Followed Hyperlink" xfId="6774" builtinId="9" hidden="1"/>
    <cellStyle name="Followed Hyperlink" xfId="6776" builtinId="9" hidden="1"/>
    <cellStyle name="Followed Hyperlink" xfId="6778" builtinId="9" hidden="1"/>
    <cellStyle name="Followed Hyperlink" xfId="6780" builtinId="9" hidden="1"/>
    <cellStyle name="Followed Hyperlink" xfId="6782" builtinId="9" hidden="1"/>
    <cellStyle name="Followed Hyperlink" xfId="6784" builtinId="9" hidden="1"/>
    <cellStyle name="Followed Hyperlink" xfId="6786" builtinId="9" hidden="1"/>
    <cellStyle name="Followed Hyperlink" xfId="6788" builtinId="9" hidden="1"/>
    <cellStyle name="Followed Hyperlink" xfId="6790" builtinId="9" hidden="1"/>
    <cellStyle name="Followed Hyperlink" xfId="6792" builtinId="9" hidden="1"/>
    <cellStyle name="Followed Hyperlink" xfId="6794" builtinId="9" hidden="1"/>
    <cellStyle name="Followed Hyperlink" xfId="6796" builtinId="9" hidden="1"/>
    <cellStyle name="Followed Hyperlink" xfId="6798" builtinId="9" hidden="1"/>
    <cellStyle name="Followed Hyperlink" xfId="6800" builtinId="9" hidden="1"/>
    <cellStyle name="Followed Hyperlink" xfId="6802" builtinId="9" hidden="1"/>
    <cellStyle name="Followed Hyperlink" xfId="6804" builtinId="9" hidden="1"/>
    <cellStyle name="Followed Hyperlink" xfId="6806" builtinId="9" hidden="1"/>
    <cellStyle name="Followed Hyperlink" xfId="6808" builtinId="9" hidden="1"/>
    <cellStyle name="Followed Hyperlink" xfId="6810" builtinId="9" hidden="1"/>
    <cellStyle name="Followed Hyperlink" xfId="6812" builtinId="9" hidden="1"/>
    <cellStyle name="Followed Hyperlink" xfId="6814" builtinId="9" hidden="1"/>
    <cellStyle name="Followed Hyperlink" xfId="6816" builtinId="9" hidden="1"/>
    <cellStyle name="Followed Hyperlink" xfId="6818" builtinId="9" hidden="1"/>
    <cellStyle name="Followed Hyperlink" xfId="6820" builtinId="9" hidden="1"/>
    <cellStyle name="Followed Hyperlink" xfId="6822" builtinId="9" hidden="1"/>
    <cellStyle name="Followed Hyperlink" xfId="6824" builtinId="9" hidden="1"/>
    <cellStyle name="Followed Hyperlink" xfId="6826" builtinId="9" hidden="1"/>
    <cellStyle name="Followed Hyperlink" xfId="6828" builtinId="9" hidden="1"/>
    <cellStyle name="Followed Hyperlink" xfId="6830" builtinId="9" hidden="1"/>
    <cellStyle name="Followed Hyperlink" xfId="6832" builtinId="9" hidden="1"/>
    <cellStyle name="Followed Hyperlink" xfId="6834" builtinId="9" hidden="1"/>
    <cellStyle name="Followed Hyperlink" xfId="6836" builtinId="9" hidden="1"/>
    <cellStyle name="Followed Hyperlink" xfId="6838" builtinId="9" hidden="1"/>
    <cellStyle name="Followed Hyperlink" xfId="6840" builtinId="9" hidden="1"/>
    <cellStyle name="Followed Hyperlink" xfId="6842" builtinId="9" hidden="1"/>
    <cellStyle name="Followed Hyperlink" xfId="6844" builtinId="9" hidden="1"/>
    <cellStyle name="Followed Hyperlink" xfId="6846" builtinId="9" hidden="1"/>
    <cellStyle name="Followed Hyperlink" xfId="6848" builtinId="9" hidden="1"/>
    <cellStyle name="Followed Hyperlink" xfId="6850" builtinId="9" hidden="1"/>
    <cellStyle name="Followed Hyperlink" xfId="6852" builtinId="9" hidden="1"/>
    <cellStyle name="Followed Hyperlink" xfId="6854" builtinId="9" hidden="1"/>
    <cellStyle name="Followed Hyperlink" xfId="6856" builtinId="9" hidden="1"/>
    <cellStyle name="Followed Hyperlink" xfId="6858" builtinId="9" hidden="1"/>
    <cellStyle name="Followed Hyperlink" xfId="6860" builtinId="9" hidden="1"/>
    <cellStyle name="Followed Hyperlink" xfId="6862" builtinId="9" hidden="1"/>
    <cellStyle name="Followed Hyperlink" xfId="6864" builtinId="9" hidden="1"/>
    <cellStyle name="Followed Hyperlink" xfId="6866" builtinId="9" hidden="1"/>
    <cellStyle name="Followed Hyperlink" xfId="6868" builtinId="9" hidden="1"/>
    <cellStyle name="Followed Hyperlink" xfId="6870" builtinId="9" hidden="1"/>
    <cellStyle name="Followed Hyperlink" xfId="6872" builtinId="9" hidden="1"/>
    <cellStyle name="Followed Hyperlink" xfId="6874" builtinId="9" hidden="1"/>
    <cellStyle name="Followed Hyperlink" xfId="6876" builtinId="9" hidden="1"/>
    <cellStyle name="Followed Hyperlink" xfId="6878" builtinId="9" hidden="1"/>
    <cellStyle name="Followed Hyperlink" xfId="6880" builtinId="9" hidden="1"/>
    <cellStyle name="Followed Hyperlink" xfId="6882" builtinId="9" hidden="1"/>
    <cellStyle name="Followed Hyperlink" xfId="6884" builtinId="9" hidden="1"/>
    <cellStyle name="Followed Hyperlink" xfId="6886" builtinId="9" hidden="1"/>
    <cellStyle name="Followed Hyperlink" xfId="6888" builtinId="9" hidden="1"/>
    <cellStyle name="Followed Hyperlink" xfId="6890" builtinId="9" hidden="1"/>
    <cellStyle name="Followed Hyperlink" xfId="6892" builtinId="9" hidden="1"/>
    <cellStyle name="Followed Hyperlink" xfId="6894" builtinId="9" hidden="1"/>
    <cellStyle name="Followed Hyperlink" xfId="6896" builtinId="9" hidden="1"/>
    <cellStyle name="Followed Hyperlink" xfId="6898" builtinId="9" hidden="1"/>
    <cellStyle name="Followed Hyperlink" xfId="6900" builtinId="9" hidden="1"/>
    <cellStyle name="Followed Hyperlink" xfId="6902" builtinId="9" hidden="1"/>
    <cellStyle name="Followed Hyperlink" xfId="6904" builtinId="9" hidden="1"/>
    <cellStyle name="Followed Hyperlink" xfId="6906" builtinId="9" hidden="1"/>
    <cellStyle name="Followed Hyperlink" xfId="6908" builtinId="9" hidden="1"/>
    <cellStyle name="Followed Hyperlink" xfId="6910" builtinId="9" hidden="1"/>
    <cellStyle name="Followed Hyperlink" xfId="6912" builtinId="9" hidden="1"/>
    <cellStyle name="Followed Hyperlink" xfId="6914" builtinId="9" hidden="1"/>
    <cellStyle name="Followed Hyperlink" xfId="6916" builtinId="9" hidden="1"/>
    <cellStyle name="Followed Hyperlink" xfId="6918" builtinId="9" hidden="1"/>
    <cellStyle name="Followed Hyperlink" xfId="6920" builtinId="9" hidden="1"/>
    <cellStyle name="Followed Hyperlink" xfId="6922" builtinId="9" hidden="1"/>
    <cellStyle name="Followed Hyperlink" xfId="6924" builtinId="9" hidden="1"/>
    <cellStyle name="Followed Hyperlink" xfId="6926" builtinId="9" hidden="1"/>
    <cellStyle name="Followed Hyperlink" xfId="6928" builtinId="9" hidden="1"/>
    <cellStyle name="Followed Hyperlink" xfId="6930" builtinId="9" hidden="1"/>
    <cellStyle name="Followed Hyperlink" xfId="6932" builtinId="9" hidden="1"/>
    <cellStyle name="Followed Hyperlink" xfId="6934" builtinId="9" hidden="1"/>
    <cellStyle name="Followed Hyperlink" xfId="6936" builtinId="9" hidden="1"/>
    <cellStyle name="Followed Hyperlink" xfId="6938" builtinId="9" hidden="1"/>
    <cellStyle name="Followed Hyperlink" xfId="6940" builtinId="9" hidden="1"/>
    <cellStyle name="Followed Hyperlink" xfId="6942" builtinId="9" hidden="1"/>
    <cellStyle name="Followed Hyperlink" xfId="6944" builtinId="9" hidden="1"/>
    <cellStyle name="Followed Hyperlink" xfId="6946" builtinId="9" hidden="1"/>
    <cellStyle name="Followed Hyperlink" xfId="6948" builtinId="9" hidden="1"/>
    <cellStyle name="Followed Hyperlink" xfId="6950" builtinId="9" hidden="1"/>
    <cellStyle name="Followed Hyperlink" xfId="6952" builtinId="9" hidden="1"/>
    <cellStyle name="Followed Hyperlink" xfId="6954" builtinId="9" hidden="1"/>
    <cellStyle name="Followed Hyperlink" xfId="6956" builtinId="9" hidden="1"/>
    <cellStyle name="Followed Hyperlink" xfId="6958" builtinId="9" hidden="1"/>
    <cellStyle name="Followed Hyperlink" xfId="6960" builtinId="9" hidden="1"/>
    <cellStyle name="Followed Hyperlink" xfId="6962" builtinId="9" hidden="1"/>
    <cellStyle name="Followed Hyperlink" xfId="6964" builtinId="9" hidden="1"/>
    <cellStyle name="Followed Hyperlink" xfId="6966" builtinId="9" hidden="1"/>
    <cellStyle name="Followed Hyperlink" xfId="6968" builtinId="9" hidden="1"/>
    <cellStyle name="Followed Hyperlink" xfId="6970" builtinId="9" hidden="1"/>
    <cellStyle name="Followed Hyperlink" xfId="6972" builtinId="9" hidden="1"/>
    <cellStyle name="Followed Hyperlink" xfId="6974" builtinId="9" hidden="1"/>
    <cellStyle name="Followed Hyperlink" xfId="6976" builtinId="9" hidden="1"/>
    <cellStyle name="Followed Hyperlink" xfId="6978" builtinId="9" hidden="1"/>
    <cellStyle name="Followed Hyperlink" xfId="6980" builtinId="9" hidden="1"/>
    <cellStyle name="Followed Hyperlink" xfId="6982" builtinId="9" hidden="1"/>
    <cellStyle name="Followed Hyperlink" xfId="6984" builtinId="9" hidden="1"/>
    <cellStyle name="Followed Hyperlink" xfId="6986" builtinId="9" hidden="1"/>
    <cellStyle name="Followed Hyperlink" xfId="6988" builtinId="9" hidden="1"/>
    <cellStyle name="Followed Hyperlink" xfId="6990" builtinId="9" hidden="1"/>
    <cellStyle name="Followed Hyperlink" xfId="6992" builtinId="9" hidden="1"/>
    <cellStyle name="Followed Hyperlink" xfId="6994" builtinId="9" hidden="1"/>
    <cellStyle name="Followed Hyperlink" xfId="6996" builtinId="9" hidden="1"/>
    <cellStyle name="Followed Hyperlink" xfId="6998" builtinId="9" hidden="1"/>
    <cellStyle name="Followed Hyperlink" xfId="7000" builtinId="9" hidden="1"/>
    <cellStyle name="Followed Hyperlink" xfId="7002" builtinId="9" hidden="1"/>
    <cellStyle name="Followed Hyperlink" xfId="7004" builtinId="9" hidden="1"/>
    <cellStyle name="Followed Hyperlink" xfId="7006" builtinId="9" hidden="1"/>
    <cellStyle name="Followed Hyperlink" xfId="7008" builtinId="9" hidden="1"/>
    <cellStyle name="Followed Hyperlink" xfId="7010" builtinId="9" hidden="1"/>
    <cellStyle name="Followed Hyperlink" xfId="7012" builtinId="9" hidden="1"/>
    <cellStyle name="Followed Hyperlink" xfId="7014" builtinId="9" hidden="1"/>
    <cellStyle name="Followed Hyperlink" xfId="7016" builtinId="9" hidden="1"/>
    <cellStyle name="Followed Hyperlink" xfId="7018" builtinId="9" hidden="1"/>
    <cellStyle name="Followed Hyperlink" xfId="7020" builtinId="9" hidden="1"/>
    <cellStyle name="Followed Hyperlink" xfId="7022" builtinId="9" hidden="1"/>
    <cellStyle name="Followed Hyperlink" xfId="7024" builtinId="9" hidden="1"/>
    <cellStyle name="Followed Hyperlink" xfId="7026" builtinId="9" hidden="1"/>
    <cellStyle name="Followed Hyperlink" xfId="7028" builtinId="9" hidden="1"/>
    <cellStyle name="Followed Hyperlink" xfId="7030" builtinId="9" hidden="1"/>
    <cellStyle name="Followed Hyperlink" xfId="7032" builtinId="9" hidden="1"/>
    <cellStyle name="Followed Hyperlink" xfId="7034" builtinId="9" hidden="1"/>
    <cellStyle name="Followed Hyperlink" xfId="7036" builtinId="9" hidden="1"/>
    <cellStyle name="Followed Hyperlink" xfId="7038" builtinId="9" hidden="1"/>
    <cellStyle name="Followed Hyperlink" xfId="7040" builtinId="9" hidden="1"/>
    <cellStyle name="Followed Hyperlink" xfId="7042" builtinId="9" hidden="1"/>
    <cellStyle name="Followed Hyperlink" xfId="7044" builtinId="9" hidden="1"/>
    <cellStyle name="Followed Hyperlink" xfId="7046" builtinId="9" hidden="1"/>
    <cellStyle name="Followed Hyperlink" xfId="7048" builtinId="9" hidden="1"/>
    <cellStyle name="Followed Hyperlink" xfId="7050" builtinId="9" hidden="1"/>
    <cellStyle name="Followed Hyperlink" xfId="7052" builtinId="9" hidden="1"/>
    <cellStyle name="Followed Hyperlink" xfId="7054" builtinId="9" hidden="1"/>
    <cellStyle name="Followed Hyperlink" xfId="7056" builtinId="9" hidden="1"/>
    <cellStyle name="Followed Hyperlink" xfId="7058" builtinId="9" hidden="1"/>
    <cellStyle name="Followed Hyperlink" xfId="7060" builtinId="9" hidden="1"/>
    <cellStyle name="Followed Hyperlink" xfId="7062" builtinId="9" hidden="1"/>
    <cellStyle name="Followed Hyperlink" xfId="7064" builtinId="9" hidden="1"/>
    <cellStyle name="Followed Hyperlink" xfId="7066" builtinId="9" hidden="1"/>
    <cellStyle name="Followed Hyperlink" xfId="7068" builtinId="9" hidden="1"/>
    <cellStyle name="Followed Hyperlink" xfId="7070" builtinId="9" hidden="1"/>
    <cellStyle name="Followed Hyperlink" xfId="7072" builtinId="9" hidden="1"/>
    <cellStyle name="Followed Hyperlink" xfId="7074" builtinId="9" hidden="1"/>
    <cellStyle name="Followed Hyperlink" xfId="7076" builtinId="9" hidden="1"/>
    <cellStyle name="Followed Hyperlink" xfId="7078" builtinId="9" hidden="1"/>
    <cellStyle name="Followed Hyperlink" xfId="7080" builtinId="9" hidden="1"/>
    <cellStyle name="Followed Hyperlink" xfId="7082" builtinId="9" hidden="1"/>
    <cellStyle name="Followed Hyperlink" xfId="7084" builtinId="9" hidden="1"/>
    <cellStyle name="Followed Hyperlink" xfId="7086" builtinId="9" hidden="1"/>
    <cellStyle name="Followed Hyperlink" xfId="7088" builtinId="9" hidden="1"/>
    <cellStyle name="Followed Hyperlink" xfId="7090" builtinId="9" hidden="1"/>
    <cellStyle name="Followed Hyperlink" xfId="7092" builtinId="9" hidden="1"/>
    <cellStyle name="Followed Hyperlink" xfId="7094" builtinId="9" hidden="1"/>
    <cellStyle name="Followed Hyperlink" xfId="7096" builtinId="9" hidden="1"/>
    <cellStyle name="Followed Hyperlink" xfId="7098" builtinId="9" hidden="1"/>
    <cellStyle name="Followed Hyperlink" xfId="7100" builtinId="9" hidden="1"/>
    <cellStyle name="Followed Hyperlink" xfId="7102" builtinId="9" hidden="1"/>
    <cellStyle name="Followed Hyperlink" xfId="7104" builtinId="9" hidden="1"/>
    <cellStyle name="Followed Hyperlink" xfId="7106" builtinId="9" hidden="1"/>
    <cellStyle name="Followed Hyperlink" xfId="7108" builtinId="9" hidden="1"/>
    <cellStyle name="Followed Hyperlink" xfId="7110" builtinId="9" hidden="1"/>
    <cellStyle name="Followed Hyperlink" xfId="7112" builtinId="9" hidden="1"/>
    <cellStyle name="Followed Hyperlink" xfId="7114" builtinId="9" hidden="1"/>
    <cellStyle name="Followed Hyperlink" xfId="7116" builtinId="9" hidden="1"/>
    <cellStyle name="Followed Hyperlink" xfId="7118" builtinId="9" hidden="1"/>
    <cellStyle name="Followed Hyperlink" xfId="7120" builtinId="9" hidden="1"/>
    <cellStyle name="Followed Hyperlink" xfId="7122" builtinId="9" hidden="1"/>
    <cellStyle name="Followed Hyperlink" xfId="7124" builtinId="9" hidden="1"/>
    <cellStyle name="Followed Hyperlink" xfId="7126" builtinId="9" hidden="1"/>
    <cellStyle name="Followed Hyperlink" xfId="7128" builtinId="9" hidden="1"/>
    <cellStyle name="Followed Hyperlink" xfId="7130" builtinId="9" hidden="1"/>
    <cellStyle name="Followed Hyperlink" xfId="7132" builtinId="9" hidden="1"/>
    <cellStyle name="Followed Hyperlink" xfId="7134" builtinId="9" hidden="1"/>
    <cellStyle name="Followed Hyperlink" xfId="7136" builtinId="9" hidden="1"/>
    <cellStyle name="Followed Hyperlink" xfId="7138" builtinId="9" hidden="1"/>
    <cellStyle name="Followed Hyperlink" xfId="7140" builtinId="9" hidden="1"/>
    <cellStyle name="Followed Hyperlink" xfId="7142" builtinId="9" hidden="1"/>
    <cellStyle name="Followed Hyperlink" xfId="7144" builtinId="9" hidden="1"/>
    <cellStyle name="Followed Hyperlink" xfId="7146" builtinId="9" hidden="1"/>
    <cellStyle name="Followed Hyperlink" xfId="7148" builtinId="9" hidden="1"/>
    <cellStyle name="Followed Hyperlink" xfId="7150" builtinId="9" hidden="1"/>
    <cellStyle name="Followed Hyperlink" xfId="7152" builtinId="9" hidden="1"/>
    <cellStyle name="Followed Hyperlink" xfId="7154" builtinId="9" hidden="1"/>
    <cellStyle name="Followed Hyperlink" xfId="7156" builtinId="9" hidden="1"/>
    <cellStyle name="Followed Hyperlink" xfId="7158" builtinId="9" hidden="1"/>
    <cellStyle name="Followed Hyperlink" xfId="7160" builtinId="9" hidden="1"/>
    <cellStyle name="Followed Hyperlink" xfId="7162" builtinId="9" hidden="1"/>
    <cellStyle name="Followed Hyperlink" xfId="7164" builtinId="9" hidden="1"/>
    <cellStyle name="Followed Hyperlink" xfId="7166" builtinId="9" hidden="1"/>
    <cellStyle name="Followed Hyperlink" xfId="7168" builtinId="9" hidden="1"/>
    <cellStyle name="Followed Hyperlink" xfId="7170" builtinId="9" hidden="1"/>
    <cellStyle name="Followed Hyperlink" xfId="7172" builtinId="9" hidden="1"/>
    <cellStyle name="Followed Hyperlink" xfId="7174" builtinId="9" hidden="1"/>
    <cellStyle name="Followed Hyperlink" xfId="7176" builtinId="9" hidden="1"/>
    <cellStyle name="Followed Hyperlink" xfId="7178" builtinId="9" hidden="1"/>
    <cellStyle name="Followed Hyperlink" xfId="7180" builtinId="9" hidden="1"/>
    <cellStyle name="Followed Hyperlink" xfId="7182" builtinId="9" hidden="1"/>
    <cellStyle name="Followed Hyperlink" xfId="7184" builtinId="9" hidden="1"/>
    <cellStyle name="Followed Hyperlink" xfId="7186" builtinId="9" hidden="1"/>
    <cellStyle name="Followed Hyperlink" xfId="7188" builtinId="9" hidden="1"/>
    <cellStyle name="Followed Hyperlink" xfId="7190" builtinId="9" hidden="1"/>
    <cellStyle name="Followed Hyperlink" xfId="7192" builtinId="9" hidden="1"/>
    <cellStyle name="Followed Hyperlink" xfId="7194" builtinId="9" hidden="1"/>
    <cellStyle name="Followed Hyperlink" xfId="7196" builtinId="9" hidden="1"/>
    <cellStyle name="Followed Hyperlink" xfId="7198" builtinId="9" hidden="1"/>
    <cellStyle name="Followed Hyperlink" xfId="7200" builtinId="9" hidden="1"/>
    <cellStyle name="Followed Hyperlink" xfId="7202" builtinId="9" hidden="1"/>
    <cellStyle name="Followed Hyperlink" xfId="7204" builtinId="9" hidden="1"/>
    <cellStyle name="Followed Hyperlink" xfId="7206" builtinId="9" hidden="1"/>
    <cellStyle name="Followed Hyperlink" xfId="7208" builtinId="9" hidden="1"/>
    <cellStyle name="Followed Hyperlink" xfId="7210" builtinId="9" hidden="1"/>
    <cellStyle name="Followed Hyperlink" xfId="7212" builtinId="9" hidden="1"/>
    <cellStyle name="Followed Hyperlink" xfId="7214" builtinId="9" hidden="1"/>
    <cellStyle name="Followed Hyperlink" xfId="7216" builtinId="9" hidden="1"/>
    <cellStyle name="Followed Hyperlink" xfId="7218" builtinId="9" hidden="1"/>
    <cellStyle name="Followed Hyperlink" xfId="7220" builtinId="9" hidden="1"/>
    <cellStyle name="Followed Hyperlink" xfId="7222" builtinId="9" hidden="1"/>
    <cellStyle name="Followed Hyperlink" xfId="7224" builtinId="9" hidden="1"/>
    <cellStyle name="Followed Hyperlink" xfId="7226" builtinId="9" hidden="1"/>
    <cellStyle name="Followed Hyperlink" xfId="7228" builtinId="9" hidden="1"/>
    <cellStyle name="Followed Hyperlink" xfId="7230" builtinId="9" hidden="1"/>
    <cellStyle name="Followed Hyperlink" xfId="7232" builtinId="9" hidden="1"/>
    <cellStyle name="Followed Hyperlink" xfId="7234" builtinId="9" hidden="1"/>
    <cellStyle name="Followed Hyperlink" xfId="7236" builtinId="9" hidden="1"/>
    <cellStyle name="Followed Hyperlink" xfId="7238" builtinId="9" hidden="1"/>
    <cellStyle name="Followed Hyperlink" xfId="7240" builtinId="9" hidden="1"/>
    <cellStyle name="Followed Hyperlink" xfId="7242" builtinId="9" hidden="1"/>
    <cellStyle name="Followed Hyperlink" xfId="7244" builtinId="9" hidden="1"/>
    <cellStyle name="Followed Hyperlink" xfId="7246" builtinId="9" hidden="1"/>
    <cellStyle name="Followed Hyperlink" xfId="7248" builtinId="9" hidden="1"/>
    <cellStyle name="Followed Hyperlink" xfId="7250" builtinId="9" hidden="1"/>
    <cellStyle name="Followed Hyperlink" xfId="7252" builtinId="9" hidden="1"/>
    <cellStyle name="Followed Hyperlink" xfId="7254" builtinId="9" hidden="1"/>
    <cellStyle name="Followed Hyperlink" xfId="7256" builtinId="9" hidden="1"/>
    <cellStyle name="Followed Hyperlink" xfId="7258" builtinId="9" hidden="1"/>
    <cellStyle name="Followed Hyperlink" xfId="7260" builtinId="9" hidden="1"/>
    <cellStyle name="Followed Hyperlink" xfId="7262" builtinId="9" hidden="1"/>
    <cellStyle name="Followed Hyperlink" xfId="7264" builtinId="9" hidden="1"/>
    <cellStyle name="Followed Hyperlink" xfId="7266" builtinId="9" hidden="1"/>
    <cellStyle name="Followed Hyperlink" xfId="7268" builtinId="9" hidden="1"/>
    <cellStyle name="Followed Hyperlink" xfId="7270" builtinId="9" hidden="1"/>
    <cellStyle name="Followed Hyperlink" xfId="7272" builtinId="9" hidden="1"/>
    <cellStyle name="Followed Hyperlink" xfId="7274" builtinId="9" hidden="1"/>
    <cellStyle name="Followed Hyperlink" xfId="7276" builtinId="9" hidden="1"/>
    <cellStyle name="Followed Hyperlink" xfId="7278" builtinId="9" hidden="1"/>
    <cellStyle name="Followed Hyperlink" xfId="7280" builtinId="9" hidden="1"/>
    <cellStyle name="Followed Hyperlink" xfId="7282" builtinId="9" hidden="1"/>
    <cellStyle name="Followed Hyperlink" xfId="7284" builtinId="9" hidden="1"/>
    <cellStyle name="Followed Hyperlink" xfId="7286" builtinId="9" hidden="1"/>
    <cellStyle name="Followed Hyperlink" xfId="7288" builtinId="9" hidden="1"/>
    <cellStyle name="Followed Hyperlink" xfId="7290" builtinId="9" hidden="1"/>
    <cellStyle name="Followed Hyperlink" xfId="7292" builtinId="9" hidden="1"/>
    <cellStyle name="Followed Hyperlink" xfId="7294" builtinId="9" hidden="1"/>
    <cellStyle name="Followed Hyperlink" xfId="7296" builtinId="9" hidden="1"/>
    <cellStyle name="Followed Hyperlink" xfId="7298" builtinId="9" hidden="1"/>
    <cellStyle name="Followed Hyperlink" xfId="7300" builtinId="9" hidden="1"/>
    <cellStyle name="Followed Hyperlink" xfId="7302" builtinId="9" hidden="1"/>
    <cellStyle name="Followed Hyperlink" xfId="7304" builtinId="9" hidden="1"/>
    <cellStyle name="Followed Hyperlink" xfId="7306" builtinId="9" hidden="1"/>
    <cellStyle name="Followed Hyperlink" xfId="7308" builtinId="9" hidden="1"/>
    <cellStyle name="Followed Hyperlink" xfId="7310" builtinId="9" hidden="1"/>
    <cellStyle name="Followed Hyperlink" xfId="7312" builtinId="9" hidden="1"/>
    <cellStyle name="Followed Hyperlink" xfId="7314" builtinId="9" hidden="1"/>
    <cellStyle name="Followed Hyperlink" xfId="7316" builtinId="9" hidden="1"/>
    <cellStyle name="Followed Hyperlink" xfId="7318" builtinId="9" hidden="1"/>
    <cellStyle name="Followed Hyperlink" xfId="7320" builtinId="9" hidden="1"/>
    <cellStyle name="Followed Hyperlink" xfId="7322" builtinId="9" hidden="1"/>
    <cellStyle name="Followed Hyperlink" xfId="7324" builtinId="9" hidden="1"/>
    <cellStyle name="Followed Hyperlink" xfId="7326" builtinId="9" hidden="1"/>
    <cellStyle name="Followed Hyperlink" xfId="7328" builtinId="9" hidden="1"/>
    <cellStyle name="Followed Hyperlink" xfId="7330" builtinId="9" hidden="1"/>
    <cellStyle name="Followed Hyperlink" xfId="7332" builtinId="9" hidden="1"/>
    <cellStyle name="Followed Hyperlink" xfId="7334" builtinId="9" hidden="1"/>
    <cellStyle name="Followed Hyperlink" xfId="7336" builtinId="9" hidden="1"/>
    <cellStyle name="Followed Hyperlink" xfId="7338" builtinId="9" hidden="1"/>
    <cellStyle name="Followed Hyperlink" xfId="7340" builtinId="9" hidden="1"/>
    <cellStyle name="Followed Hyperlink" xfId="7342" builtinId="9" hidden="1"/>
    <cellStyle name="Followed Hyperlink" xfId="7344" builtinId="9" hidden="1"/>
    <cellStyle name="Followed Hyperlink" xfId="7346" builtinId="9" hidden="1"/>
    <cellStyle name="Followed Hyperlink" xfId="7348" builtinId="9" hidden="1"/>
    <cellStyle name="Followed Hyperlink" xfId="7350" builtinId="9" hidden="1"/>
    <cellStyle name="Followed Hyperlink" xfId="7352" builtinId="9" hidden="1"/>
    <cellStyle name="Followed Hyperlink" xfId="7354" builtinId="9" hidden="1"/>
    <cellStyle name="Followed Hyperlink" xfId="7356" builtinId="9" hidden="1"/>
    <cellStyle name="Followed Hyperlink" xfId="7358" builtinId="9" hidden="1"/>
    <cellStyle name="Followed Hyperlink" xfId="7360" builtinId="9" hidden="1"/>
    <cellStyle name="Followed Hyperlink" xfId="7362" builtinId="9" hidden="1"/>
    <cellStyle name="Followed Hyperlink" xfId="7364" builtinId="9" hidden="1"/>
    <cellStyle name="Followed Hyperlink" xfId="7366" builtinId="9" hidden="1"/>
    <cellStyle name="Followed Hyperlink" xfId="7368" builtinId="9" hidden="1"/>
    <cellStyle name="Followed Hyperlink" xfId="7370" builtinId="9" hidden="1"/>
    <cellStyle name="Followed Hyperlink" xfId="7372" builtinId="9" hidden="1"/>
    <cellStyle name="Followed Hyperlink" xfId="7374" builtinId="9" hidden="1"/>
    <cellStyle name="Followed Hyperlink" xfId="7376" builtinId="9" hidden="1"/>
    <cellStyle name="Followed Hyperlink" xfId="7378" builtinId="9" hidden="1"/>
    <cellStyle name="Followed Hyperlink" xfId="7380" builtinId="9" hidden="1"/>
    <cellStyle name="Followed Hyperlink" xfId="7382" builtinId="9" hidden="1"/>
    <cellStyle name="Followed Hyperlink" xfId="7384" builtinId="9" hidden="1"/>
    <cellStyle name="Followed Hyperlink" xfId="7386" builtinId="9" hidden="1"/>
    <cellStyle name="Followed Hyperlink" xfId="7388" builtinId="9" hidden="1"/>
    <cellStyle name="Followed Hyperlink" xfId="7390" builtinId="9" hidden="1"/>
    <cellStyle name="Followed Hyperlink" xfId="7392" builtinId="9" hidden="1"/>
    <cellStyle name="Followed Hyperlink" xfId="7394" builtinId="9" hidden="1"/>
    <cellStyle name="Followed Hyperlink" xfId="7396" builtinId="9" hidden="1"/>
    <cellStyle name="Followed Hyperlink" xfId="7398" builtinId="9" hidden="1"/>
    <cellStyle name="Followed Hyperlink" xfId="7400" builtinId="9" hidden="1"/>
    <cellStyle name="Followed Hyperlink" xfId="7402" builtinId="9" hidden="1"/>
    <cellStyle name="Followed Hyperlink" xfId="7404" builtinId="9" hidden="1"/>
    <cellStyle name="Followed Hyperlink" xfId="7406" builtinId="9" hidden="1"/>
    <cellStyle name="Followed Hyperlink" xfId="7408" builtinId="9" hidden="1"/>
    <cellStyle name="Followed Hyperlink" xfId="7410" builtinId="9" hidden="1"/>
    <cellStyle name="Followed Hyperlink" xfId="7412" builtinId="9" hidden="1"/>
    <cellStyle name="Followed Hyperlink" xfId="7414" builtinId="9" hidden="1"/>
    <cellStyle name="Followed Hyperlink" xfId="7416" builtinId="9" hidden="1"/>
    <cellStyle name="Followed Hyperlink" xfId="7418" builtinId="9" hidden="1"/>
    <cellStyle name="Followed Hyperlink" xfId="7420" builtinId="9" hidden="1"/>
    <cellStyle name="Followed Hyperlink" xfId="7422" builtinId="9" hidden="1"/>
    <cellStyle name="Followed Hyperlink" xfId="7424" builtinId="9" hidden="1"/>
    <cellStyle name="Followed Hyperlink" xfId="7426" builtinId="9" hidden="1"/>
    <cellStyle name="Followed Hyperlink" xfId="7428" builtinId="9" hidden="1"/>
    <cellStyle name="Followed Hyperlink" xfId="7430" builtinId="9" hidden="1"/>
    <cellStyle name="Followed Hyperlink" xfId="7432" builtinId="9" hidden="1"/>
    <cellStyle name="Followed Hyperlink" xfId="7434" builtinId="9" hidden="1"/>
    <cellStyle name="Followed Hyperlink" xfId="7436" builtinId="9" hidden="1"/>
    <cellStyle name="Followed Hyperlink" xfId="7438" builtinId="9" hidden="1"/>
    <cellStyle name="Followed Hyperlink" xfId="7440" builtinId="9" hidden="1"/>
    <cellStyle name="Followed Hyperlink" xfId="7442" builtinId="9" hidden="1"/>
    <cellStyle name="Followed Hyperlink" xfId="7444" builtinId="9" hidden="1"/>
    <cellStyle name="Followed Hyperlink" xfId="7446" builtinId="9" hidden="1"/>
    <cellStyle name="Followed Hyperlink" xfId="7448" builtinId="9" hidden="1"/>
    <cellStyle name="Followed Hyperlink" xfId="7450" builtinId="9" hidden="1"/>
    <cellStyle name="Followed Hyperlink" xfId="7452" builtinId="9" hidden="1"/>
    <cellStyle name="Followed Hyperlink" xfId="7454" builtinId="9" hidden="1"/>
    <cellStyle name="Followed Hyperlink" xfId="7456" builtinId="9" hidden="1"/>
    <cellStyle name="Followed Hyperlink" xfId="7458" builtinId="9" hidden="1"/>
    <cellStyle name="Followed Hyperlink" xfId="7460" builtinId="9" hidden="1"/>
    <cellStyle name="Followed Hyperlink" xfId="7462" builtinId="9" hidden="1"/>
    <cellStyle name="Followed Hyperlink" xfId="7464" builtinId="9" hidden="1"/>
    <cellStyle name="Followed Hyperlink" xfId="7466" builtinId="9" hidden="1"/>
    <cellStyle name="Followed Hyperlink" xfId="7468" builtinId="9" hidden="1"/>
    <cellStyle name="Followed Hyperlink" xfId="7470" builtinId="9" hidden="1"/>
    <cellStyle name="Followed Hyperlink" xfId="7472" builtinId="9" hidden="1"/>
    <cellStyle name="Followed Hyperlink" xfId="7474" builtinId="9" hidden="1"/>
    <cellStyle name="Followed Hyperlink" xfId="7476" builtinId="9" hidden="1"/>
    <cellStyle name="Followed Hyperlink" xfId="7478" builtinId="9" hidden="1"/>
    <cellStyle name="Followed Hyperlink" xfId="7480" builtinId="9" hidden="1"/>
    <cellStyle name="Followed Hyperlink" xfId="7482" builtinId="9" hidden="1"/>
    <cellStyle name="Followed Hyperlink" xfId="7484" builtinId="9" hidden="1"/>
    <cellStyle name="Followed Hyperlink" xfId="7486" builtinId="9" hidden="1"/>
    <cellStyle name="Followed Hyperlink" xfId="7488" builtinId="9" hidden="1"/>
    <cellStyle name="Followed Hyperlink" xfId="7490" builtinId="9" hidden="1"/>
    <cellStyle name="Followed Hyperlink" xfId="7492" builtinId="9" hidden="1"/>
    <cellStyle name="Followed Hyperlink" xfId="7494" builtinId="9" hidden="1"/>
    <cellStyle name="Followed Hyperlink" xfId="7496" builtinId="9" hidden="1"/>
    <cellStyle name="Followed Hyperlink" xfId="7498" builtinId="9" hidden="1"/>
    <cellStyle name="Followed Hyperlink" xfId="7500" builtinId="9" hidden="1"/>
    <cellStyle name="Followed Hyperlink" xfId="7502" builtinId="9" hidden="1"/>
    <cellStyle name="Followed Hyperlink" xfId="7504" builtinId="9" hidden="1"/>
    <cellStyle name="Followed Hyperlink" xfId="7506" builtinId="9" hidden="1"/>
    <cellStyle name="Followed Hyperlink" xfId="7508" builtinId="9" hidden="1"/>
    <cellStyle name="Followed Hyperlink" xfId="7510" builtinId="9" hidden="1"/>
    <cellStyle name="Followed Hyperlink" xfId="7512" builtinId="9" hidden="1"/>
    <cellStyle name="Followed Hyperlink" xfId="7514" builtinId="9" hidden="1"/>
    <cellStyle name="Followed Hyperlink" xfId="7516" builtinId="9" hidden="1"/>
    <cellStyle name="Followed Hyperlink" xfId="7518" builtinId="9" hidden="1"/>
    <cellStyle name="Followed Hyperlink" xfId="7520" builtinId="9" hidden="1"/>
    <cellStyle name="Followed Hyperlink" xfId="7522" builtinId="9" hidden="1"/>
    <cellStyle name="Followed Hyperlink" xfId="7524" builtinId="9" hidden="1"/>
    <cellStyle name="Followed Hyperlink" xfId="7526" builtinId="9" hidden="1"/>
    <cellStyle name="Followed Hyperlink" xfId="7528" builtinId="9" hidden="1"/>
    <cellStyle name="Followed Hyperlink" xfId="7530" builtinId="9" hidden="1"/>
    <cellStyle name="Followed Hyperlink" xfId="7532" builtinId="9" hidden="1"/>
    <cellStyle name="Followed Hyperlink" xfId="7534" builtinId="9" hidden="1"/>
    <cellStyle name="Followed Hyperlink" xfId="7536" builtinId="9" hidden="1"/>
    <cellStyle name="Followed Hyperlink" xfId="7538" builtinId="9" hidden="1"/>
    <cellStyle name="Followed Hyperlink" xfId="7540" builtinId="9" hidden="1"/>
    <cellStyle name="Followed Hyperlink" xfId="7542" builtinId="9" hidden="1"/>
    <cellStyle name="Followed Hyperlink" xfId="7544" builtinId="9" hidden="1"/>
    <cellStyle name="Followed Hyperlink" xfId="7546" builtinId="9" hidden="1"/>
    <cellStyle name="Followed Hyperlink" xfId="7548" builtinId="9" hidden="1"/>
    <cellStyle name="Followed Hyperlink" xfId="7550" builtinId="9" hidden="1"/>
    <cellStyle name="Followed Hyperlink" xfId="7552" builtinId="9" hidden="1"/>
    <cellStyle name="Followed Hyperlink" xfId="7554" builtinId="9" hidden="1"/>
    <cellStyle name="Followed Hyperlink" xfId="7556" builtinId="9" hidden="1"/>
    <cellStyle name="Followed Hyperlink" xfId="7558" builtinId="9" hidden="1"/>
    <cellStyle name="Followed Hyperlink" xfId="7560" builtinId="9" hidden="1"/>
    <cellStyle name="Followed Hyperlink" xfId="7562" builtinId="9" hidden="1"/>
    <cellStyle name="Followed Hyperlink" xfId="7564" builtinId="9" hidden="1"/>
    <cellStyle name="Followed Hyperlink" xfId="7566" builtinId="9" hidden="1"/>
    <cellStyle name="Followed Hyperlink" xfId="7568" builtinId="9" hidden="1"/>
    <cellStyle name="Followed Hyperlink" xfId="7570" builtinId="9" hidden="1"/>
    <cellStyle name="Followed Hyperlink" xfId="7572" builtinId="9" hidden="1"/>
    <cellStyle name="Followed Hyperlink" xfId="7574" builtinId="9" hidden="1"/>
    <cellStyle name="Followed Hyperlink" xfId="7576" builtinId="9" hidden="1"/>
    <cellStyle name="Followed Hyperlink" xfId="7578" builtinId="9" hidden="1"/>
    <cellStyle name="Followed Hyperlink" xfId="7580" builtinId="9" hidden="1"/>
    <cellStyle name="Followed Hyperlink" xfId="7582" builtinId="9" hidden="1"/>
    <cellStyle name="Followed Hyperlink" xfId="7584" builtinId="9" hidden="1"/>
    <cellStyle name="Followed Hyperlink" xfId="7586" builtinId="9" hidden="1"/>
    <cellStyle name="Followed Hyperlink" xfId="7588" builtinId="9" hidden="1"/>
    <cellStyle name="Followed Hyperlink" xfId="7590" builtinId="9" hidden="1"/>
    <cellStyle name="Followed Hyperlink" xfId="7592" builtinId="9" hidden="1"/>
    <cellStyle name="Followed Hyperlink" xfId="7594" builtinId="9" hidden="1"/>
    <cellStyle name="Followed Hyperlink" xfId="7596" builtinId="9" hidden="1"/>
    <cellStyle name="Followed Hyperlink" xfId="7598" builtinId="9" hidden="1"/>
    <cellStyle name="Followed Hyperlink" xfId="7600" builtinId="9" hidden="1"/>
    <cellStyle name="Followed Hyperlink" xfId="7602" builtinId="9" hidden="1"/>
    <cellStyle name="Followed Hyperlink" xfId="7604" builtinId="9" hidden="1"/>
    <cellStyle name="Followed Hyperlink" xfId="7606" builtinId="9" hidden="1"/>
    <cellStyle name="Followed Hyperlink" xfId="7608" builtinId="9" hidden="1"/>
    <cellStyle name="Followed Hyperlink" xfId="7610" builtinId="9" hidden="1"/>
    <cellStyle name="Followed Hyperlink" xfId="7612" builtinId="9" hidden="1"/>
    <cellStyle name="Followed Hyperlink" xfId="7614" builtinId="9" hidden="1"/>
    <cellStyle name="Followed Hyperlink" xfId="7616" builtinId="9" hidden="1"/>
    <cellStyle name="Followed Hyperlink" xfId="7618" builtinId="9" hidden="1"/>
    <cellStyle name="Followed Hyperlink" xfId="7620" builtinId="9" hidden="1"/>
    <cellStyle name="Followed Hyperlink" xfId="7622" builtinId="9" hidden="1"/>
    <cellStyle name="Followed Hyperlink" xfId="7624" builtinId="9" hidden="1"/>
    <cellStyle name="Followed Hyperlink" xfId="7626" builtinId="9" hidden="1"/>
    <cellStyle name="Followed Hyperlink" xfId="7628" builtinId="9" hidden="1"/>
    <cellStyle name="Followed Hyperlink" xfId="7630" builtinId="9" hidden="1"/>
    <cellStyle name="Followed Hyperlink" xfId="7632" builtinId="9" hidden="1"/>
    <cellStyle name="Followed Hyperlink" xfId="7634" builtinId="9" hidden="1"/>
    <cellStyle name="Followed Hyperlink" xfId="7636" builtinId="9" hidden="1"/>
    <cellStyle name="Followed Hyperlink" xfId="7638" builtinId="9" hidden="1"/>
    <cellStyle name="Followed Hyperlink" xfId="7640" builtinId="9" hidden="1"/>
    <cellStyle name="Followed Hyperlink" xfId="7642" builtinId="9" hidden="1"/>
    <cellStyle name="Followed Hyperlink" xfId="7644" builtinId="9" hidden="1"/>
    <cellStyle name="Followed Hyperlink" xfId="7646" builtinId="9" hidden="1"/>
    <cellStyle name="Followed Hyperlink" xfId="7648" builtinId="9" hidden="1"/>
    <cellStyle name="Followed Hyperlink" xfId="7650" builtinId="9" hidden="1"/>
    <cellStyle name="Followed Hyperlink" xfId="7652" builtinId="9" hidden="1"/>
    <cellStyle name="Followed Hyperlink" xfId="7654" builtinId="9" hidden="1"/>
    <cellStyle name="Followed Hyperlink" xfId="7656" builtinId="9" hidden="1"/>
    <cellStyle name="Followed Hyperlink" xfId="7658" builtinId="9" hidden="1"/>
    <cellStyle name="Followed Hyperlink" xfId="7660" builtinId="9" hidden="1"/>
    <cellStyle name="Followed Hyperlink" xfId="7662" builtinId="9" hidden="1"/>
    <cellStyle name="Followed Hyperlink" xfId="7664" builtinId="9" hidden="1"/>
    <cellStyle name="Followed Hyperlink" xfId="7666" builtinId="9" hidden="1"/>
    <cellStyle name="Followed Hyperlink" xfId="7668" builtinId="9" hidden="1"/>
    <cellStyle name="Followed Hyperlink" xfId="7670" builtinId="9" hidden="1"/>
    <cellStyle name="Followed Hyperlink" xfId="7672" builtinId="9" hidden="1"/>
    <cellStyle name="Followed Hyperlink" xfId="7674" builtinId="9" hidden="1"/>
    <cellStyle name="Followed Hyperlink" xfId="7676" builtinId="9" hidden="1"/>
    <cellStyle name="Followed Hyperlink" xfId="7678" builtinId="9" hidden="1"/>
    <cellStyle name="Followed Hyperlink" xfId="7680" builtinId="9" hidden="1"/>
    <cellStyle name="Followed Hyperlink" xfId="7682" builtinId="9" hidden="1"/>
    <cellStyle name="Followed Hyperlink" xfId="7684" builtinId="9" hidden="1"/>
    <cellStyle name="Followed Hyperlink" xfId="7686" builtinId="9" hidden="1"/>
    <cellStyle name="Followed Hyperlink" xfId="7688" builtinId="9" hidden="1"/>
    <cellStyle name="Followed Hyperlink" xfId="7690" builtinId="9" hidden="1"/>
    <cellStyle name="Followed Hyperlink" xfId="7692" builtinId="9" hidden="1"/>
    <cellStyle name="Followed Hyperlink" xfId="7694" builtinId="9" hidden="1"/>
    <cellStyle name="Followed Hyperlink" xfId="7696" builtinId="9" hidden="1"/>
    <cellStyle name="Followed Hyperlink" xfId="7698" builtinId="9" hidden="1"/>
    <cellStyle name="Followed Hyperlink" xfId="7700" builtinId="9" hidden="1"/>
    <cellStyle name="Followed Hyperlink" xfId="7702" builtinId="9" hidden="1"/>
    <cellStyle name="Followed Hyperlink" xfId="7704" builtinId="9" hidden="1"/>
    <cellStyle name="Followed Hyperlink" xfId="7706" builtinId="9" hidden="1"/>
    <cellStyle name="Followed Hyperlink" xfId="7708" builtinId="9" hidden="1"/>
    <cellStyle name="Followed Hyperlink" xfId="7710" builtinId="9" hidden="1"/>
    <cellStyle name="Followed Hyperlink" xfId="7712" builtinId="9" hidden="1"/>
    <cellStyle name="Followed Hyperlink" xfId="7714" builtinId="9" hidden="1"/>
    <cellStyle name="Followed Hyperlink" xfId="7716" builtinId="9" hidden="1"/>
    <cellStyle name="Followed Hyperlink" xfId="7718" builtinId="9" hidden="1"/>
    <cellStyle name="Followed Hyperlink" xfId="7720" builtinId="9" hidden="1"/>
    <cellStyle name="Followed Hyperlink" xfId="7722" builtinId="9" hidden="1"/>
    <cellStyle name="Followed Hyperlink" xfId="7724" builtinId="9" hidden="1"/>
    <cellStyle name="Followed Hyperlink" xfId="7726" builtinId="9" hidden="1"/>
    <cellStyle name="Followed Hyperlink" xfId="7728" builtinId="9" hidden="1"/>
    <cellStyle name="Followed Hyperlink" xfId="7730" builtinId="9" hidden="1"/>
    <cellStyle name="Followed Hyperlink" xfId="7732" builtinId="9" hidden="1"/>
    <cellStyle name="Followed Hyperlink" xfId="7734" builtinId="9" hidden="1"/>
    <cellStyle name="Followed Hyperlink" xfId="7736" builtinId="9" hidden="1"/>
    <cellStyle name="Followed Hyperlink" xfId="7738" builtinId="9" hidden="1"/>
    <cellStyle name="Followed Hyperlink" xfId="7740" builtinId="9" hidden="1"/>
    <cellStyle name="Followed Hyperlink" xfId="7742" builtinId="9" hidden="1"/>
    <cellStyle name="Followed Hyperlink" xfId="7744" builtinId="9" hidden="1"/>
    <cellStyle name="Followed Hyperlink" xfId="7746" builtinId="9" hidden="1"/>
    <cellStyle name="Followed Hyperlink" xfId="7748" builtinId="9" hidden="1"/>
    <cellStyle name="Followed Hyperlink" xfId="7750" builtinId="9" hidden="1"/>
    <cellStyle name="Followed Hyperlink" xfId="7752" builtinId="9" hidden="1"/>
    <cellStyle name="Followed Hyperlink" xfId="7754" builtinId="9" hidden="1"/>
    <cellStyle name="Followed Hyperlink" xfId="7756" builtinId="9" hidden="1"/>
    <cellStyle name="Followed Hyperlink" xfId="7758" builtinId="9" hidden="1"/>
    <cellStyle name="Followed Hyperlink" xfId="7760" builtinId="9" hidden="1"/>
    <cellStyle name="Followed Hyperlink" xfId="7762" builtinId="9" hidden="1"/>
    <cellStyle name="Followed Hyperlink" xfId="7764" builtinId="9" hidden="1"/>
    <cellStyle name="Followed Hyperlink" xfId="7766" builtinId="9" hidden="1"/>
    <cellStyle name="Followed Hyperlink" xfId="7768" builtinId="9" hidden="1"/>
    <cellStyle name="Followed Hyperlink" xfId="7770" builtinId="9" hidden="1"/>
    <cellStyle name="Followed Hyperlink" xfId="7772" builtinId="9" hidden="1"/>
    <cellStyle name="Followed Hyperlink" xfId="7774" builtinId="9" hidden="1"/>
    <cellStyle name="Followed Hyperlink" xfId="7776" builtinId="9" hidden="1"/>
    <cellStyle name="Followed Hyperlink" xfId="7778" builtinId="9" hidden="1"/>
    <cellStyle name="Followed Hyperlink" xfId="7780" builtinId="9" hidden="1"/>
    <cellStyle name="Followed Hyperlink" xfId="7782" builtinId="9" hidden="1"/>
    <cellStyle name="Followed Hyperlink" xfId="7784" builtinId="9" hidden="1"/>
    <cellStyle name="Followed Hyperlink" xfId="7786" builtinId="9" hidden="1"/>
    <cellStyle name="Followed Hyperlink" xfId="7788" builtinId="9" hidden="1"/>
    <cellStyle name="Followed Hyperlink" xfId="7790" builtinId="9" hidden="1"/>
    <cellStyle name="Followed Hyperlink" xfId="7792" builtinId="9" hidden="1"/>
    <cellStyle name="Followed Hyperlink" xfId="7794" builtinId="9" hidden="1"/>
    <cellStyle name="Followed Hyperlink" xfId="7796" builtinId="9" hidden="1"/>
    <cellStyle name="Followed Hyperlink" xfId="7798" builtinId="9" hidden="1"/>
    <cellStyle name="Followed Hyperlink" xfId="7800" builtinId="9" hidden="1"/>
    <cellStyle name="Followed Hyperlink" xfId="7802" builtinId="9" hidden="1"/>
    <cellStyle name="Followed Hyperlink" xfId="7804" builtinId="9" hidden="1"/>
    <cellStyle name="Followed Hyperlink" xfId="7806" builtinId="9" hidden="1"/>
    <cellStyle name="Followed Hyperlink" xfId="7808" builtinId="9" hidden="1"/>
    <cellStyle name="Followed Hyperlink" xfId="7810" builtinId="9" hidden="1"/>
    <cellStyle name="Followed Hyperlink" xfId="7812" builtinId="9" hidden="1"/>
    <cellStyle name="Followed Hyperlink" xfId="7814" builtinId="9" hidden="1"/>
    <cellStyle name="Followed Hyperlink" xfId="7816" builtinId="9" hidden="1"/>
    <cellStyle name="Followed Hyperlink" xfId="7818" builtinId="9" hidden="1"/>
    <cellStyle name="Followed Hyperlink" xfId="7820" builtinId="9" hidden="1"/>
    <cellStyle name="Followed Hyperlink" xfId="7822" builtinId="9" hidden="1"/>
    <cellStyle name="Followed Hyperlink" xfId="7824" builtinId="9" hidden="1"/>
    <cellStyle name="Followed Hyperlink" xfId="7826" builtinId="9" hidden="1"/>
    <cellStyle name="Followed Hyperlink" xfId="7828" builtinId="9" hidden="1"/>
    <cellStyle name="Followed Hyperlink" xfId="7830" builtinId="9" hidden="1"/>
    <cellStyle name="Followed Hyperlink" xfId="7832" builtinId="9" hidden="1"/>
    <cellStyle name="Followed Hyperlink" xfId="7834" builtinId="9" hidden="1"/>
    <cellStyle name="Followed Hyperlink" xfId="7836" builtinId="9" hidden="1"/>
    <cellStyle name="Followed Hyperlink" xfId="7838" builtinId="9" hidden="1"/>
    <cellStyle name="Followed Hyperlink" xfId="7840" builtinId="9" hidden="1"/>
    <cellStyle name="Followed Hyperlink" xfId="7842" builtinId="9" hidden="1"/>
    <cellStyle name="Followed Hyperlink" xfId="7844" builtinId="9" hidden="1"/>
    <cellStyle name="Followed Hyperlink" xfId="7846" builtinId="9" hidden="1"/>
    <cellStyle name="Followed Hyperlink" xfId="7848" builtinId="9" hidden="1"/>
    <cellStyle name="Followed Hyperlink" xfId="7850" builtinId="9" hidden="1"/>
    <cellStyle name="Followed Hyperlink" xfId="7852" builtinId="9" hidden="1"/>
    <cellStyle name="Followed Hyperlink" xfId="7854" builtinId="9" hidden="1"/>
    <cellStyle name="Followed Hyperlink" xfId="7856" builtinId="9" hidden="1"/>
    <cellStyle name="Followed Hyperlink" xfId="7858" builtinId="9" hidden="1"/>
    <cellStyle name="Followed Hyperlink" xfId="7860" builtinId="9" hidden="1"/>
    <cellStyle name="Followed Hyperlink" xfId="7862" builtinId="9" hidden="1"/>
    <cellStyle name="Followed Hyperlink" xfId="7864" builtinId="9" hidden="1"/>
    <cellStyle name="Followed Hyperlink" xfId="7866" builtinId="9" hidden="1"/>
    <cellStyle name="Followed Hyperlink" xfId="7868" builtinId="9" hidden="1"/>
    <cellStyle name="Followed Hyperlink" xfId="7870" builtinId="9" hidden="1"/>
    <cellStyle name="Followed Hyperlink" xfId="7872" builtinId="9" hidden="1"/>
    <cellStyle name="Followed Hyperlink" xfId="7874" builtinId="9" hidden="1"/>
    <cellStyle name="Followed Hyperlink" xfId="7876" builtinId="9" hidden="1"/>
    <cellStyle name="Followed Hyperlink" xfId="7878" builtinId="9" hidden="1"/>
    <cellStyle name="Followed Hyperlink" xfId="7880" builtinId="9" hidden="1"/>
    <cellStyle name="Followed Hyperlink" xfId="7882" builtinId="9" hidden="1"/>
    <cellStyle name="Followed Hyperlink" xfId="7884" builtinId="9" hidden="1"/>
    <cellStyle name="Followed Hyperlink" xfId="7886" builtinId="9" hidden="1"/>
    <cellStyle name="Followed Hyperlink" xfId="7888" builtinId="9" hidden="1"/>
    <cellStyle name="Followed Hyperlink" xfId="7890" builtinId="9" hidden="1"/>
    <cellStyle name="Followed Hyperlink" xfId="7892" builtinId="9" hidden="1"/>
    <cellStyle name="Followed Hyperlink" xfId="7894" builtinId="9" hidden="1"/>
    <cellStyle name="Followed Hyperlink" xfId="7896" builtinId="9" hidden="1"/>
    <cellStyle name="Followed Hyperlink" xfId="7898" builtinId="9" hidden="1"/>
    <cellStyle name="Followed Hyperlink" xfId="7900" builtinId="9" hidden="1"/>
    <cellStyle name="Followed Hyperlink" xfId="7902" builtinId="9" hidden="1"/>
    <cellStyle name="Followed Hyperlink" xfId="7904" builtinId="9" hidden="1"/>
    <cellStyle name="Followed Hyperlink" xfId="7906" builtinId="9" hidden="1"/>
    <cellStyle name="Followed Hyperlink" xfId="7908" builtinId="9" hidden="1"/>
    <cellStyle name="Followed Hyperlink" xfId="7910" builtinId="9" hidden="1"/>
    <cellStyle name="Followed Hyperlink" xfId="7912" builtinId="9" hidden="1"/>
    <cellStyle name="Followed Hyperlink" xfId="7914" builtinId="9" hidden="1"/>
    <cellStyle name="Followed Hyperlink" xfId="7916" builtinId="9" hidden="1"/>
    <cellStyle name="Followed Hyperlink" xfId="7918" builtinId="9" hidden="1"/>
    <cellStyle name="Followed Hyperlink" xfId="7920" builtinId="9" hidden="1"/>
    <cellStyle name="Followed Hyperlink" xfId="7922" builtinId="9" hidden="1"/>
    <cellStyle name="Followed Hyperlink" xfId="7924" builtinId="9" hidden="1"/>
    <cellStyle name="Followed Hyperlink" xfId="7926" builtinId="9" hidden="1"/>
    <cellStyle name="Followed Hyperlink" xfId="7928" builtinId="9" hidden="1"/>
    <cellStyle name="Followed Hyperlink" xfId="7930" builtinId="9" hidden="1"/>
    <cellStyle name="Followed Hyperlink" xfId="7932" builtinId="9" hidden="1"/>
    <cellStyle name="Followed Hyperlink" xfId="7934" builtinId="9" hidden="1"/>
    <cellStyle name="Followed Hyperlink" xfId="7936" builtinId="9" hidden="1"/>
    <cellStyle name="Followed Hyperlink" xfId="7938" builtinId="9" hidden="1"/>
    <cellStyle name="Followed Hyperlink" xfId="7940" builtinId="9" hidden="1"/>
    <cellStyle name="Followed Hyperlink" xfId="7942" builtinId="9" hidden="1"/>
    <cellStyle name="Followed Hyperlink" xfId="7944" builtinId="9" hidden="1"/>
    <cellStyle name="Followed Hyperlink" xfId="7946" builtinId="9" hidden="1"/>
    <cellStyle name="Followed Hyperlink" xfId="7948" builtinId="9" hidden="1"/>
    <cellStyle name="Followed Hyperlink" xfId="7950" builtinId="9" hidden="1"/>
    <cellStyle name="Followed Hyperlink" xfId="7952" builtinId="9" hidden="1"/>
    <cellStyle name="Followed Hyperlink" xfId="7954" builtinId="9" hidden="1"/>
    <cellStyle name="Followed Hyperlink" xfId="7956" builtinId="9" hidden="1"/>
    <cellStyle name="Followed Hyperlink" xfId="7958" builtinId="9" hidden="1"/>
    <cellStyle name="Followed Hyperlink" xfId="7960" builtinId="9" hidden="1"/>
    <cellStyle name="Followed Hyperlink" xfId="7962" builtinId="9" hidden="1"/>
    <cellStyle name="Followed Hyperlink" xfId="7964" builtinId="9" hidden="1"/>
    <cellStyle name="Followed Hyperlink" xfId="7966" builtinId="9" hidden="1"/>
    <cellStyle name="Followed Hyperlink" xfId="7968" builtinId="9" hidden="1"/>
    <cellStyle name="Followed Hyperlink" xfId="7970" builtinId="9" hidden="1"/>
    <cellStyle name="Followed Hyperlink" xfId="7972" builtinId="9" hidden="1"/>
    <cellStyle name="Followed Hyperlink" xfId="7974" builtinId="9" hidden="1"/>
    <cellStyle name="Followed Hyperlink" xfId="7976" builtinId="9" hidden="1"/>
    <cellStyle name="Followed Hyperlink" xfId="7978" builtinId="9" hidden="1"/>
    <cellStyle name="Followed Hyperlink" xfId="7980" builtinId="9" hidden="1"/>
    <cellStyle name="Followed Hyperlink" xfId="7982" builtinId="9" hidden="1"/>
    <cellStyle name="Followed Hyperlink" xfId="7984" builtinId="9" hidden="1"/>
    <cellStyle name="Followed Hyperlink" xfId="7986" builtinId="9" hidden="1"/>
    <cellStyle name="Followed Hyperlink" xfId="7988" builtinId="9" hidden="1"/>
    <cellStyle name="Followed Hyperlink" xfId="7990" builtinId="9" hidden="1"/>
    <cellStyle name="Followed Hyperlink" xfId="7992" builtinId="9" hidden="1"/>
    <cellStyle name="Followed Hyperlink" xfId="7994" builtinId="9" hidden="1"/>
    <cellStyle name="Followed Hyperlink" xfId="7996" builtinId="9" hidden="1"/>
    <cellStyle name="Followed Hyperlink" xfId="7998" builtinId="9" hidden="1"/>
    <cellStyle name="Followed Hyperlink" xfId="8000" builtinId="9" hidden="1"/>
    <cellStyle name="Followed Hyperlink" xfId="8002" builtinId="9" hidden="1"/>
    <cellStyle name="Followed Hyperlink" xfId="8004" builtinId="9" hidden="1"/>
    <cellStyle name="Followed Hyperlink" xfId="8006" builtinId="9" hidden="1"/>
    <cellStyle name="Followed Hyperlink" xfId="8008" builtinId="9" hidden="1"/>
    <cellStyle name="Followed Hyperlink" xfId="8010" builtinId="9" hidden="1"/>
    <cellStyle name="Followed Hyperlink" xfId="8012" builtinId="9" hidden="1"/>
    <cellStyle name="Followed Hyperlink" xfId="8014" builtinId="9" hidden="1"/>
    <cellStyle name="Followed Hyperlink" xfId="8016" builtinId="9" hidden="1"/>
    <cellStyle name="Followed Hyperlink" xfId="8018" builtinId="9" hidden="1"/>
    <cellStyle name="Followed Hyperlink" xfId="8020" builtinId="9" hidden="1"/>
    <cellStyle name="Followed Hyperlink" xfId="8022" builtinId="9" hidden="1"/>
    <cellStyle name="Followed Hyperlink" xfId="8024" builtinId="9" hidden="1"/>
    <cellStyle name="Followed Hyperlink" xfId="8026" builtinId="9" hidden="1"/>
    <cellStyle name="Followed Hyperlink" xfId="8028" builtinId="9" hidden="1"/>
    <cellStyle name="Followed Hyperlink" xfId="8030" builtinId="9" hidden="1"/>
    <cellStyle name="Followed Hyperlink" xfId="8032" builtinId="9" hidden="1"/>
    <cellStyle name="Followed Hyperlink" xfId="8034" builtinId="9" hidden="1"/>
    <cellStyle name="Followed Hyperlink" xfId="8036" builtinId="9" hidden="1"/>
    <cellStyle name="Followed Hyperlink" xfId="8038" builtinId="9" hidden="1"/>
    <cellStyle name="Followed Hyperlink" xfId="8040" builtinId="9" hidden="1"/>
    <cellStyle name="Followed Hyperlink" xfId="8042" builtinId="9" hidden="1"/>
    <cellStyle name="Followed Hyperlink" xfId="8044" builtinId="9" hidden="1"/>
    <cellStyle name="Followed Hyperlink" xfId="8046" builtinId="9" hidden="1"/>
    <cellStyle name="Followed Hyperlink" xfId="8048" builtinId="9" hidden="1"/>
    <cellStyle name="Followed Hyperlink" xfId="8050" builtinId="9" hidden="1"/>
    <cellStyle name="Followed Hyperlink" xfId="8052" builtinId="9" hidden="1"/>
    <cellStyle name="Followed Hyperlink" xfId="8054" builtinId="9" hidden="1"/>
    <cellStyle name="Followed Hyperlink" xfId="8056" builtinId="9" hidden="1"/>
    <cellStyle name="Followed Hyperlink" xfId="8058" builtinId="9" hidden="1"/>
    <cellStyle name="Followed Hyperlink" xfId="8060" builtinId="9" hidden="1"/>
    <cellStyle name="Followed Hyperlink" xfId="8062" builtinId="9" hidden="1"/>
    <cellStyle name="Followed Hyperlink" xfId="8064" builtinId="9" hidden="1"/>
    <cellStyle name="Followed Hyperlink" xfId="8066" builtinId="9" hidden="1"/>
    <cellStyle name="Followed Hyperlink" xfId="8068" builtinId="9" hidden="1"/>
    <cellStyle name="Followed Hyperlink" xfId="8070" builtinId="9" hidden="1"/>
    <cellStyle name="Followed Hyperlink" xfId="8072" builtinId="9" hidden="1"/>
    <cellStyle name="Followed Hyperlink" xfId="8074" builtinId="9" hidden="1"/>
    <cellStyle name="Followed Hyperlink" xfId="8076" builtinId="9" hidden="1"/>
    <cellStyle name="Followed Hyperlink" xfId="8078" builtinId="9" hidden="1"/>
    <cellStyle name="Followed Hyperlink" xfId="8080" builtinId="9" hidden="1"/>
    <cellStyle name="Followed Hyperlink" xfId="8082" builtinId="9" hidden="1"/>
    <cellStyle name="Followed Hyperlink" xfId="8084" builtinId="9" hidden="1"/>
    <cellStyle name="Followed Hyperlink" xfId="8086" builtinId="9" hidden="1"/>
    <cellStyle name="Followed Hyperlink" xfId="8088" builtinId="9" hidden="1"/>
    <cellStyle name="Followed Hyperlink" xfId="8090" builtinId="9" hidden="1"/>
    <cellStyle name="Followed Hyperlink" xfId="8092" builtinId="9" hidden="1"/>
    <cellStyle name="Followed Hyperlink" xfId="8094" builtinId="9" hidden="1"/>
    <cellStyle name="Followed Hyperlink" xfId="8096" builtinId="9" hidden="1"/>
    <cellStyle name="Followed Hyperlink" xfId="8098" builtinId="9" hidden="1"/>
    <cellStyle name="Followed Hyperlink" xfId="8100" builtinId="9" hidden="1"/>
    <cellStyle name="Followed Hyperlink" xfId="8102" builtinId="9" hidden="1"/>
    <cellStyle name="Followed Hyperlink" xfId="8104" builtinId="9" hidden="1"/>
    <cellStyle name="Followed Hyperlink" xfId="8106" builtinId="9" hidden="1"/>
    <cellStyle name="Followed Hyperlink" xfId="8108" builtinId="9" hidden="1"/>
    <cellStyle name="Followed Hyperlink" xfId="8110" builtinId="9" hidden="1"/>
    <cellStyle name="Followed Hyperlink" xfId="8112" builtinId="9" hidden="1"/>
    <cellStyle name="Followed Hyperlink" xfId="8114" builtinId="9" hidden="1"/>
    <cellStyle name="Followed Hyperlink" xfId="8116" builtinId="9" hidden="1"/>
    <cellStyle name="Followed Hyperlink" xfId="8118" builtinId="9" hidden="1"/>
    <cellStyle name="Followed Hyperlink" xfId="8120" builtinId="9" hidden="1"/>
    <cellStyle name="Followed Hyperlink" xfId="8122" builtinId="9" hidden="1"/>
    <cellStyle name="Followed Hyperlink" xfId="8124" builtinId="9" hidden="1"/>
    <cellStyle name="Followed Hyperlink" xfId="8126" builtinId="9" hidden="1"/>
    <cellStyle name="Followed Hyperlink" xfId="8128" builtinId="9" hidden="1"/>
    <cellStyle name="Followed Hyperlink" xfId="8130" builtinId="9" hidden="1"/>
    <cellStyle name="Followed Hyperlink" xfId="8132" builtinId="9" hidden="1"/>
    <cellStyle name="Followed Hyperlink" xfId="8134" builtinId="9" hidden="1"/>
    <cellStyle name="Followed Hyperlink" xfId="8136" builtinId="9" hidden="1"/>
    <cellStyle name="Followed Hyperlink" xfId="8138" builtinId="9" hidden="1"/>
    <cellStyle name="Followed Hyperlink" xfId="8140" builtinId="9" hidden="1"/>
    <cellStyle name="Followed Hyperlink" xfId="8142" builtinId="9" hidden="1"/>
    <cellStyle name="Followed Hyperlink" xfId="8144" builtinId="9" hidden="1"/>
    <cellStyle name="Followed Hyperlink" xfId="8146" builtinId="9" hidden="1"/>
    <cellStyle name="Followed Hyperlink" xfId="8148" builtinId="9" hidden="1"/>
    <cellStyle name="Followed Hyperlink" xfId="8150" builtinId="9" hidden="1"/>
    <cellStyle name="Followed Hyperlink" xfId="8152" builtinId="9" hidden="1"/>
    <cellStyle name="Followed Hyperlink" xfId="8154" builtinId="9" hidden="1"/>
    <cellStyle name="Followed Hyperlink" xfId="8156" builtinId="9" hidden="1"/>
    <cellStyle name="Followed Hyperlink" xfId="8158" builtinId="9" hidden="1"/>
    <cellStyle name="Followed Hyperlink" xfId="8160" builtinId="9" hidden="1"/>
    <cellStyle name="Followed Hyperlink" xfId="8162" builtinId="9" hidden="1"/>
    <cellStyle name="Followed Hyperlink" xfId="8164" builtinId="9" hidden="1"/>
    <cellStyle name="Followed Hyperlink" xfId="8166" builtinId="9" hidden="1"/>
    <cellStyle name="Followed Hyperlink" xfId="8168" builtinId="9" hidden="1"/>
    <cellStyle name="Followed Hyperlink" xfId="8170" builtinId="9" hidden="1"/>
    <cellStyle name="Followed Hyperlink" xfId="8172" builtinId="9" hidden="1"/>
    <cellStyle name="Followed Hyperlink" xfId="8174" builtinId="9" hidden="1"/>
    <cellStyle name="Followed Hyperlink" xfId="8176" builtinId="9" hidden="1"/>
    <cellStyle name="Followed Hyperlink" xfId="8178" builtinId="9" hidden="1"/>
    <cellStyle name="Followed Hyperlink" xfId="8180" builtinId="9" hidden="1"/>
    <cellStyle name="Followed Hyperlink" xfId="8182" builtinId="9" hidden="1"/>
    <cellStyle name="Followed Hyperlink" xfId="8184" builtinId="9" hidden="1"/>
    <cellStyle name="Followed Hyperlink" xfId="8186" builtinId="9" hidden="1"/>
    <cellStyle name="Followed Hyperlink" xfId="8188" builtinId="9" hidden="1"/>
    <cellStyle name="Followed Hyperlink" xfId="8190" builtinId="9" hidden="1"/>
    <cellStyle name="Followed Hyperlink" xfId="8192" builtinId="9" hidden="1"/>
    <cellStyle name="Followed Hyperlink" xfId="8194" builtinId="9" hidden="1"/>
    <cellStyle name="Followed Hyperlink" xfId="8196" builtinId="9" hidden="1"/>
    <cellStyle name="Followed Hyperlink" xfId="8198" builtinId="9" hidden="1"/>
    <cellStyle name="Followed Hyperlink" xfId="8200" builtinId="9" hidden="1"/>
    <cellStyle name="Followed Hyperlink" xfId="8202" builtinId="9" hidden="1"/>
    <cellStyle name="Followed Hyperlink" xfId="8204" builtinId="9" hidden="1"/>
    <cellStyle name="Followed Hyperlink" xfId="8206" builtinId="9" hidden="1"/>
    <cellStyle name="Followed Hyperlink" xfId="8208" builtinId="9" hidden="1"/>
    <cellStyle name="Followed Hyperlink" xfId="8210" builtinId="9" hidden="1"/>
    <cellStyle name="Followed Hyperlink" xfId="8212" builtinId="9" hidden="1"/>
    <cellStyle name="Followed Hyperlink" xfId="8214" builtinId="9" hidden="1"/>
    <cellStyle name="Followed Hyperlink" xfId="8216" builtinId="9" hidden="1"/>
    <cellStyle name="Followed Hyperlink" xfId="8218" builtinId="9" hidden="1"/>
    <cellStyle name="Followed Hyperlink" xfId="8220" builtinId="9" hidden="1"/>
    <cellStyle name="Followed Hyperlink" xfId="8222" builtinId="9" hidden="1"/>
    <cellStyle name="Followed Hyperlink" xfId="8224" builtinId="9" hidden="1"/>
    <cellStyle name="Followed Hyperlink" xfId="8226" builtinId="9" hidden="1"/>
    <cellStyle name="Followed Hyperlink" xfId="8228" builtinId="9" hidden="1"/>
    <cellStyle name="Followed Hyperlink" xfId="8230" builtinId="9" hidden="1"/>
    <cellStyle name="Followed Hyperlink" xfId="8232" builtinId="9" hidden="1"/>
    <cellStyle name="Followed Hyperlink" xfId="8234" builtinId="9" hidden="1"/>
    <cellStyle name="Followed Hyperlink" xfId="8236" builtinId="9" hidden="1"/>
    <cellStyle name="Followed Hyperlink" xfId="8238" builtinId="9" hidden="1"/>
    <cellStyle name="Followed Hyperlink" xfId="8240" builtinId="9" hidden="1"/>
    <cellStyle name="Followed Hyperlink" xfId="8242" builtinId="9" hidden="1"/>
    <cellStyle name="Followed Hyperlink" xfId="8244" builtinId="9" hidden="1"/>
    <cellStyle name="Followed Hyperlink" xfId="8246" builtinId="9" hidden="1"/>
    <cellStyle name="Followed Hyperlink" xfId="8248" builtinId="9" hidden="1"/>
    <cellStyle name="Followed Hyperlink" xfId="8250" builtinId="9" hidden="1"/>
    <cellStyle name="Followed Hyperlink" xfId="8252" builtinId="9" hidden="1"/>
    <cellStyle name="Followed Hyperlink" xfId="8254" builtinId="9" hidden="1"/>
    <cellStyle name="Followed Hyperlink" xfId="8256" builtinId="9" hidden="1"/>
    <cellStyle name="Followed Hyperlink" xfId="8258" builtinId="9" hidden="1"/>
    <cellStyle name="Followed Hyperlink" xfId="8260" builtinId="9" hidden="1"/>
    <cellStyle name="Followed Hyperlink" xfId="8262" builtinId="9" hidden="1"/>
    <cellStyle name="Followed Hyperlink" xfId="8264" builtinId="9" hidden="1"/>
    <cellStyle name="Followed Hyperlink" xfId="8266" builtinId="9" hidden="1"/>
    <cellStyle name="Followed Hyperlink" xfId="8268" builtinId="9" hidden="1"/>
    <cellStyle name="Followed Hyperlink" xfId="8270" builtinId="9" hidden="1"/>
    <cellStyle name="Followed Hyperlink" xfId="8272" builtinId="9" hidden="1"/>
    <cellStyle name="Followed Hyperlink" xfId="8274" builtinId="9" hidden="1"/>
    <cellStyle name="Followed Hyperlink" xfId="8276" builtinId="9" hidden="1"/>
    <cellStyle name="Followed Hyperlink" xfId="8278" builtinId="9" hidden="1"/>
    <cellStyle name="Followed Hyperlink" xfId="8280" builtinId="9" hidden="1"/>
    <cellStyle name="Followed Hyperlink" xfId="8282" builtinId="9" hidden="1"/>
    <cellStyle name="Followed Hyperlink" xfId="8284" builtinId="9" hidden="1"/>
    <cellStyle name="Followed Hyperlink" xfId="8286" builtinId="9" hidden="1"/>
    <cellStyle name="Followed Hyperlink" xfId="8288" builtinId="9" hidden="1"/>
    <cellStyle name="Followed Hyperlink" xfId="8290" builtinId="9" hidden="1"/>
    <cellStyle name="Followed Hyperlink" xfId="8292" builtinId="9" hidden="1"/>
    <cellStyle name="Followed Hyperlink" xfId="8294" builtinId="9" hidden="1"/>
    <cellStyle name="Followed Hyperlink" xfId="8296" builtinId="9" hidden="1"/>
    <cellStyle name="Followed Hyperlink" xfId="8298" builtinId="9" hidden="1"/>
    <cellStyle name="Followed Hyperlink" xfId="8300" builtinId="9" hidden="1"/>
    <cellStyle name="Followed Hyperlink" xfId="8302" builtinId="9" hidden="1"/>
    <cellStyle name="Followed Hyperlink" xfId="8304" builtinId="9" hidden="1"/>
    <cellStyle name="Followed Hyperlink" xfId="8306" builtinId="9" hidden="1"/>
    <cellStyle name="Followed Hyperlink" xfId="8308" builtinId="9" hidden="1"/>
    <cellStyle name="Followed Hyperlink" xfId="8310" builtinId="9" hidden="1"/>
    <cellStyle name="Followed Hyperlink" xfId="8312" builtinId="9" hidden="1"/>
    <cellStyle name="Followed Hyperlink" xfId="8314" builtinId="9" hidden="1"/>
    <cellStyle name="Followed Hyperlink" xfId="8316" builtinId="9" hidden="1"/>
    <cellStyle name="Followed Hyperlink" xfId="8318" builtinId="9" hidden="1"/>
    <cellStyle name="Followed Hyperlink" xfId="8320" builtinId="9" hidden="1"/>
    <cellStyle name="Followed Hyperlink" xfId="8322" builtinId="9" hidden="1"/>
    <cellStyle name="Followed Hyperlink" xfId="8324" builtinId="9" hidden="1"/>
    <cellStyle name="Followed Hyperlink" xfId="8326" builtinId="9" hidden="1"/>
    <cellStyle name="Followed Hyperlink" xfId="8328" builtinId="9" hidden="1"/>
    <cellStyle name="Followed Hyperlink" xfId="8330" builtinId="9" hidden="1"/>
    <cellStyle name="Followed Hyperlink" xfId="8332" builtinId="9" hidden="1"/>
    <cellStyle name="Followed Hyperlink" xfId="8334" builtinId="9" hidden="1"/>
    <cellStyle name="Followed Hyperlink" xfId="8336" builtinId="9" hidden="1"/>
    <cellStyle name="Followed Hyperlink" xfId="8338" builtinId="9" hidden="1"/>
    <cellStyle name="Followed Hyperlink" xfId="8340" builtinId="9" hidden="1"/>
    <cellStyle name="Followed Hyperlink" xfId="8342" builtinId="9" hidden="1"/>
    <cellStyle name="Followed Hyperlink" xfId="8344" builtinId="9" hidden="1"/>
    <cellStyle name="Followed Hyperlink" xfId="8346" builtinId="9" hidden="1"/>
    <cellStyle name="Followed Hyperlink" xfId="8348" builtinId="9" hidden="1"/>
    <cellStyle name="Followed Hyperlink" xfId="8350" builtinId="9" hidden="1"/>
    <cellStyle name="Followed Hyperlink" xfId="8352" builtinId="9" hidden="1"/>
    <cellStyle name="Followed Hyperlink" xfId="8354" builtinId="9" hidden="1"/>
    <cellStyle name="Followed Hyperlink" xfId="8356" builtinId="9" hidden="1"/>
    <cellStyle name="Followed Hyperlink" xfId="8358" builtinId="9" hidden="1"/>
    <cellStyle name="Followed Hyperlink" xfId="8360" builtinId="9" hidden="1"/>
    <cellStyle name="Followed Hyperlink" xfId="8362" builtinId="9" hidden="1"/>
    <cellStyle name="Followed Hyperlink" xfId="8364" builtinId="9" hidden="1"/>
    <cellStyle name="Followed Hyperlink" xfId="8366" builtinId="9" hidden="1"/>
    <cellStyle name="Followed Hyperlink" xfId="8368" builtinId="9" hidden="1"/>
    <cellStyle name="Followed Hyperlink" xfId="8370" builtinId="9" hidden="1"/>
    <cellStyle name="Followed Hyperlink" xfId="8372" builtinId="9" hidden="1"/>
    <cellStyle name="Followed Hyperlink" xfId="8374" builtinId="9" hidden="1"/>
    <cellStyle name="Followed Hyperlink" xfId="8376" builtinId="9" hidden="1"/>
    <cellStyle name="Followed Hyperlink" xfId="8378" builtinId="9" hidden="1"/>
    <cellStyle name="Followed Hyperlink" xfId="8380" builtinId="9" hidden="1"/>
    <cellStyle name="Followed Hyperlink" xfId="8382" builtinId="9" hidden="1"/>
    <cellStyle name="Followed Hyperlink" xfId="8384" builtinId="9" hidden="1"/>
    <cellStyle name="Followed Hyperlink" xfId="8386" builtinId="9" hidden="1"/>
    <cellStyle name="Followed Hyperlink" xfId="8388" builtinId="9" hidden="1"/>
    <cellStyle name="Followed Hyperlink" xfId="8390" builtinId="9" hidden="1"/>
    <cellStyle name="Followed Hyperlink" xfId="8392" builtinId="9" hidden="1"/>
    <cellStyle name="Followed Hyperlink" xfId="8394" builtinId="9" hidden="1"/>
    <cellStyle name="Followed Hyperlink" xfId="8396" builtinId="9" hidden="1"/>
    <cellStyle name="Followed Hyperlink" xfId="8398" builtinId="9" hidden="1"/>
    <cellStyle name="Followed Hyperlink" xfId="8400" builtinId="9" hidden="1"/>
    <cellStyle name="Followed Hyperlink" xfId="8402" builtinId="9" hidden="1"/>
    <cellStyle name="Followed Hyperlink" xfId="8404" builtinId="9" hidden="1"/>
    <cellStyle name="Followed Hyperlink" xfId="8406" builtinId="9" hidden="1"/>
    <cellStyle name="Followed Hyperlink" xfId="8408" builtinId="9" hidden="1"/>
    <cellStyle name="Followed Hyperlink" xfId="8410" builtinId="9" hidden="1"/>
    <cellStyle name="Followed Hyperlink" xfId="8412" builtinId="9" hidden="1"/>
    <cellStyle name="Followed Hyperlink" xfId="8414" builtinId="9" hidden="1"/>
    <cellStyle name="Followed Hyperlink" xfId="8416" builtinId="9" hidden="1"/>
    <cellStyle name="Followed Hyperlink" xfId="8418" builtinId="9" hidden="1"/>
    <cellStyle name="Followed Hyperlink" xfId="8420" builtinId="9" hidden="1"/>
    <cellStyle name="Followed Hyperlink" xfId="8422" builtinId="9" hidden="1"/>
    <cellStyle name="Followed Hyperlink" xfId="8424" builtinId="9" hidden="1"/>
    <cellStyle name="Followed Hyperlink" xfId="8426" builtinId="9" hidden="1"/>
    <cellStyle name="Followed Hyperlink" xfId="8428" builtinId="9" hidden="1"/>
    <cellStyle name="Followed Hyperlink" xfId="8430" builtinId="9" hidden="1"/>
    <cellStyle name="Followed Hyperlink" xfId="8432" builtinId="9" hidden="1"/>
    <cellStyle name="Followed Hyperlink" xfId="8434" builtinId="9" hidden="1"/>
    <cellStyle name="Followed Hyperlink" xfId="8436" builtinId="9" hidden="1"/>
    <cellStyle name="Followed Hyperlink" xfId="8438" builtinId="9" hidden="1"/>
    <cellStyle name="Followed Hyperlink" xfId="8440" builtinId="9" hidden="1"/>
    <cellStyle name="Followed Hyperlink" xfId="8442" builtinId="9" hidden="1"/>
    <cellStyle name="Followed Hyperlink" xfId="8444" builtinId="9" hidden="1"/>
    <cellStyle name="Followed Hyperlink" xfId="8446" builtinId="9" hidden="1"/>
    <cellStyle name="Followed Hyperlink" xfId="8448" builtinId="9" hidden="1"/>
    <cellStyle name="Followed Hyperlink" xfId="8450" builtinId="9" hidden="1"/>
    <cellStyle name="Followed Hyperlink" xfId="8452" builtinId="9" hidden="1"/>
    <cellStyle name="Followed Hyperlink" xfId="8454" builtinId="9" hidden="1"/>
    <cellStyle name="Followed Hyperlink" xfId="8456" builtinId="9" hidden="1"/>
    <cellStyle name="Followed Hyperlink" xfId="8458" builtinId="9" hidden="1"/>
    <cellStyle name="Followed Hyperlink" xfId="8460" builtinId="9" hidden="1"/>
    <cellStyle name="Followed Hyperlink" xfId="8462" builtinId="9" hidden="1"/>
    <cellStyle name="Followed Hyperlink" xfId="8464" builtinId="9" hidden="1"/>
    <cellStyle name="Followed Hyperlink" xfId="8466" builtinId="9" hidden="1"/>
    <cellStyle name="Followed Hyperlink" xfId="8468" builtinId="9" hidden="1"/>
    <cellStyle name="Followed Hyperlink" xfId="8470" builtinId="9" hidden="1"/>
    <cellStyle name="Followed Hyperlink" xfId="8472" builtinId="9" hidden="1"/>
    <cellStyle name="Followed Hyperlink" xfId="8474" builtinId="9" hidden="1"/>
    <cellStyle name="Followed Hyperlink" xfId="8476" builtinId="9" hidden="1"/>
    <cellStyle name="Followed Hyperlink" xfId="8478" builtinId="9" hidden="1"/>
    <cellStyle name="Followed Hyperlink" xfId="8480" builtinId="9" hidden="1"/>
    <cellStyle name="Followed Hyperlink" xfId="8482" builtinId="9" hidden="1"/>
    <cellStyle name="Followed Hyperlink" xfId="8484" builtinId="9" hidden="1"/>
    <cellStyle name="Followed Hyperlink" xfId="8486" builtinId="9" hidden="1"/>
    <cellStyle name="Followed Hyperlink" xfId="8488" builtinId="9" hidden="1"/>
    <cellStyle name="Followed Hyperlink" xfId="8490" builtinId="9" hidden="1"/>
    <cellStyle name="Followed Hyperlink" xfId="8492" builtinId="9" hidden="1"/>
    <cellStyle name="Followed Hyperlink" xfId="8494"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hidden="1"/>
    <cellStyle name="Hyperlink" xfId="6213" builtinId="8" hidden="1"/>
    <cellStyle name="Hyperlink" xfId="6215" builtinId="8" hidden="1"/>
    <cellStyle name="Hyperlink" xfId="6217" builtinId="8" hidden="1"/>
    <cellStyle name="Hyperlink" xfId="6219" builtinId="8" hidden="1"/>
    <cellStyle name="Hyperlink" xfId="6221" builtinId="8" hidden="1"/>
    <cellStyle name="Hyperlink" xfId="6223" builtinId="8" hidden="1"/>
    <cellStyle name="Hyperlink" xfId="6225" builtinId="8" hidden="1"/>
    <cellStyle name="Hyperlink" xfId="6227" builtinId="8" hidden="1"/>
    <cellStyle name="Hyperlink" xfId="6229" builtinId="8" hidden="1"/>
    <cellStyle name="Hyperlink" xfId="6231" builtinId="8" hidden="1"/>
    <cellStyle name="Hyperlink" xfId="6233" builtinId="8" hidden="1"/>
    <cellStyle name="Hyperlink" xfId="6235" builtinId="8" hidden="1"/>
    <cellStyle name="Hyperlink" xfId="6237" builtinId="8" hidden="1"/>
    <cellStyle name="Hyperlink" xfId="6239" builtinId="8" hidden="1"/>
    <cellStyle name="Hyperlink" xfId="6241" builtinId="8" hidden="1"/>
    <cellStyle name="Hyperlink" xfId="6243" builtinId="8" hidden="1"/>
    <cellStyle name="Hyperlink" xfId="6245" builtinId="8" hidden="1"/>
    <cellStyle name="Hyperlink" xfId="6247" builtinId="8" hidden="1"/>
    <cellStyle name="Hyperlink" xfId="6249" builtinId="8" hidden="1"/>
    <cellStyle name="Hyperlink" xfId="6251" builtinId="8" hidden="1"/>
    <cellStyle name="Hyperlink" xfId="6253" builtinId="8" hidden="1"/>
    <cellStyle name="Hyperlink" xfId="6255" builtinId="8" hidden="1"/>
    <cellStyle name="Hyperlink" xfId="6257" builtinId="8" hidden="1"/>
    <cellStyle name="Hyperlink" xfId="6259" builtinId="8" hidden="1"/>
    <cellStyle name="Hyperlink" xfId="6261" builtinId="8" hidden="1"/>
    <cellStyle name="Hyperlink" xfId="6263" builtinId="8" hidden="1"/>
    <cellStyle name="Hyperlink" xfId="6265" builtinId="8" hidden="1"/>
    <cellStyle name="Hyperlink" xfId="6267" builtinId="8" hidden="1"/>
    <cellStyle name="Hyperlink" xfId="6269" builtinId="8" hidden="1"/>
    <cellStyle name="Hyperlink" xfId="6271" builtinId="8" hidden="1"/>
    <cellStyle name="Hyperlink" xfId="6273" builtinId="8" hidden="1"/>
    <cellStyle name="Hyperlink" xfId="6275" builtinId="8" hidden="1"/>
    <cellStyle name="Hyperlink" xfId="6277" builtinId="8" hidden="1"/>
    <cellStyle name="Hyperlink" xfId="6279" builtinId="8" hidden="1"/>
    <cellStyle name="Hyperlink" xfId="6281" builtinId="8" hidden="1"/>
    <cellStyle name="Hyperlink" xfId="6283" builtinId="8" hidden="1"/>
    <cellStyle name="Hyperlink" xfId="6285" builtinId="8" hidden="1"/>
    <cellStyle name="Hyperlink" xfId="6287" builtinId="8" hidden="1"/>
    <cellStyle name="Hyperlink" xfId="6289" builtinId="8" hidden="1"/>
    <cellStyle name="Hyperlink" xfId="6291" builtinId="8" hidden="1"/>
    <cellStyle name="Hyperlink" xfId="6293" builtinId="8" hidden="1"/>
    <cellStyle name="Hyperlink" xfId="6295" builtinId="8" hidden="1"/>
    <cellStyle name="Hyperlink" xfId="6297" builtinId="8" hidden="1"/>
    <cellStyle name="Hyperlink" xfId="6299" builtinId="8" hidden="1"/>
    <cellStyle name="Hyperlink" xfId="6301" builtinId="8" hidden="1"/>
    <cellStyle name="Hyperlink" xfId="6303" builtinId="8" hidden="1"/>
    <cellStyle name="Hyperlink" xfId="6305" builtinId="8" hidden="1"/>
    <cellStyle name="Hyperlink" xfId="6307" builtinId="8" hidden="1"/>
    <cellStyle name="Hyperlink" xfId="6309" builtinId="8" hidden="1"/>
    <cellStyle name="Hyperlink" xfId="6311" builtinId="8" hidden="1"/>
    <cellStyle name="Hyperlink" xfId="6313" builtinId="8" hidden="1"/>
    <cellStyle name="Hyperlink" xfId="6315" builtinId="8" hidden="1"/>
    <cellStyle name="Hyperlink" xfId="6317" builtinId="8" hidden="1"/>
    <cellStyle name="Hyperlink" xfId="6319" builtinId="8" hidden="1"/>
    <cellStyle name="Hyperlink" xfId="6321" builtinId="8" hidden="1"/>
    <cellStyle name="Hyperlink" xfId="6323" builtinId="8" hidden="1"/>
    <cellStyle name="Hyperlink" xfId="6325" builtinId="8" hidden="1"/>
    <cellStyle name="Hyperlink" xfId="6327" builtinId="8" hidden="1"/>
    <cellStyle name="Hyperlink" xfId="6329" builtinId="8" hidden="1"/>
    <cellStyle name="Hyperlink" xfId="6331" builtinId="8" hidden="1"/>
    <cellStyle name="Hyperlink" xfId="6333" builtinId="8" hidden="1"/>
    <cellStyle name="Hyperlink" xfId="6335" builtinId="8" hidden="1"/>
    <cellStyle name="Hyperlink" xfId="6337" builtinId="8" hidden="1"/>
    <cellStyle name="Hyperlink" xfId="6339" builtinId="8" hidden="1"/>
    <cellStyle name="Hyperlink" xfId="6341" builtinId="8" hidden="1"/>
    <cellStyle name="Hyperlink" xfId="6343" builtinId="8" hidden="1"/>
    <cellStyle name="Hyperlink" xfId="6345" builtinId="8" hidden="1"/>
    <cellStyle name="Hyperlink" xfId="6347" builtinId="8" hidden="1"/>
    <cellStyle name="Hyperlink" xfId="6349" builtinId="8" hidden="1"/>
    <cellStyle name="Hyperlink" xfId="6351" builtinId="8" hidden="1"/>
    <cellStyle name="Hyperlink" xfId="6353" builtinId="8" hidden="1"/>
    <cellStyle name="Hyperlink" xfId="6355" builtinId="8" hidden="1"/>
    <cellStyle name="Hyperlink" xfId="6357" builtinId="8" hidden="1"/>
    <cellStyle name="Hyperlink" xfId="6359" builtinId="8" hidden="1"/>
    <cellStyle name="Hyperlink" xfId="6361" builtinId="8" hidden="1"/>
    <cellStyle name="Hyperlink" xfId="6363" builtinId="8" hidden="1"/>
    <cellStyle name="Hyperlink" xfId="6365" builtinId="8" hidden="1"/>
    <cellStyle name="Hyperlink" xfId="6367" builtinId="8" hidden="1"/>
    <cellStyle name="Hyperlink" xfId="6369" builtinId="8" hidden="1"/>
    <cellStyle name="Hyperlink" xfId="6371" builtinId="8" hidden="1"/>
    <cellStyle name="Hyperlink" xfId="6373" builtinId="8" hidden="1"/>
    <cellStyle name="Hyperlink" xfId="6375" builtinId="8" hidden="1"/>
    <cellStyle name="Hyperlink" xfId="6377" builtinId="8" hidden="1"/>
    <cellStyle name="Hyperlink" xfId="6379" builtinId="8" hidden="1"/>
    <cellStyle name="Hyperlink" xfId="6381" builtinId="8" hidden="1"/>
    <cellStyle name="Hyperlink" xfId="6383" builtinId="8" hidden="1"/>
    <cellStyle name="Hyperlink" xfId="6385" builtinId="8" hidden="1"/>
    <cellStyle name="Hyperlink" xfId="6387" builtinId="8" hidden="1"/>
    <cellStyle name="Hyperlink" xfId="6389" builtinId="8" hidden="1"/>
    <cellStyle name="Hyperlink" xfId="6391" builtinId="8" hidden="1"/>
    <cellStyle name="Hyperlink" xfId="6393" builtinId="8" hidden="1"/>
    <cellStyle name="Hyperlink" xfId="6395" builtinId="8" hidden="1"/>
    <cellStyle name="Hyperlink" xfId="6397" builtinId="8" hidden="1"/>
    <cellStyle name="Hyperlink" xfId="6399" builtinId="8" hidden="1"/>
    <cellStyle name="Hyperlink" xfId="6401" builtinId="8" hidden="1"/>
    <cellStyle name="Hyperlink" xfId="6403" builtinId="8" hidden="1"/>
    <cellStyle name="Hyperlink" xfId="6405" builtinId="8" hidden="1"/>
    <cellStyle name="Hyperlink" xfId="6407" builtinId="8" hidden="1"/>
    <cellStyle name="Hyperlink" xfId="6409" builtinId="8" hidden="1"/>
    <cellStyle name="Hyperlink" xfId="6411" builtinId="8" hidden="1"/>
    <cellStyle name="Hyperlink" xfId="6413" builtinId="8" hidden="1"/>
    <cellStyle name="Hyperlink" xfId="6415" builtinId="8" hidden="1"/>
    <cellStyle name="Hyperlink" xfId="6417" builtinId="8" hidden="1"/>
    <cellStyle name="Hyperlink" xfId="6419" builtinId="8" hidden="1"/>
    <cellStyle name="Hyperlink" xfId="6421" builtinId="8" hidden="1"/>
    <cellStyle name="Hyperlink" xfId="6423" builtinId="8" hidden="1"/>
    <cellStyle name="Hyperlink" xfId="6425" builtinId="8" hidden="1"/>
    <cellStyle name="Hyperlink" xfId="6427" builtinId="8" hidden="1"/>
    <cellStyle name="Hyperlink" xfId="6429" builtinId="8" hidden="1"/>
    <cellStyle name="Hyperlink" xfId="6431" builtinId="8" hidden="1"/>
    <cellStyle name="Hyperlink" xfId="6433" builtinId="8" hidden="1"/>
    <cellStyle name="Hyperlink" xfId="6435" builtinId="8" hidden="1"/>
    <cellStyle name="Hyperlink" xfId="6437" builtinId="8" hidden="1"/>
    <cellStyle name="Hyperlink" xfId="6439" builtinId="8" hidden="1"/>
    <cellStyle name="Hyperlink" xfId="6441" builtinId="8" hidden="1"/>
    <cellStyle name="Hyperlink" xfId="6443" builtinId="8" hidden="1"/>
    <cellStyle name="Hyperlink" xfId="6445" builtinId="8" hidden="1"/>
    <cellStyle name="Hyperlink" xfId="6447" builtinId="8" hidden="1"/>
    <cellStyle name="Hyperlink" xfId="6449" builtinId="8" hidden="1"/>
    <cellStyle name="Hyperlink" xfId="6451" builtinId="8" hidden="1"/>
    <cellStyle name="Hyperlink" xfId="6453" builtinId="8" hidden="1"/>
    <cellStyle name="Hyperlink" xfId="6455" builtinId="8" hidden="1"/>
    <cellStyle name="Hyperlink" xfId="6457" builtinId="8" hidden="1"/>
    <cellStyle name="Hyperlink" xfId="6459" builtinId="8" hidden="1"/>
    <cellStyle name="Hyperlink" xfId="6461" builtinId="8" hidden="1"/>
    <cellStyle name="Hyperlink" xfId="6463" builtinId="8" hidden="1"/>
    <cellStyle name="Hyperlink" xfId="6465" builtinId="8" hidden="1"/>
    <cellStyle name="Hyperlink" xfId="6467" builtinId="8" hidden="1"/>
    <cellStyle name="Hyperlink" xfId="6469" builtinId="8" hidden="1"/>
    <cellStyle name="Hyperlink" xfId="6471" builtinId="8" hidden="1"/>
    <cellStyle name="Hyperlink" xfId="6473" builtinId="8" hidden="1"/>
    <cellStyle name="Hyperlink" xfId="6475" builtinId="8" hidden="1"/>
    <cellStyle name="Hyperlink" xfId="6477" builtinId="8" hidden="1"/>
    <cellStyle name="Hyperlink" xfId="6479" builtinId="8" hidden="1"/>
    <cellStyle name="Hyperlink" xfId="6481" builtinId="8" hidden="1"/>
    <cellStyle name="Hyperlink" xfId="6483" builtinId="8" hidden="1"/>
    <cellStyle name="Hyperlink" xfId="6485" builtinId="8" hidden="1"/>
    <cellStyle name="Hyperlink" xfId="6487" builtinId="8" hidden="1"/>
    <cellStyle name="Hyperlink" xfId="6489" builtinId="8" hidden="1"/>
    <cellStyle name="Hyperlink" xfId="6491" builtinId="8" hidden="1"/>
    <cellStyle name="Hyperlink" xfId="6493" builtinId="8" hidden="1"/>
    <cellStyle name="Hyperlink" xfId="6495" builtinId="8" hidden="1"/>
    <cellStyle name="Hyperlink" xfId="6497" builtinId="8" hidden="1"/>
    <cellStyle name="Hyperlink" xfId="6499" builtinId="8" hidden="1"/>
    <cellStyle name="Hyperlink" xfId="6501" builtinId="8" hidden="1"/>
    <cellStyle name="Hyperlink" xfId="6503" builtinId="8" hidden="1"/>
    <cellStyle name="Hyperlink" xfId="6505" builtinId="8" hidden="1"/>
    <cellStyle name="Hyperlink" xfId="6507" builtinId="8" hidden="1"/>
    <cellStyle name="Hyperlink" xfId="6509" builtinId="8" hidden="1"/>
    <cellStyle name="Hyperlink" xfId="6511" builtinId="8" hidden="1"/>
    <cellStyle name="Hyperlink" xfId="6513" builtinId="8" hidden="1"/>
    <cellStyle name="Hyperlink" xfId="6515" builtinId="8" hidden="1"/>
    <cellStyle name="Hyperlink" xfId="6517" builtinId="8" hidden="1"/>
    <cellStyle name="Hyperlink" xfId="6519" builtinId="8" hidden="1"/>
    <cellStyle name="Hyperlink" xfId="6521" builtinId="8" hidden="1"/>
    <cellStyle name="Hyperlink" xfId="6523" builtinId="8" hidden="1"/>
    <cellStyle name="Hyperlink" xfId="6525" builtinId="8" hidden="1"/>
    <cellStyle name="Hyperlink" xfId="6527" builtinId="8" hidden="1"/>
    <cellStyle name="Hyperlink" xfId="6529" builtinId="8" hidden="1"/>
    <cellStyle name="Hyperlink" xfId="6531" builtinId="8" hidden="1"/>
    <cellStyle name="Hyperlink" xfId="6533" builtinId="8" hidden="1"/>
    <cellStyle name="Hyperlink" xfId="6535" builtinId="8" hidden="1"/>
    <cellStyle name="Hyperlink" xfId="6537" builtinId="8" hidden="1"/>
    <cellStyle name="Hyperlink" xfId="6539" builtinId="8" hidden="1"/>
    <cellStyle name="Hyperlink" xfId="6541" builtinId="8" hidden="1"/>
    <cellStyle name="Hyperlink" xfId="6543" builtinId="8" hidden="1"/>
    <cellStyle name="Hyperlink" xfId="6545" builtinId="8" hidden="1"/>
    <cellStyle name="Hyperlink" xfId="6547" builtinId="8" hidden="1"/>
    <cellStyle name="Hyperlink" xfId="6549" builtinId="8" hidden="1"/>
    <cellStyle name="Hyperlink" xfId="6551" builtinId="8" hidden="1"/>
    <cellStyle name="Hyperlink" xfId="6553" builtinId="8" hidden="1"/>
    <cellStyle name="Hyperlink" xfId="6555" builtinId="8" hidden="1"/>
    <cellStyle name="Hyperlink" xfId="6557" builtinId="8" hidden="1"/>
    <cellStyle name="Hyperlink" xfId="6559" builtinId="8" hidden="1"/>
    <cellStyle name="Hyperlink" xfId="6561" builtinId="8" hidden="1"/>
    <cellStyle name="Hyperlink" xfId="6563" builtinId="8" hidden="1"/>
    <cellStyle name="Hyperlink" xfId="6565" builtinId="8" hidden="1"/>
    <cellStyle name="Hyperlink" xfId="6567" builtinId="8" hidden="1"/>
    <cellStyle name="Hyperlink" xfId="6569" builtinId="8" hidden="1"/>
    <cellStyle name="Hyperlink" xfId="6571" builtinId="8" hidden="1"/>
    <cellStyle name="Hyperlink" xfId="6573" builtinId="8" hidden="1"/>
    <cellStyle name="Hyperlink" xfId="6575" builtinId="8" hidden="1"/>
    <cellStyle name="Hyperlink" xfId="6577" builtinId="8" hidden="1"/>
    <cellStyle name="Hyperlink" xfId="6579" builtinId="8" hidden="1"/>
    <cellStyle name="Hyperlink" xfId="6581" builtinId="8" hidden="1"/>
    <cellStyle name="Hyperlink" xfId="6583" builtinId="8" hidden="1"/>
    <cellStyle name="Hyperlink" xfId="6585" builtinId="8" hidden="1"/>
    <cellStyle name="Hyperlink" xfId="6587" builtinId="8" hidden="1"/>
    <cellStyle name="Hyperlink" xfId="6589" builtinId="8" hidden="1"/>
    <cellStyle name="Hyperlink" xfId="6591" builtinId="8" hidden="1"/>
    <cellStyle name="Hyperlink" xfId="6593" builtinId="8" hidden="1"/>
    <cellStyle name="Hyperlink" xfId="6595" builtinId="8" hidden="1"/>
    <cellStyle name="Hyperlink" xfId="6597" builtinId="8" hidden="1"/>
    <cellStyle name="Hyperlink" xfId="6599" builtinId="8" hidden="1"/>
    <cellStyle name="Hyperlink" xfId="6601" builtinId="8" hidden="1"/>
    <cellStyle name="Hyperlink" xfId="6603" builtinId="8" hidden="1"/>
    <cellStyle name="Hyperlink" xfId="6605" builtinId="8" hidden="1"/>
    <cellStyle name="Hyperlink" xfId="6607" builtinId="8" hidden="1"/>
    <cellStyle name="Hyperlink" xfId="6609" builtinId="8" hidden="1"/>
    <cellStyle name="Hyperlink" xfId="6611" builtinId="8" hidden="1"/>
    <cellStyle name="Hyperlink" xfId="6613" builtinId="8" hidden="1"/>
    <cellStyle name="Hyperlink" xfId="6615" builtinId="8" hidden="1"/>
    <cellStyle name="Hyperlink" xfId="6617" builtinId="8" hidden="1"/>
    <cellStyle name="Hyperlink" xfId="6619" builtinId="8" hidden="1"/>
    <cellStyle name="Hyperlink" xfId="6621" builtinId="8" hidden="1"/>
    <cellStyle name="Hyperlink" xfId="6623" builtinId="8" hidden="1"/>
    <cellStyle name="Hyperlink" xfId="6625" builtinId="8" hidden="1"/>
    <cellStyle name="Hyperlink" xfId="6627" builtinId="8" hidden="1"/>
    <cellStyle name="Hyperlink" xfId="6629" builtinId="8" hidden="1"/>
    <cellStyle name="Hyperlink" xfId="6631" builtinId="8" hidden="1"/>
    <cellStyle name="Hyperlink" xfId="6633" builtinId="8" hidden="1"/>
    <cellStyle name="Hyperlink" xfId="6635" builtinId="8" hidden="1"/>
    <cellStyle name="Hyperlink" xfId="6637" builtinId="8" hidden="1"/>
    <cellStyle name="Hyperlink" xfId="6639" builtinId="8" hidden="1"/>
    <cellStyle name="Hyperlink" xfId="6641" builtinId="8" hidden="1"/>
    <cellStyle name="Hyperlink" xfId="6643" builtinId="8" hidden="1"/>
    <cellStyle name="Hyperlink" xfId="6645" builtinId="8" hidden="1"/>
    <cellStyle name="Hyperlink" xfId="6647" builtinId="8" hidden="1"/>
    <cellStyle name="Hyperlink" xfId="6649" builtinId="8" hidden="1"/>
    <cellStyle name="Hyperlink" xfId="6651" builtinId="8" hidden="1"/>
    <cellStyle name="Hyperlink" xfId="6653" builtinId="8" hidden="1"/>
    <cellStyle name="Hyperlink" xfId="6655" builtinId="8" hidden="1"/>
    <cellStyle name="Hyperlink" xfId="6657" builtinId="8" hidden="1"/>
    <cellStyle name="Hyperlink" xfId="6659" builtinId="8" hidden="1"/>
    <cellStyle name="Hyperlink" xfId="6661" builtinId="8" hidden="1"/>
    <cellStyle name="Hyperlink" xfId="6663" builtinId="8" hidden="1"/>
    <cellStyle name="Hyperlink" xfId="6665" builtinId="8" hidden="1"/>
    <cellStyle name="Hyperlink" xfId="6667" builtinId="8" hidden="1"/>
    <cellStyle name="Hyperlink" xfId="6669" builtinId="8" hidden="1"/>
    <cellStyle name="Hyperlink" xfId="6671" builtinId="8" hidden="1"/>
    <cellStyle name="Hyperlink" xfId="6673" builtinId="8" hidden="1"/>
    <cellStyle name="Hyperlink" xfId="6675" builtinId="8" hidden="1"/>
    <cellStyle name="Hyperlink" xfId="6677" builtinId="8" hidden="1"/>
    <cellStyle name="Hyperlink" xfId="6679" builtinId="8" hidden="1"/>
    <cellStyle name="Hyperlink" xfId="6681" builtinId="8" hidden="1"/>
    <cellStyle name="Hyperlink" xfId="6683" builtinId="8" hidden="1"/>
    <cellStyle name="Hyperlink" xfId="6685" builtinId="8" hidden="1"/>
    <cellStyle name="Hyperlink" xfId="6687" builtinId="8" hidden="1"/>
    <cellStyle name="Hyperlink" xfId="6689" builtinId="8" hidden="1"/>
    <cellStyle name="Hyperlink" xfId="6691" builtinId="8" hidden="1"/>
    <cellStyle name="Hyperlink" xfId="6693" builtinId="8" hidden="1"/>
    <cellStyle name="Hyperlink" xfId="6695" builtinId="8" hidden="1"/>
    <cellStyle name="Hyperlink" xfId="6697" builtinId="8" hidden="1"/>
    <cellStyle name="Hyperlink" xfId="6699" builtinId="8" hidden="1"/>
    <cellStyle name="Hyperlink" xfId="6701" builtinId="8" hidden="1"/>
    <cellStyle name="Hyperlink" xfId="6703" builtinId="8" hidden="1"/>
    <cellStyle name="Hyperlink" xfId="6705" builtinId="8" hidden="1"/>
    <cellStyle name="Hyperlink" xfId="6707" builtinId="8" hidden="1"/>
    <cellStyle name="Hyperlink" xfId="6709" builtinId="8" hidden="1"/>
    <cellStyle name="Hyperlink" xfId="6711" builtinId="8" hidden="1"/>
    <cellStyle name="Hyperlink" xfId="6713" builtinId="8" hidden="1"/>
    <cellStyle name="Hyperlink" xfId="6715" builtinId="8" hidden="1"/>
    <cellStyle name="Hyperlink" xfId="6717" builtinId="8" hidden="1"/>
    <cellStyle name="Hyperlink" xfId="6719" builtinId="8" hidden="1"/>
    <cellStyle name="Hyperlink" xfId="6721" builtinId="8" hidden="1"/>
    <cellStyle name="Hyperlink" xfId="6723" builtinId="8" hidden="1"/>
    <cellStyle name="Hyperlink" xfId="6725" builtinId="8" hidden="1"/>
    <cellStyle name="Hyperlink" xfId="6727" builtinId="8" hidden="1"/>
    <cellStyle name="Hyperlink" xfId="6729" builtinId="8" hidden="1"/>
    <cellStyle name="Hyperlink" xfId="6731" builtinId="8" hidden="1"/>
    <cellStyle name="Hyperlink" xfId="6733" builtinId="8" hidden="1"/>
    <cellStyle name="Hyperlink" xfId="6735" builtinId="8" hidden="1"/>
    <cellStyle name="Hyperlink" xfId="6737" builtinId="8" hidden="1"/>
    <cellStyle name="Hyperlink" xfId="6739" builtinId="8" hidden="1"/>
    <cellStyle name="Hyperlink" xfId="6741" builtinId="8" hidden="1"/>
    <cellStyle name="Hyperlink" xfId="6743" builtinId="8" hidden="1"/>
    <cellStyle name="Hyperlink" xfId="6745" builtinId="8" hidden="1"/>
    <cellStyle name="Hyperlink" xfId="6747" builtinId="8" hidden="1"/>
    <cellStyle name="Hyperlink" xfId="6749" builtinId="8" hidden="1"/>
    <cellStyle name="Hyperlink" xfId="6751" builtinId="8" hidden="1"/>
    <cellStyle name="Hyperlink" xfId="6753" builtinId="8" hidden="1"/>
    <cellStyle name="Hyperlink" xfId="6755" builtinId="8" hidden="1"/>
    <cellStyle name="Hyperlink" xfId="6757" builtinId="8" hidden="1"/>
    <cellStyle name="Hyperlink" xfId="6759" builtinId="8" hidden="1"/>
    <cellStyle name="Hyperlink" xfId="6761" builtinId="8" hidden="1"/>
    <cellStyle name="Hyperlink" xfId="6763" builtinId="8" hidden="1"/>
    <cellStyle name="Hyperlink" xfId="6765" builtinId="8" hidden="1"/>
    <cellStyle name="Hyperlink" xfId="6767" builtinId="8" hidden="1"/>
    <cellStyle name="Hyperlink" xfId="6769" builtinId="8" hidden="1"/>
    <cellStyle name="Hyperlink" xfId="6771" builtinId="8" hidden="1"/>
    <cellStyle name="Hyperlink" xfId="6773" builtinId="8" hidden="1"/>
    <cellStyle name="Hyperlink" xfId="6775" builtinId="8" hidden="1"/>
    <cellStyle name="Hyperlink" xfId="6777" builtinId="8" hidden="1"/>
    <cellStyle name="Hyperlink" xfId="6779" builtinId="8" hidden="1"/>
    <cellStyle name="Hyperlink" xfId="6781" builtinId="8" hidden="1"/>
    <cellStyle name="Hyperlink" xfId="6783" builtinId="8" hidden="1"/>
    <cellStyle name="Hyperlink" xfId="6785" builtinId="8" hidden="1"/>
    <cellStyle name="Hyperlink" xfId="6787" builtinId="8" hidden="1"/>
    <cellStyle name="Hyperlink" xfId="6789" builtinId="8" hidden="1"/>
    <cellStyle name="Hyperlink" xfId="6791" builtinId="8" hidden="1"/>
    <cellStyle name="Hyperlink" xfId="6793" builtinId="8" hidden="1"/>
    <cellStyle name="Hyperlink" xfId="6795" builtinId="8" hidden="1"/>
    <cellStyle name="Hyperlink" xfId="6797" builtinId="8" hidden="1"/>
    <cellStyle name="Hyperlink" xfId="6799" builtinId="8" hidden="1"/>
    <cellStyle name="Hyperlink" xfId="6801" builtinId="8" hidden="1"/>
    <cellStyle name="Hyperlink" xfId="6803" builtinId="8" hidden="1"/>
    <cellStyle name="Hyperlink" xfId="6805" builtinId="8" hidden="1"/>
    <cellStyle name="Hyperlink" xfId="6807" builtinId="8" hidden="1"/>
    <cellStyle name="Hyperlink" xfId="6809" builtinId="8" hidden="1"/>
    <cellStyle name="Hyperlink" xfId="6811" builtinId="8" hidden="1"/>
    <cellStyle name="Hyperlink" xfId="6813" builtinId="8" hidden="1"/>
    <cellStyle name="Hyperlink" xfId="6815" builtinId="8" hidden="1"/>
    <cellStyle name="Hyperlink" xfId="6817" builtinId="8" hidden="1"/>
    <cellStyle name="Hyperlink" xfId="6819" builtinId="8" hidden="1"/>
    <cellStyle name="Hyperlink" xfId="6821" builtinId="8" hidden="1"/>
    <cellStyle name="Hyperlink" xfId="6823" builtinId="8" hidden="1"/>
    <cellStyle name="Hyperlink" xfId="6825" builtinId="8" hidden="1"/>
    <cellStyle name="Hyperlink" xfId="6827" builtinId="8" hidden="1"/>
    <cellStyle name="Hyperlink" xfId="6829" builtinId="8" hidden="1"/>
    <cellStyle name="Hyperlink" xfId="6831" builtinId="8" hidden="1"/>
    <cellStyle name="Hyperlink" xfId="6833" builtinId="8" hidden="1"/>
    <cellStyle name="Hyperlink" xfId="6835" builtinId="8" hidden="1"/>
    <cellStyle name="Hyperlink" xfId="6837" builtinId="8" hidden="1"/>
    <cellStyle name="Hyperlink" xfId="6839" builtinId="8" hidden="1"/>
    <cellStyle name="Hyperlink" xfId="6841" builtinId="8" hidden="1"/>
    <cellStyle name="Hyperlink" xfId="6843" builtinId="8" hidden="1"/>
    <cellStyle name="Hyperlink" xfId="6845" builtinId="8" hidden="1"/>
    <cellStyle name="Hyperlink" xfId="6847" builtinId="8" hidden="1"/>
    <cellStyle name="Hyperlink" xfId="6849" builtinId="8" hidden="1"/>
    <cellStyle name="Hyperlink" xfId="6851" builtinId="8" hidden="1"/>
    <cellStyle name="Hyperlink" xfId="6853" builtinId="8" hidden="1"/>
    <cellStyle name="Hyperlink" xfId="6855" builtinId="8" hidden="1"/>
    <cellStyle name="Hyperlink" xfId="6857" builtinId="8" hidden="1"/>
    <cellStyle name="Hyperlink" xfId="6859" builtinId="8" hidden="1"/>
    <cellStyle name="Hyperlink" xfId="6861" builtinId="8" hidden="1"/>
    <cellStyle name="Hyperlink" xfId="6863" builtinId="8" hidden="1"/>
    <cellStyle name="Hyperlink" xfId="6865" builtinId="8" hidden="1"/>
    <cellStyle name="Hyperlink" xfId="6867" builtinId="8" hidden="1"/>
    <cellStyle name="Hyperlink" xfId="6869" builtinId="8" hidden="1"/>
    <cellStyle name="Hyperlink" xfId="6871" builtinId="8" hidden="1"/>
    <cellStyle name="Hyperlink" xfId="6873" builtinId="8" hidden="1"/>
    <cellStyle name="Hyperlink" xfId="6875" builtinId="8" hidden="1"/>
    <cellStyle name="Hyperlink" xfId="6877" builtinId="8" hidden="1"/>
    <cellStyle name="Hyperlink" xfId="6879" builtinId="8" hidden="1"/>
    <cellStyle name="Hyperlink" xfId="6881" builtinId="8" hidden="1"/>
    <cellStyle name="Hyperlink" xfId="6883" builtinId="8" hidden="1"/>
    <cellStyle name="Hyperlink" xfId="6885" builtinId="8" hidden="1"/>
    <cellStyle name="Hyperlink" xfId="6887" builtinId="8" hidden="1"/>
    <cellStyle name="Hyperlink" xfId="6889" builtinId="8" hidden="1"/>
    <cellStyle name="Hyperlink" xfId="6891" builtinId="8" hidden="1"/>
    <cellStyle name="Hyperlink" xfId="6893" builtinId="8" hidden="1"/>
    <cellStyle name="Hyperlink" xfId="6895" builtinId="8" hidden="1"/>
    <cellStyle name="Hyperlink" xfId="6897" builtinId="8" hidden="1"/>
    <cellStyle name="Hyperlink" xfId="6899" builtinId="8" hidden="1"/>
    <cellStyle name="Hyperlink" xfId="6901" builtinId="8" hidden="1"/>
    <cellStyle name="Hyperlink" xfId="6903" builtinId="8" hidden="1"/>
    <cellStyle name="Hyperlink" xfId="6905" builtinId="8" hidden="1"/>
    <cellStyle name="Hyperlink" xfId="6907" builtinId="8" hidden="1"/>
    <cellStyle name="Hyperlink" xfId="6909" builtinId="8" hidden="1"/>
    <cellStyle name="Hyperlink" xfId="6911" builtinId="8" hidden="1"/>
    <cellStyle name="Hyperlink" xfId="6913" builtinId="8" hidden="1"/>
    <cellStyle name="Hyperlink" xfId="6915" builtinId="8" hidden="1"/>
    <cellStyle name="Hyperlink" xfId="6917" builtinId="8" hidden="1"/>
    <cellStyle name="Hyperlink" xfId="6919" builtinId="8" hidden="1"/>
    <cellStyle name="Hyperlink" xfId="6921" builtinId="8" hidden="1"/>
    <cellStyle name="Hyperlink" xfId="6923" builtinId="8" hidden="1"/>
    <cellStyle name="Hyperlink" xfId="6925" builtinId="8" hidden="1"/>
    <cellStyle name="Hyperlink" xfId="6927" builtinId="8" hidden="1"/>
    <cellStyle name="Hyperlink" xfId="6929" builtinId="8" hidden="1"/>
    <cellStyle name="Hyperlink" xfId="6931" builtinId="8" hidden="1"/>
    <cellStyle name="Hyperlink" xfId="6933" builtinId="8" hidden="1"/>
    <cellStyle name="Hyperlink" xfId="6935" builtinId="8" hidden="1"/>
    <cellStyle name="Hyperlink" xfId="6937" builtinId="8" hidden="1"/>
    <cellStyle name="Hyperlink" xfId="6939" builtinId="8" hidden="1"/>
    <cellStyle name="Hyperlink" xfId="6941" builtinId="8" hidden="1"/>
    <cellStyle name="Hyperlink" xfId="6943" builtinId="8" hidden="1"/>
    <cellStyle name="Hyperlink" xfId="6945" builtinId="8" hidden="1"/>
    <cellStyle name="Hyperlink" xfId="6947" builtinId="8" hidden="1"/>
    <cellStyle name="Hyperlink" xfId="6949" builtinId="8" hidden="1"/>
    <cellStyle name="Hyperlink" xfId="6951" builtinId="8" hidden="1"/>
    <cellStyle name="Hyperlink" xfId="6953" builtinId="8" hidden="1"/>
    <cellStyle name="Hyperlink" xfId="6955" builtinId="8" hidden="1"/>
    <cellStyle name="Hyperlink" xfId="6957" builtinId="8" hidden="1"/>
    <cellStyle name="Hyperlink" xfId="6959" builtinId="8" hidden="1"/>
    <cellStyle name="Hyperlink" xfId="6961" builtinId="8" hidden="1"/>
    <cellStyle name="Hyperlink" xfId="6963" builtinId="8" hidden="1"/>
    <cellStyle name="Hyperlink" xfId="6965" builtinId="8" hidden="1"/>
    <cellStyle name="Hyperlink" xfId="6967" builtinId="8" hidden="1"/>
    <cellStyle name="Hyperlink" xfId="6969" builtinId="8" hidden="1"/>
    <cellStyle name="Hyperlink" xfId="6971" builtinId="8" hidden="1"/>
    <cellStyle name="Hyperlink" xfId="6973" builtinId="8" hidden="1"/>
    <cellStyle name="Hyperlink" xfId="6975" builtinId="8" hidden="1"/>
    <cellStyle name="Hyperlink" xfId="6977" builtinId="8" hidden="1"/>
    <cellStyle name="Hyperlink" xfId="6979" builtinId="8" hidden="1"/>
    <cellStyle name="Hyperlink" xfId="6981" builtinId="8" hidden="1"/>
    <cellStyle name="Hyperlink" xfId="6983" builtinId="8" hidden="1"/>
    <cellStyle name="Hyperlink" xfId="6985" builtinId="8" hidden="1"/>
    <cellStyle name="Hyperlink" xfId="6987" builtinId="8" hidden="1"/>
    <cellStyle name="Hyperlink" xfId="6989" builtinId="8" hidden="1"/>
    <cellStyle name="Hyperlink" xfId="6991" builtinId="8" hidden="1"/>
    <cellStyle name="Hyperlink" xfId="6993" builtinId="8" hidden="1"/>
    <cellStyle name="Hyperlink" xfId="6995" builtinId="8" hidden="1"/>
    <cellStyle name="Hyperlink" xfId="6997" builtinId="8" hidden="1"/>
    <cellStyle name="Hyperlink" xfId="6999" builtinId="8" hidden="1"/>
    <cellStyle name="Hyperlink" xfId="7001" builtinId="8" hidden="1"/>
    <cellStyle name="Hyperlink" xfId="7003" builtinId="8" hidden="1"/>
    <cellStyle name="Hyperlink" xfId="7005" builtinId="8" hidden="1"/>
    <cellStyle name="Hyperlink" xfId="7007" builtinId="8" hidden="1"/>
    <cellStyle name="Hyperlink" xfId="7009" builtinId="8" hidden="1"/>
    <cellStyle name="Hyperlink" xfId="7011" builtinId="8" hidden="1"/>
    <cellStyle name="Hyperlink" xfId="7013" builtinId="8" hidden="1"/>
    <cellStyle name="Hyperlink" xfId="7015" builtinId="8" hidden="1"/>
    <cellStyle name="Hyperlink" xfId="7017" builtinId="8" hidden="1"/>
    <cellStyle name="Hyperlink" xfId="7019" builtinId="8" hidden="1"/>
    <cellStyle name="Hyperlink" xfId="7021" builtinId="8" hidden="1"/>
    <cellStyle name="Hyperlink" xfId="7023" builtinId="8" hidden="1"/>
    <cellStyle name="Hyperlink" xfId="7025" builtinId="8" hidden="1"/>
    <cellStyle name="Hyperlink" xfId="7027" builtinId="8" hidden="1"/>
    <cellStyle name="Hyperlink" xfId="7029" builtinId="8" hidden="1"/>
    <cellStyle name="Hyperlink" xfId="7031" builtinId="8" hidden="1"/>
    <cellStyle name="Hyperlink" xfId="7033" builtinId="8" hidden="1"/>
    <cellStyle name="Hyperlink" xfId="7035" builtinId="8" hidden="1"/>
    <cellStyle name="Hyperlink" xfId="7037" builtinId="8" hidden="1"/>
    <cellStyle name="Hyperlink" xfId="7039" builtinId="8" hidden="1"/>
    <cellStyle name="Hyperlink" xfId="7041" builtinId="8" hidden="1"/>
    <cellStyle name="Hyperlink" xfId="7043" builtinId="8" hidden="1"/>
    <cellStyle name="Hyperlink" xfId="7045" builtinId="8" hidden="1"/>
    <cellStyle name="Hyperlink" xfId="7047" builtinId="8" hidden="1"/>
    <cellStyle name="Hyperlink" xfId="7049" builtinId="8" hidden="1"/>
    <cellStyle name="Hyperlink" xfId="7051" builtinId="8" hidden="1"/>
    <cellStyle name="Hyperlink" xfId="7053" builtinId="8" hidden="1"/>
    <cellStyle name="Hyperlink" xfId="7055" builtinId="8" hidden="1"/>
    <cellStyle name="Hyperlink" xfId="7057" builtinId="8" hidden="1"/>
    <cellStyle name="Hyperlink" xfId="7059" builtinId="8" hidden="1"/>
    <cellStyle name="Hyperlink" xfId="7061" builtinId="8" hidden="1"/>
    <cellStyle name="Hyperlink" xfId="7063" builtinId="8" hidden="1"/>
    <cellStyle name="Hyperlink" xfId="7065" builtinId="8" hidden="1"/>
    <cellStyle name="Hyperlink" xfId="7067" builtinId="8" hidden="1"/>
    <cellStyle name="Hyperlink" xfId="7069" builtinId="8" hidden="1"/>
    <cellStyle name="Hyperlink" xfId="7071" builtinId="8" hidden="1"/>
    <cellStyle name="Hyperlink" xfId="7073" builtinId="8" hidden="1"/>
    <cellStyle name="Hyperlink" xfId="7075" builtinId="8" hidden="1"/>
    <cellStyle name="Hyperlink" xfId="7077" builtinId="8" hidden="1"/>
    <cellStyle name="Hyperlink" xfId="7079" builtinId="8" hidden="1"/>
    <cellStyle name="Hyperlink" xfId="7081" builtinId="8" hidden="1"/>
    <cellStyle name="Hyperlink" xfId="7083" builtinId="8" hidden="1"/>
    <cellStyle name="Hyperlink" xfId="7085" builtinId="8" hidden="1"/>
    <cellStyle name="Hyperlink" xfId="7087" builtinId="8" hidden="1"/>
    <cellStyle name="Hyperlink" xfId="7089" builtinId="8" hidden="1"/>
    <cellStyle name="Hyperlink" xfId="7091" builtinId="8" hidden="1"/>
    <cellStyle name="Hyperlink" xfId="7093" builtinId="8" hidden="1"/>
    <cellStyle name="Hyperlink" xfId="7095" builtinId="8" hidden="1"/>
    <cellStyle name="Hyperlink" xfId="7097" builtinId="8" hidden="1"/>
    <cellStyle name="Hyperlink" xfId="7099" builtinId="8" hidden="1"/>
    <cellStyle name="Hyperlink" xfId="7101" builtinId="8" hidden="1"/>
    <cellStyle name="Hyperlink" xfId="7103" builtinId="8" hidden="1"/>
    <cellStyle name="Hyperlink" xfId="7105" builtinId="8" hidden="1"/>
    <cellStyle name="Hyperlink" xfId="7107" builtinId="8" hidden="1"/>
    <cellStyle name="Hyperlink" xfId="7109" builtinId="8" hidden="1"/>
    <cellStyle name="Hyperlink" xfId="7111" builtinId="8" hidden="1"/>
    <cellStyle name="Hyperlink" xfId="7113" builtinId="8" hidden="1"/>
    <cellStyle name="Hyperlink" xfId="7115" builtinId="8" hidden="1"/>
    <cellStyle name="Hyperlink" xfId="7117" builtinId="8" hidden="1"/>
    <cellStyle name="Hyperlink" xfId="7119" builtinId="8" hidden="1"/>
    <cellStyle name="Hyperlink" xfId="7121" builtinId="8" hidden="1"/>
    <cellStyle name="Hyperlink" xfId="7123" builtinId="8" hidden="1"/>
    <cellStyle name="Hyperlink" xfId="7125" builtinId="8" hidden="1"/>
    <cellStyle name="Hyperlink" xfId="7127" builtinId="8" hidden="1"/>
    <cellStyle name="Hyperlink" xfId="7129" builtinId="8" hidden="1"/>
    <cellStyle name="Hyperlink" xfId="7131" builtinId="8" hidden="1"/>
    <cellStyle name="Hyperlink" xfId="7133" builtinId="8" hidden="1"/>
    <cellStyle name="Hyperlink" xfId="7135" builtinId="8" hidden="1"/>
    <cellStyle name="Hyperlink" xfId="7137" builtinId="8" hidden="1"/>
    <cellStyle name="Hyperlink" xfId="7139" builtinId="8" hidden="1"/>
    <cellStyle name="Hyperlink" xfId="7141" builtinId="8" hidden="1"/>
    <cellStyle name="Hyperlink" xfId="7143" builtinId="8" hidden="1"/>
    <cellStyle name="Hyperlink" xfId="7145" builtinId="8" hidden="1"/>
    <cellStyle name="Hyperlink" xfId="7147" builtinId="8" hidden="1"/>
    <cellStyle name="Hyperlink" xfId="7149" builtinId="8" hidden="1"/>
    <cellStyle name="Hyperlink" xfId="7151" builtinId="8" hidden="1"/>
    <cellStyle name="Hyperlink" xfId="7153" builtinId="8" hidden="1"/>
    <cellStyle name="Hyperlink" xfId="7155" builtinId="8" hidden="1"/>
    <cellStyle name="Hyperlink" xfId="7157" builtinId="8" hidden="1"/>
    <cellStyle name="Hyperlink" xfId="7159" builtinId="8" hidden="1"/>
    <cellStyle name="Hyperlink" xfId="7161" builtinId="8" hidden="1"/>
    <cellStyle name="Hyperlink" xfId="7163" builtinId="8" hidden="1"/>
    <cellStyle name="Hyperlink" xfId="7165" builtinId="8" hidden="1"/>
    <cellStyle name="Hyperlink" xfId="7167" builtinId="8" hidden="1"/>
    <cellStyle name="Hyperlink" xfId="7169" builtinId="8" hidden="1"/>
    <cellStyle name="Hyperlink" xfId="7171" builtinId="8" hidden="1"/>
    <cellStyle name="Hyperlink" xfId="7173" builtinId="8" hidden="1"/>
    <cellStyle name="Hyperlink" xfId="7175" builtinId="8" hidden="1"/>
    <cellStyle name="Hyperlink" xfId="7177" builtinId="8" hidden="1"/>
    <cellStyle name="Hyperlink" xfId="7179" builtinId="8" hidden="1"/>
    <cellStyle name="Hyperlink" xfId="7181" builtinId="8" hidden="1"/>
    <cellStyle name="Hyperlink" xfId="7183" builtinId="8" hidden="1"/>
    <cellStyle name="Hyperlink" xfId="7185" builtinId="8" hidden="1"/>
    <cellStyle name="Hyperlink" xfId="7187" builtinId="8" hidden="1"/>
    <cellStyle name="Hyperlink" xfId="7189" builtinId="8" hidden="1"/>
    <cellStyle name="Hyperlink" xfId="7191" builtinId="8" hidden="1"/>
    <cellStyle name="Hyperlink" xfId="7193" builtinId="8" hidden="1"/>
    <cellStyle name="Hyperlink" xfId="7195" builtinId="8" hidden="1"/>
    <cellStyle name="Hyperlink" xfId="7197" builtinId="8" hidden="1"/>
    <cellStyle name="Hyperlink" xfId="7199" builtinId="8" hidden="1"/>
    <cellStyle name="Hyperlink" xfId="7201" builtinId="8" hidden="1"/>
    <cellStyle name="Hyperlink" xfId="7203" builtinId="8" hidden="1"/>
    <cellStyle name="Hyperlink" xfId="7205" builtinId="8" hidden="1"/>
    <cellStyle name="Hyperlink" xfId="7207" builtinId="8" hidden="1"/>
    <cellStyle name="Hyperlink" xfId="7209" builtinId="8" hidden="1"/>
    <cellStyle name="Hyperlink" xfId="7211" builtinId="8" hidden="1"/>
    <cellStyle name="Hyperlink" xfId="7213" builtinId="8" hidden="1"/>
    <cellStyle name="Hyperlink" xfId="7215" builtinId="8" hidden="1"/>
    <cellStyle name="Hyperlink" xfId="7217" builtinId="8" hidden="1"/>
    <cellStyle name="Hyperlink" xfId="7219" builtinId="8" hidden="1"/>
    <cellStyle name="Hyperlink" xfId="7221" builtinId="8" hidden="1"/>
    <cellStyle name="Hyperlink" xfId="7223" builtinId="8" hidden="1"/>
    <cellStyle name="Hyperlink" xfId="7225" builtinId="8" hidden="1"/>
    <cellStyle name="Hyperlink" xfId="7227" builtinId="8" hidden="1"/>
    <cellStyle name="Hyperlink" xfId="7229" builtinId="8" hidden="1"/>
    <cellStyle name="Hyperlink" xfId="7231" builtinId="8" hidden="1"/>
    <cellStyle name="Hyperlink" xfId="7233" builtinId="8" hidden="1"/>
    <cellStyle name="Hyperlink" xfId="7235" builtinId="8" hidden="1"/>
    <cellStyle name="Hyperlink" xfId="7237" builtinId="8" hidden="1"/>
    <cellStyle name="Hyperlink" xfId="7239" builtinId="8" hidden="1"/>
    <cellStyle name="Hyperlink" xfId="7241" builtinId="8" hidden="1"/>
    <cellStyle name="Hyperlink" xfId="7243" builtinId="8" hidden="1"/>
    <cellStyle name="Hyperlink" xfId="7245" builtinId="8" hidden="1"/>
    <cellStyle name="Hyperlink" xfId="7247" builtinId="8" hidden="1"/>
    <cellStyle name="Hyperlink" xfId="7249" builtinId="8" hidden="1"/>
    <cellStyle name="Hyperlink" xfId="7251" builtinId="8" hidden="1"/>
    <cellStyle name="Hyperlink" xfId="7253" builtinId="8" hidden="1"/>
    <cellStyle name="Hyperlink" xfId="7255" builtinId="8" hidden="1"/>
    <cellStyle name="Hyperlink" xfId="7257" builtinId="8" hidden="1"/>
    <cellStyle name="Hyperlink" xfId="7259" builtinId="8" hidden="1"/>
    <cellStyle name="Hyperlink" xfId="7261" builtinId="8" hidden="1"/>
    <cellStyle name="Hyperlink" xfId="7263" builtinId="8" hidden="1"/>
    <cellStyle name="Hyperlink" xfId="7265" builtinId="8" hidden="1"/>
    <cellStyle name="Hyperlink" xfId="7267" builtinId="8" hidden="1"/>
    <cellStyle name="Hyperlink" xfId="7269" builtinId="8" hidden="1"/>
    <cellStyle name="Hyperlink" xfId="7271" builtinId="8" hidden="1"/>
    <cellStyle name="Hyperlink" xfId="7273" builtinId="8" hidden="1"/>
    <cellStyle name="Hyperlink" xfId="7275" builtinId="8" hidden="1"/>
    <cellStyle name="Hyperlink" xfId="7277" builtinId="8" hidden="1"/>
    <cellStyle name="Hyperlink" xfId="7279" builtinId="8" hidden="1"/>
    <cellStyle name="Hyperlink" xfId="7281" builtinId="8" hidden="1"/>
    <cellStyle name="Hyperlink" xfId="7283" builtinId="8" hidden="1"/>
    <cellStyle name="Hyperlink" xfId="7285" builtinId="8" hidden="1"/>
    <cellStyle name="Hyperlink" xfId="7287" builtinId="8" hidden="1"/>
    <cellStyle name="Hyperlink" xfId="7289" builtinId="8" hidden="1"/>
    <cellStyle name="Hyperlink" xfId="7291" builtinId="8" hidden="1"/>
    <cellStyle name="Hyperlink" xfId="7293" builtinId="8" hidden="1"/>
    <cellStyle name="Hyperlink" xfId="7295" builtinId="8" hidden="1"/>
    <cellStyle name="Hyperlink" xfId="7297" builtinId="8" hidden="1"/>
    <cellStyle name="Hyperlink" xfId="7299" builtinId="8" hidden="1"/>
    <cellStyle name="Hyperlink" xfId="7301" builtinId="8" hidden="1"/>
    <cellStyle name="Hyperlink" xfId="7303" builtinId="8" hidden="1"/>
    <cellStyle name="Hyperlink" xfId="7305" builtinId="8" hidden="1"/>
    <cellStyle name="Hyperlink" xfId="7307" builtinId="8" hidden="1"/>
    <cellStyle name="Hyperlink" xfId="7309" builtinId="8" hidden="1"/>
    <cellStyle name="Hyperlink" xfId="7311" builtinId="8" hidden="1"/>
    <cellStyle name="Hyperlink" xfId="7313" builtinId="8" hidden="1"/>
    <cellStyle name="Hyperlink" xfId="7315" builtinId="8" hidden="1"/>
    <cellStyle name="Hyperlink" xfId="7317" builtinId="8" hidden="1"/>
    <cellStyle name="Hyperlink" xfId="7319" builtinId="8" hidden="1"/>
    <cellStyle name="Hyperlink" xfId="7321" builtinId="8" hidden="1"/>
    <cellStyle name="Hyperlink" xfId="7323" builtinId="8" hidden="1"/>
    <cellStyle name="Hyperlink" xfId="7325" builtinId="8" hidden="1"/>
    <cellStyle name="Hyperlink" xfId="7327" builtinId="8" hidden="1"/>
    <cellStyle name="Hyperlink" xfId="7329" builtinId="8" hidden="1"/>
    <cellStyle name="Hyperlink" xfId="7331" builtinId="8" hidden="1"/>
    <cellStyle name="Hyperlink" xfId="7333" builtinId="8" hidden="1"/>
    <cellStyle name="Hyperlink" xfId="7335" builtinId="8" hidden="1"/>
    <cellStyle name="Hyperlink" xfId="7337" builtinId="8" hidden="1"/>
    <cellStyle name="Hyperlink" xfId="7339" builtinId="8" hidden="1"/>
    <cellStyle name="Hyperlink" xfId="7341" builtinId="8" hidden="1"/>
    <cellStyle name="Hyperlink" xfId="7343" builtinId="8" hidden="1"/>
    <cellStyle name="Hyperlink" xfId="7345" builtinId="8" hidden="1"/>
    <cellStyle name="Hyperlink" xfId="7347" builtinId="8" hidden="1"/>
    <cellStyle name="Hyperlink" xfId="7349" builtinId="8" hidden="1"/>
    <cellStyle name="Hyperlink" xfId="7351" builtinId="8" hidden="1"/>
    <cellStyle name="Hyperlink" xfId="7353" builtinId="8" hidden="1"/>
    <cellStyle name="Hyperlink" xfId="7355" builtinId="8" hidden="1"/>
    <cellStyle name="Hyperlink" xfId="7357" builtinId="8" hidden="1"/>
    <cellStyle name="Hyperlink" xfId="7359" builtinId="8" hidden="1"/>
    <cellStyle name="Hyperlink" xfId="7361" builtinId="8" hidden="1"/>
    <cellStyle name="Hyperlink" xfId="7363" builtinId="8" hidden="1"/>
    <cellStyle name="Hyperlink" xfId="7365" builtinId="8" hidden="1"/>
    <cellStyle name="Hyperlink" xfId="7367" builtinId="8" hidden="1"/>
    <cellStyle name="Hyperlink" xfId="7369" builtinId="8" hidden="1"/>
    <cellStyle name="Hyperlink" xfId="7371" builtinId="8" hidden="1"/>
    <cellStyle name="Hyperlink" xfId="7373" builtinId="8" hidden="1"/>
    <cellStyle name="Hyperlink" xfId="7375" builtinId="8" hidden="1"/>
    <cellStyle name="Hyperlink" xfId="7377" builtinId="8" hidden="1"/>
    <cellStyle name="Hyperlink" xfId="7379" builtinId="8" hidden="1"/>
    <cellStyle name="Hyperlink" xfId="7381" builtinId="8" hidden="1"/>
    <cellStyle name="Hyperlink" xfId="7383" builtinId="8" hidden="1"/>
    <cellStyle name="Hyperlink" xfId="7385" builtinId="8" hidden="1"/>
    <cellStyle name="Hyperlink" xfId="7387" builtinId="8" hidden="1"/>
    <cellStyle name="Hyperlink" xfId="7389" builtinId="8" hidden="1"/>
    <cellStyle name="Hyperlink" xfId="7391" builtinId="8" hidden="1"/>
    <cellStyle name="Hyperlink" xfId="7393" builtinId="8" hidden="1"/>
    <cellStyle name="Hyperlink" xfId="7395" builtinId="8" hidden="1"/>
    <cellStyle name="Hyperlink" xfId="7397" builtinId="8" hidden="1"/>
    <cellStyle name="Hyperlink" xfId="7399" builtinId="8" hidden="1"/>
    <cellStyle name="Hyperlink" xfId="7401" builtinId="8" hidden="1"/>
    <cellStyle name="Hyperlink" xfId="7403" builtinId="8" hidden="1"/>
    <cellStyle name="Hyperlink" xfId="7405" builtinId="8" hidden="1"/>
    <cellStyle name="Hyperlink" xfId="7407" builtinId="8" hidden="1"/>
    <cellStyle name="Hyperlink" xfId="7409" builtinId="8" hidden="1"/>
    <cellStyle name="Hyperlink" xfId="7411" builtinId="8" hidden="1"/>
    <cellStyle name="Hyperlink" xfId="7413" builtinId="8" hidden="1"/>
    <cellStyle name="Hyperlink" xfId="7415" builtinId="8" hidden="1"/>
    <cellStyle name="Hyperlink" xfId="7417" builtinId="8" hidden="1"/>
    <cellStyle name="Hyperlink" xfId="7419" builtinId="8" hidden="1"/>
    <cellStyle name="Hyperlink" xfId="7421" builtinId="8" hidden="1"/>
    <cellStyle name="Hyperlink" xfId="7423" builtinId="8" hidden="1"/>
    <cellStyle name="Hyperlink" xfId="7425" builtinId="8" hidden="1"/>
    <cellStyle name="Hyperlink" xfId="7427" builtinId="8" hidden="1"/>
    <cellStyle name="Hyperlink" xfId="7429" builtinId="8" hidden="1"/>
    <cellStyle name="Hyperlink" xfId="7431" builtinId="8" hidden="1"/>
    <cellStyle name="Hyperlink" xfId="7433" builtinId="8" hidden="1"/>
    <cellStyle name="Hyperlink" xfId="7435" builtinId="8" hidden="1"/>
    <cellStyle name="Hyperlink" xfId="7437" builtinId="8" hidden="1"/>
    <cellStyle name="Hyperlink" xfId="7439" builtinId="8" hidden="1"/>
    <cellStyle name="Hyperlink" xfId="7441" builtinId="8" hidden="1"/>
    <cellStyle name="Hyperlink" xfId="7443" builtinId="8" hidden="1"/>
    <cellStyle name="Hyperlink" xfId="7445" builtinId="8" hidden="1"/>
    <cellStyle name="Hyperlink" xfId="7447" builtinId="8" hidden="1"/>
    <cellStyle name="Hyperlink" xfId="7449" builtinId="8" hidden="1"/>
    <cellStyle name="Hyperlink" xfId="7451" builtinId="8" hidden="1"/>
    <cellStyle name="Hyperlink" xfId="7453" builtinId="8" hidden="1"/>
    <cellStyle name="Hyperlink" xfId="7455" builtinId="8" hidden="1"/>
    <cellStyle name="Hyperlink" xfId="7457" builtinId="8" hidden="1"/>
    <cellStyle name="Hyperlink" xfId="7459" builtinId="8" hidden="1"/>
    <cellStyle name="Hyperlink" xfId="7461" builtinId="8" hidden="1"/>
    <cellStyle name="Hyperlink" xfId="7463" builtinId="8" hidden="1"/>
    <cellStyle name="Hyperlink" xfId="7465" builtinId="8" hidden="1"/>
    <cellStyle name="Hyperlink" xfId="7467" builtinId="8" hidden="1"/>
    <cellStyle name="Hyperlink" xfId="7469" builtinId="8" hidden="1"/>
    <cellStyle name="Hyperlink" xfId="7471" builtinId="8" hidden="1"/>
    <cellStyle name="Hyperlink" xfId="7473" builtinId="8" hidden="1"/>
    <cellStyle name="Hyperlink" xfId="7475" builtinId="8" hidden="1"/>
    <cellStyle name="Hyperlink" xfId="7477" builtinId="8" hidden="1"/>
    <cellStyle name="Hyperlink" xfId="7479" builtinId="8" hidden="1"/>
    <cellStyle name="Hyperlink" xfId="7481" builtinId="8" hidden="1"/>
    <cellStyle name="Hyperlink" xfId="7483" builtinId="8" hidden="1"/>
    <cellStyle name="Hyperlink" xfId="7485" builtinId="8" hidden="1"/>
    <cellStyle name="Hyperlink" xfId="7487" builtinId="8" hidden="1"/>
    <cellStyle name="Hyperlink" xfId="7489" builtinId="8" hidden="1"/>
    <cellStyle name="Hyperlink" xfId="7491" builtinId="8" hidden="1"/>
    <cellStyle name="Hyperlink" xfId="7493" builtinId="8" hidden="1"/>
    <cellStyle name="Hyperlink" xfId="7495" builtinId="8" hidden="1"/>
    <cellStyle name="Hyperlink" xfId="7497" builtinId="8" hidden="1"/>
    <cellStyle name="Hyperlink" xfId="7499" builtinId="8" hidden="1"/>
    <cellStyle name="Hyperlink" xfId="7501" builtinId="8" hidden="1"/>
    <cellStyle name="Hyperlink" xfId="7503" builtinId="8" hidden="1"/>
    <cellStyle name="Hyperlink" xfId="7505" builtinId="8" hidden="1"/>
    <cellStyle name="Hyperlink" xfId="7507" builtinId="8" hidden="1"/>
    <cellStyle name="Hyperlink" xfId="7509" builtinId="8" hidden="1"/>
    <cellStyle name="Hyperlink" xfId="7511" builtinId="8" hidden="1"/>
    <cellStyle name="Hyperlink" xfId="7513" builtinId="8" hidden="1"/>
    <cellStyle name="Hyperlink" xfId="7515" builtinId="8" hidden="1"/>
    <cellStyle name="Hyperlink" xfId="7517" builtinId="8" hidden="1"/>
    <cellStyle name="Hyperlink" xfId="7519" builtinId="8" hidden="1"/>
    <cellStyle name="Hyperlink" xfId="7521" builtinId="8" hidden="1"/>
    <cellStyle name="Hyperlink" xfId="7523" builtinId="8" hidden="1"/>
    <cellStyle name="Hyperlink" xfId="7525" builtinId="8" hidden="1"/>
    <cellStyle name="Hyperlink" xfId="7527" builtinId="8" hidden="1"/>
    <cellStyle name="Hyperlink" xfId="7529" builtinId="8" hidden="1"/>
    <cellStyle name="Hyperlink" xfId="7531" builtinId="8" hidden="1"/>
    <cellStyle name="Hyperlink" xfId="7533" builtinId="8" hidden="1"/>
    <cellStyle name="Hyperlink" xfId="7535" builtinId="8" hidden="1"/>
    <cellStyle name="Hyperlink" xfId="7537" builtinId="8" hidden="1"/>
    <cellStyle name="Hyperlink" xfId="7539" builtinId="8" hidden="1"/>
    <cellStyle name="Hyperlink" xfId="7541" builtinId="8" hidden="1"/>
    <cellStyle name="Hyperlink" xfId="7543" builtinId="8" hidden="1"/>
    <cellStyle name="Hyperlink" xfId="7545" builtinId="8" hidden="1"/>
    <cellStyle name="Hyperlink" xfId="7547" builtinId="8" hidden="1"/>
    <cellStyle name="Hyperlink" xfId="7549" builtinId="8" hidden="1"/>
    <cellStyle name="Hyperlink" xfId="7551" builtinId="8" hidden="1"/>
    <cellStyle name="Hyperlink" xfId="7553" builtinId="8" hidden="1"/>
    <cellStyle name="Hyperlink" xfId="7555" builtinId="8" hidden="1"/>
    <cellStyle name="Hyperlink" xfId="7557" builtinId="8" hidden="1"/>
    <cellStyle name="Hyperlink" xfId="7559" builtinId="8" hidden="1"/>
    <cellStyle name="Hyperlink" xfId="7561" builtinId="8" hidden="1"/>
    <cellStyle name="Hyperlink" xfId="7563" builtinId="8" hidden="1"/>
    <cellStyle name="Hyperlink" xfId="7565" builtinId="8" hidden="1"/>
    <cellStyle name="Hyperlink" xfId="7567" builtinId="8" hidden="1"/>
    <cellStyle name="Hyperlink" xfId="7569" builtinId="8" hidden="1"/>
    <cellStyle name="Hyperlink" xfId="7571" builtinId="8" hidden="1"/>
    <cellStyle name="Hyperlink" xfId="7573" builtinId="8" hidden="1"/>
    <cellStyle name="Hyperlink" xfId="7575" builtinId="8" hidden="1"/>
    <cellStyle name="Hyperlink" xfId="7577" builtinId="8" hidden="1"/>
    <cellStyle name="Hyperlink" xfId="7579" builtinId="8" hidden="1"/>
    <cellStyle name="Hyperlink" xfId="7581" builtinId="8" hidden="1"/>
    <cellStyle name="Hyperlink" xfId="7583" builtinId="8" hidden="1"/>
    <cellStyle name="Hyperlink" xfId="7585" builtinId="8" hidden="1"/>
    <cellStyle name="Hyperlink" xfId="7587" builtinId="8" hidden="1"/>
    <cellStyle name="Hyperlink" xfId="7589" builtinId="8" hidden="1"/>
    <cellStyle name="Hyperlink" xfId="7591" builtinId="8" hidden="1"/>
    <cellStyle name="Hyperlink" xfId="7593" builtinId="8" hidden="1"/>
    <cellStyle name="Hyperlink" xfId="7595" builtinId="8" hidden="1"/>
    <cellStyle name="Hyperlink" xfId="7597" builtinId="8" hidden="1"/>
    <cellStyle name="Hyperlink" xfId="7599" builtinId="8" hidden="1"/>
    <cellStyle name="Hyperlink" xfId="7601" builtinId="8" hidden="1"/>
    <cellStyle name="Hyperlink" xfId="7603" builtinId="8" hidden="1"/>
    <cellStyle name="Hyperlink" xfId="7605" builtinId="8" hidden="1"/>
    <cellStyle name="Hyperlink" xfId="7607" builtinId="8" hidden="1"/>
    <cellStyle name="Hyperlink" xfId="7609" builtinId="8" hidden="1"/>
    <cellStyle name="Hyperlink" xfId="7611" builtinId="8" hidden="1"/>
    <cellStyle name="Hyperlink" xfId="7613" builtinId="8" hidden="1"/>
    <cellStyle name="Hyperlink" xfId="7615" builtinId="8" hidden="1"/>
    <cellStyle name="Hyperlink" xfId="7617" builtinId="8" hidden="1"/>
    <cellStyle name="Hyperlink" xfId="7619" builtinId="8" hidden="1"/>
    <cellStyle name="Hyperlink" xfId="7621" builtinId="8" hidden="1"/>
    <cellStyle name="Hyperlink" xfId="7623" builtinId="8" hidden="1"/>
    <cellStyle name="Hyperlink" xfId="7625" builtinId="8" hidden="1"/>
    <cellStyle name="Hyperlink" xfId="7627" builtinId="8" hidden="1"/>
    <cellStyle name="Hyperlink" xfId="7629" builtinId="8" hidden="1"/>
    <cellStyle name="Hyperlink" xfId="7631" builtinId="8" hidden="1"/>
    <cellStyle name="Hyperlink" xfId="7633" builtinId="8" hidden="1"/>
    <cellStyle name="Hyperlink" xfId="7635" builtinId="8" hidden="1"/>
    <cellStyle name="Hyperlink" xfId="7637" builtinId="8" hidden="1"/>
    <cellStyle name="Hyperlink" xfId="7639" builtinId="8" hidden="1"/>
    <cellStyle name="Hyperlink" xfId="7641" builtinId="8" hidden="1"/>
    <cellStyle name="Hyperlink" xfId="7643" builtinId="8" hidden="1"/>
    <cellStyle name="Hyperlink" xfId="7645" builtinId="8" hidden="1"/>
    <cellStyle name="Hyperlink" xfId="7647" builtinId="8" hidden="1"/>
    <cellStyle name="Hyperlink" xfId="7649" builtinId="8" hidden="1"/>
    <cellStyle name="Hyperlink" xfId="7651" builtinId="8" hidden="1"/>
    <cellStyle name="Hyperlink" xfId="7653" builtinId="8" hidden="1"/>
    <cellStyle name="Hyperlink" xfId="7655" builtinId="8" hidden="1"/>
    <cellStyle name="Hyperlink" xfId="7657" builtinId="8" hidden="1"/>
    <cellStyle name="Hyperlink" xfId="7659" builtinId="8" hidden="1"/>
    <cellStyle name="Hyperlink" xfId="7661" builtinId="8" hidden="1"/>
    <cellStyle name="Hyperlink" xfId="7663" builtinId="8" hidden="1"/>
    <cellStyle name="Hyperlink" xfId="7665" builtinId="8" hidden="1"/>
    <cellStyle name="Hyperlink" xfId="7667" builtinId="8" hidden="1"/>
    <cellStyle name="Hyperlink" xfId="7669" builtinId="8" hidden="1"/>
    <cellStyle name="Hyperlink" xfId="7671" builtinId="8" hidden="1"/>
    <cellStyle name="Hyperlink" xfId="7673" builtinId="8" hidden="1"/>
    <cellStyle name="Hyperlink" xfId="7675" builtinId="8" hidden="1"/>
    <cellStyle name="Hyperlink" xfId="7677" builtinId="8" hidden="1"/>
    <cellStyle name="Hyperlink" xfId="7679" builtinId="8" hidden="1"/>
    <cellStyle name="Hyperlink" xfId="7681" builtinId="8" hidden="1"/>
    <cellStyle name="Hyperlink" xfId="7683" builtinId="8" hidden="1"/>
    <cellStyle name="Hyperlink" xfId="7685" builtinId="8" hidden="1"/>
    <cellStyle name="Hyperlink" xfId="7687" builtinId="8" hidden="1"/>
    <cellStyle name="Hyperlink" xfId="7689" builtinId="8" hidden="1"/>
    <cellStyle name="Hyperlink" xfId="7691" builtinId="8" hidden="1"/>
    <cellStyle name="Hyperlink" xfId="7693" builtinId="8" hidden="1"/>
    <cellStyle name="Hyperlink" xfId="7695" builtinId="8" hidden="1"/>
    <cellStyle name="Hyperlink" xfId="7697" builtinId="8" hidden="1"/>
    <cellStyle name="Hyperlink" xfId="7699" builtinId="8" hidden="1"/>
    <cellStyle name="Hyperlink" xfId="7701" builtinId="8" hidden="1"/>
    <cellStyle name="Hyperlink" xfId="7703" builtinId="8" hidden="1"/>
    <cellStyle name="Hyperlink" xfId="7705" builtinId="8" hidden="1"/>
    <cellStyle name="Hyperlink" xfId="7707" builtinId="8" hidden="1"/>
    <cellStyle name="Hyperlink" xfId="7709" builtinId="8" hidden="1"/>
    <cellStyle name="Hyperlink" xfId="7711" builtinId="8" hidden="1"/>
    <cellStyle name="Hyperlink" xfId="7713" builtinId="8" hidden="1"/>
    <cellStyle name="Hyperlink" xfId="7715" builtinId="8" hidden="1"/>
    <cellStyle name="Hyperlink" xfId="7717" builtinId="8" hidden="1"/>
    <cellStyle name="Hyperlink" xfId="7719" builtinId="8" hidden="1"/>
    <cellStyle name="Hyperlink" xfId="7721" builtinId="8" hidden="1"/>
    <cellStyle name="Hyperlink" xfId="7723" builtinId="8" hidden="1"/>
    <cellStyle name="Hyperlink" xfId="7725" builtinId="8" hidden="1"/>
    <cellStyle name="Hyperlink" xfId="7727" builtinId="8" hidden="1"/>
    <cellStyle name="Hyperlink" xfId="7729" builtinId="8" hidden="1"/>
    <cellStyle name="Hyperlink" xfId="7731" builtinId="8" hidden="1"/>
    <cellStyle name="Hyperlink" xfId="7733" builtinId="8" hidden="1"/>
    <cellStyle name="Hyperlink" xfId="7735" builtinId="8" hidden="1"/>
    <cellStyle name="Hyperlink" xfId="7737" builtinId="8" hidden="1"/>
    <cellStyle name="Hyperlink" xfId="7739" builtinId="8" hidden="1"/>
    <cellStyle name="Hyperlink" xfId="7741" builtinId="8" hidden="1"/>
    <cellStyle name="Hyperlink" xfId="7743" builtinId="8" hidden="1"/>
    <cellStyle name="Hyperlink" xfId="7745" builtinId="8" hidden="1"/>
    <cellStyle name="Hyperlink" xfId="7747" builtinId="8" hidden="1"/>
    <cellStyle name="Hyperlink" xfId="7749" builtinId="8" hidden="1"/>
    <cellStyle name="Hyperlink" xfId="7751" builtinId="8" hidden="1"/>
    <cellStyle name="Hyperlink" xfId="7753" builtinId="8" hidden="1"/>
    <cellStyle name="Hyperlink" xfId="7755" builtinId="8" hidden="1"/>
    <cellStyle name="Hyperlink" xfId="7757" builtinId="8" hidden="1"/>
    <cellStyle name="Hyperlink" xfId="7759" builtinId="8" hidden="1"/>
    <cellStyle name="Hyperlink" xfId="7761" builtinId="8" hidden="1"/>
    <cellStyle name="Hyperlink" xfId="7763" builtinId="8" hidden="1"/>
    <cellStyle name="Hyperlink" xfId="7765" builtinId="8" hidden="1"/>
    <cellStyle name="Hyperlink" xfId="7767" builtinId="8" hidden="1"/>
    <cellStyle name="Hyperlink" xfId="7769" builtinId="8" hidden="1"/>
    <cellStyle name="Hyperlink" xfId="7771" builtinId="8" hidden="1"/>
    <cellStyle name="Hyperlink" xfId="7773" builtinId="8" hidden="1"/>
    <cellStyle name="Hyperlink" xfId="7775" builtinId="8" hidden="1"/>
    <cellStyle name="Hyperlink" xfId="7777" builtinId="8" hidden="1"/>
    <cellStyle name="Hyperlink" xfId="7779" builtinId="8" hidden="1"/>
    <cellStyle name="Hyperlink" xfId="7781" builtinId="8" hidden="1"/>
    <cellStyle name="Hyperlink" xfId="7783" builtinId="8" hidden="1"/>
    <cellStyle name="Hyperlink" xfId="7785" builtinId="8" hidden="1"/>
    <cellStyle name="Hyperlink" xfId="7787" builtinId="8" hidden="1"/>
    <cellStyle name="Hyperlink" xfId="7789" builtinId="8" hidden="1"/>
    <cellStyle name="Hyperlink" xfId="7791" builtinId="8" hidden="1"/>
    <cellStyle name="Hyperlink" xfId="7793" builtinId="8" hidden="1"/>
    <cellStyle name="Hyperlink" xfId="7795" builtinId="8" hidden="1"/>
    <cellStyle name="Hyperlink" xfId="7797" builtinId="8" hidden="1"/>
    <cellStyle name="Hyperlink" xfId="7799" builtinId="8" hidden="1"/>
    <cellStyle name="Hyperlink" xfId="7801" builtinId="8" hidden="1"/>
    <cellStyle name="Hyperlink" xfId="7803" builtinId="8" hidden="1"/>
    <cellStyle name="Hyperlink" xfId="7805" builtinId="8" hidden="1"/>
    <cellStyle name="Hyperlink" xfId="7807" builtinId="8" hidden="1"/>
    <cellStyle name="Hyperlink" xfId="7809" builtinId="8" hidden="1"/>
    <cellStyle name="Hyperlink" xfId="7811" builtinId="8" hidden="1"/>
    <cellStyle name="Hyperlink" xfId="7813" builtinId="8" hidden="1"/>
    <cellStyle name="Hyperlink" xfId="7815" builtinId="8" hidden="1"/>
    <cellStyle name="Hyperlink" xfId="7817" builtinId="8" hidden="1"/>
    <cellStyle name="Hyperlink" xfId="7819" builtinId="8" hidden="1"/>
    <cellStyle name="Hyperlink" xfId="7821" builtinId="8" hidden="1"/>
    <cellStyle name="Hyperlink" xfId="7823" builtinId="8" hidden="1"/>
    <cellStyle name="Hyperlink" xfId="7825" builtinId="8" hidden="1"/>
    <cellStyle name="Hyperlink" xfId="7827" builtinId="8" hidden="1"/>
    <cellStyle name="Hyperlink" xfId="7829" builtinId="8" hidden="1"/>
    <cellStyle name="Hyperlink" xfId="7831" builtinId="8" hidden="1"/>
    <cellStyle name="Hyperlink" xfId="7833" builtinId="8" hidden="1"/>
    <cellStyle name="Hyperlink" xfId="7835" builtinId="8" hidden="1"/>
    <cellStyle name="Hyperlink" xfId="7837" builtinId="8" hidden="1"/>
    <cellStyle name="Hyperlink" xfId="7839" builtinId="8" hidden="1"/>
    <cellStyle name="Hyperlink" xfId="7841" builtinId="8" hidden="1"/>
    <cellStyle name="Hyperlink" xfId="7843" builtinId="8" hidden="1"/>
    <cellStyle name="Hyperlink" xfId="7845" builtinId="8" hidden="1"/>
    <cellStyle name="Hyperlink" xfId="7847" builtinId="8" hidden="1"/>
    <cellStyle name="Hyperlink" xfId="7849" builtinId="8" hidden="1"/>
    <cellStyle name="Hyperlink" xfId="7851" builtinId="8" hidden="1"/>
    <cellStyle name="Hyperlink" xfId="7853" builtinId="8" hidden="1"/>
    <cellStyle name="Hyperlink" xfId="7855" builtinId="8" hidden="1"/>
    <cellStyle name="Hyperlink" xfId="7857" builtinId="8" hidden="1"/>
    <cellStyle name="Hyperlink" xfId="7859" builtinId="8" hidden="1"/>
    <cellStyle name="Hyperlink" xfId="7861" builtinId="8" hidden="1"/>
    <cellStyle name="Hyperlink" xfId="7863" builtinId="8" hidden="1"/>
    <cellStyle name="Hyperlink" xfId="7865" builtinId="8" hidden="1"/>
    <cellStyle name="Hyperlink" xfId="7867" builtinId="8" hidden="1"/>
    <cellStyle name="Hyperlink" xfId="7869" builtinId="8" hidden="1"/>
    <cellStyle name="Hyperlink" xfId="7871" builtinId="8" hidden="1"/>
    <cellStyle name="Hyperlink" xfId="7873" builtinId="8" hidden="1"/>
    <cellStyle name="Hyperlink" xfId="7875" builtinId="8" hidden="1"/>
    <cellStyle name="Hyperlink" xfId="7877" builtinId="8" hidden="1"/>
    <cellStyle name="Hyperlink" xfId="7879" builtinId="8" hidden="1"/>
    <cellStyle name="Hyperlink" xfId="7881" builtinId="8" hidden="1"/>
    <cellStyle name="Hyperlink" xfId="7883" builtinId="8" hidden="1"/>
    <cellStyle name="Hyperlink" xfId="7885" builtinId="8" hidden="1"/>
    <cellStyle name="Hyperlink" xfId="7887" builtinId="8" hidden="1"/>
    <cellStyle name="Hyperlink" xfId="7889" builtinId="8" hidden="1"/>
    <cellStyle name="Hyperlink" xfId="7891" builtinId="8" hidden="1"/>
    <cellStyle name="Hyperlink" xfId="7893" builtinId="8" hidden="1"/>
    <cellStyle name="Hyperlink" xfId="7895" builtinId="8" hidden="1"/>
    <cellStyle name="Hyperlink" xfId="7897" builtinId="8" hidden="1"/>
    <cellStyle name="Hyperlink" xfId="7899" builtinId="8" hidden="1"/>
    <cellStyle name="Hyperlink" xfId="7901" builtinId="8" hidden="1"/>
    <cellStyle name="Hyperlink" xfId="7903" builtinId="8" hidden="1"/>
    <cellStyle name="Hyperlink" xfId="7905" builtinId="8" hidden="1"/>
    <cellStyle name="Hyperlink" xfId="7907" builtinId="8" hidden="1"/>
    <cellStyle name="Hyperlink" xfId="7909" builtinId="8" hidden="1"/>
    <cellStyle name="Hyperlink" xfId="7911" builtinId="8" hidden="1"/>
    <cellStyle name="Hyperlink" xfId="7913" builtinId="8" hidden="1"/>
    <cellStyle name="Hyperlink" xfId="7915" builtinId="8" hidden="1"/>
    <cellStyle name="Hyperlink" xfId="7917" builtinId="8" hidden="1"/>
    <cellStyle name="Hyperlink" xfId="7919" builtinId="8" hidden="1"/>
    <cellStyle name="Hyperlink" xfId="7921" builtinId="8" hidden="1"/>
    <cellStyle name="Hyperlink" xfId="7923" builtinId="8" hidden="1"/>
    <cellStyle name="Hyperlink" xfId="7925" builtinId="8" hidden="1"/>
    <cellStyle name="Hyperlink" xfId="7927" builtinId="8" hidden="1"/>
    <cellStyle name="Hyperlink" xfId="7929" builtinId="8" hidden="1"/>
    <cellStyle name="Hyperlink" xfId="7931" builtinId="8" hidden="1"/>
    <cellStyle name="Hyperlink" xfId="7933" builtinId="8" hidden="1"/>
    <cellStyle name="Hyperlink" xfId="7935" builtinId="8" hidden="1"/>
    <cellStyle name="Hyperlink" xfId="7937" builtinId="8" hidden="1"/>
    <cellStyle name="Hyperlink" xfId="7939" builtinId="8" hidden="1"/>
    <cellStyle name="Hyperlink" xfId="7941" builtinId="8" hidden="1"/>
    <cellStyle name="Hyperlink" xfId="7943" builtinId="8" hidden="1"/>
    <cellStyle name="Hyperlink" xfId="7945" builtinId="8" hidden="1"/>
    <cellStyle name="Hyperlink" xfId="7947" builtinId="8" hidden="1"/>
    <cellStyle name="Hyperlink" xfId="7949" builtinId="8" hidden="1"/>
    <cellStyle name="Hyperlink" xfId="7951" builtinId="8" hidden="1"/>
    <cellStyle name="Hyperlink" xfId="7953" builtinId="8" hidden="1"/>
    <cellStyle name="Hyperlink" xfId="7955" builtinId="8" hidden="1"/>
    <cellStyle name="Hyperlink" xfId="7957" builtinId="8" hidden="1"/>
    <cellStyle name="Hyperlink" xfId="7959" builtinId="8" hidden="1"/>
    <cellStyle name="Hyperlink" xfId="7961" builtinId="8" hidden="1"/>
    <cellStyle name="Hyperlink" xfId="7963" builtinId="8" hidden="1"/>
    <cellStyle name="Hyperlink" xfId="7965" builtinId="8" hidden="1"/>
    <cellStyle name="Hyperlink" xfId="7967" builtinId="8" hidden="1"/>
    <cellStyle name="Hyperlink" xfId="7969" builtinId="8" hidden="1"/>
    <cellStyle name="Hyperlink" xfId="7971" builtinId="8" hidden="1"/>
    <cellStyle name="Hyperlink" xfId="7973" builtinId="8" hidden="1"/>
    <cellStyle name="Hyperlink" xfId="7975" builtinId="8" hidden="1"/>
    <cellStyle name="Hyperlink" xfId="7977" builtinId="8" hidden="1"/>
    <cellStyle name="Hyperlink" xfId="7979" builtinId="8" hidden="1"/>
    <cellStyle name="Hyperlink" xfId="7981" builtinId="8" hidden="1"/>
    <cellStyle name="Hyperlink" xfId="7983" builtinId="8" hidden="1"/>
    <cellStyle name="Hyperlink" xfId="7985" builtinId="8" hidden="1"/>
    <cellStyle name="Hyperlink" xfId="7987" builtinId="8" hidden="1"/>
    <cellStyle name="Hyperlink" xfId="7989" builtinId="8" hidden="1"/>
    <cellStyle name="Hyperlink" xfId="7991" builtinId="8" hidden="1"/>
    <cellStyle name="Hyperlink" xfId="7993" builtinId="8" hidden="1"/>
    <cellStyle name="Hyperlink" xfId="7995" builtinId="8" hidden="1"/>
    <cellStyle name="Hyperlink" xfId="7997" builtinId="8" hidden="1"/>
    <cellStyle name="Hyperlink" xfId="7999" builtinId="8" hidden="1"/>
    <cellStyle name="Hyperlink" xfId="8001" builtinId="8" hidden="1"/>
    <cellStyle name="Hyperlink" xfId="8003" builtinId="8" hidden="1"/>
    <cellStyle name="Hyperlink" xfId="8005" builtinId="8" hidden="1"/>
    <cellStyle name="Hyperlink" xfId="8007" builtinId="8" hidden="1"/>
    <cellStyle name="Hyperlink" xfId="8009" builtinId="8" hidden="1"/>
    <cellStyle name="Hyperlink" xfId="8011" builtinId="8" hidden="1"/>
    <cellStyle name="Hyperlink" xfId="8013" builtinId="8" hidden="1"/>
    <cellStyle name="Hyperlink" xfId="8015" builtinId="8" hidden="1"/>
    <cellStyle name="Hyperlink" xfId="8017" builtinId="8" hidden="1"/>
    <cellStyle name="Hyperlink" xfId="8019" builtinId="8" hidden="1"/>
    <cellStyle name="Hyperlink" xfId="8021" builtinId="8" hidden="1"/>
    <cellStyle name="Hyperlink" xfId="8023" builtinId="8" hidden="1"/>
    <cellStyle name="Hyperlink" xfId="8025" builtinId="8" hidden="1"/>
    <cellStyle name="Hyperlink" xfId="8027" builtinId="8" hidden="1"/>
    <cellStyle name="Hyperlink" xfId="8029" builtinId="8" hidden="1"/>
    <cellStyle name="Hyperlink" xfId="8031" builtinId="8" hidden="1"/>
    <cellStyle name="Hyperlink" xfId="8033" builtinId="8" hidden="1"/>
    <cellStyle name="Hyperlink" xfId="8035" builtinId="8" hidden="1"/>
    <cellStyle name="Hyperlink" xfId="8037" builtinId="8" hidden="1"/>
    <cellStyle name="Hyperlink" xfId="8039" builtinId="8" hidden="1"/>
    <cellStyle name="Hyperlink" xfId="8041" builtinId="8" hidden="1"/>
    <cellStyle name="Hyperlink" xfId="8043" builtinId="8" hidden="1"/>
    <cellStyle name="Hyperlink" xfId="8045" builtinId="8" hidden="1"/>
    <cellStyle name="Hyperlink" xfId="8047" builtinId="8" hidden="1"/>
    <cellStyle name="Hyperlink" xfId="8049" builtinId="8" hidden="1"/>
    <cellStyle name="Hyperlink" xfId="8051" builtinId="8" hidden="1"/>
    <cellStyle name="Hyperlink" xfId="8053" builtinId="8" hidden="1"/>
    <cellStyle name="Hyperlink" xfId="8055" builtinId="8" hidden="1"/>
    <cellStyle name="Hyperlink" xfId="8057" builtinId="8" hidden="1"/>
    <cellStyle name="Hyperlink" xfId="8059" builtinId="8" hidden="1"/>
    <cellStyle name="Hyperlink" xfId="8061" builtinId="8" hidden="1"/>
    <cellStyle name="Hyperlink" xfId="8063" builtinId="8" hidden="1"/>
    <cellStyle name="Hyperlink" xfId="8065" builtinId="8" hidden="1"/>
    <cellStyle name="Hyperlink" xfId="8067" builtinId="8" hidden="1"/>
    <cellStyle name="Hyperlink" xfId="8069" builtinId="8" hidden="1"/>
    <cellStyle name="Hyperlink" xfId="8071" builtinId="8" hidden="1"/>
    <cellStyle name="Hyperlink" xfId="8073" builtinId="8" hidden="1"/>
    <cellStyle name="Hyperlink" xfId="8075" builtinId="8" hidden="1"/>
    <cellStyle name="Hyperlink" xfId="8077" builtinId="8" hidden="1"/>
    <cellStyle name="Hyperlink" xfId="8079" builtinId="8" hidden="1"/>
    <cellStyle name="Hyperlink" xfId="8081" builtinId="8" hidden="1"/>
    <cellStyle name="Hyperlink" xfId="8083" builtinId="8" hidden="1"/>
    <cellStyle name="Hyperlink" xfId="8085" builtinId="8" hidden="1"/>
    <cellStyle name="Hyperlink" xfId="8087" builtinId="8" hidden="1"/>
    <cellStyle name="Hyperlink" xfId="8089" builtinId="8" hidden="1"/>
    <cellStyle name="Hyperlink" xfId="8091" builtinId="8" hidden="1"/>
    <cellStyle name="Hyperlink" xfId="8093" builtinId="8" hidden="1"/>
    <cellStyle name="Hyperlink" xfId="8095" builtinId="8" hidden="1"/>
    <cellStyle name="Hyperlink" xfId="8097" builtinId="8" hidden="1"/>
    <cellStyle name="Hyperlink" xfId="8099" builtinId="8" hidden="1"/>
    <cellStyle name="Hyperlink" xfId="8101" builtinId="8" hidden="1"/>
    <cellStyle name="Hyperlink" xfId="8103" builtinId="8" hidden="1"/>
    <cellStyle name="Hyperlink" xfId="8105" builtinId="8" hidden="1"/>
    <cellStyle name="Hyperlink" xfId="8107" builtinId="8" hidden="1"/>
    <cellStyle name="Hyperlink" xfId="8109" builtinId="8" hidden="1"/>
    <cellStyle name="Hyperlink" xfId="8111" builtinId="8" hidden="1"/>
    <cellStyle name="Hyperlink" xfId="8113" builtinId="8" hidden="1"/>
    <cellStyle name="Hyperlink" xfId="8115" builtinId="8" hidden="1"/>
    <cellStyle name="Hyperlink" xfId="8117" builtinId="8" hidden="1"/>
    <cellStyle name="Hyperlink" xfId="8119" builtinId="8" hidden="1"/>
    <cellStyle name="Hyperlink" xfId="8121" builtinId="8" hidden="1"/>
    <cellStyle name="Hyperlink" xfId="8123" builtinId="8" hidden="1"/>
    <cellStyle name="Hyperlink" xfId="8125" builtinId="8" hidden="1"/>
    <cellStyle name="Hyperlink" xfId="8127" builtinId="8" hidden="1"/>
    <cellStyle name="Hyperlink" xfId="8129" builtinId="8" hidden="1"/>
    <cellStyle name="Hyperlink" xfId="8131" builtinId="8" hidden="1"/>
    <cellStyle name="Hyperlink" xfId="8133" builtinId="8" hidden="1"/>
    <cellStyle name="Hyperlink" xfId="8135" builtinId="8" hidden="1"/>
    <cellStyle name="Hyperlink" xfId="8137" builtinId="8" hidden="1"/>
    <cellStyle name="Hyperlink" xfId="8139" builtinId="8" hidden="1"/>
    <cellStyle name="Hyperlink" xfId="8141" builtinId="8" hidden="1"/>
    <cellStyle name="Hyperlink" xfId="8143" builtinId="8" hidden="1"/>
    <cellStyle name="Hyperlink" xfId="8145" builtinId="8" hidden="1"/>
    <cellStyle name="Hyperlink" xfId="8147" builtinId="8" hidden="1"/>
    <cellStyle name="Hyperlink" xfId="8149" builtinId="8" hidden="1"/>
    <cellStyle name="Hyperlink" xfId="8151" builtinId="8" hidden="1"/>
    <cellStyle name="Hyperlink" xfId="8153" builtinId="8" hidden="1"/>
    <cellStyle name="Hyperlink" xfId="8155" builtinId="8" hidden="1"/>
    <cellStyle name="Hyperlink" xfId="8157" builtinId="8" hidden="1"/>
    <cellStyle name="Hyperlink" xfId="8159" builtinId="8" hidden="1"/>
    <cellStyle name="Hyperlink" xfId="8161" builtinId="8" hidden="1"/>
    <cellStyle name="Hyperlink" xfId="8163" builtinId="8" hidden="1"/>
    <cellStyle name="Hyperlink" xfId="8165" builtinId="8" hidden="1"/>
    <cellStyle name="Hyperlink" xfId="8167" builtinId="8" hidden="1"/>
    <cellStyle name="Hyperlink" xfId="8169" builtinId="8" hidden="1"/>
    <cellStyle name="Hyperlink" xfId="8171" builtinId="8" hidden="1"/>
    <cellStyle name="Hyperlink" xfId="8173" builtinId="8" hidden="1"/>
    <cellStyle name="Hyperlink" xfId="8175" builtinId="8" hidden="1"/>
    <cellStyle name="Hyperlink" xfId="8177" builtinId="8" hidden="1"/>
    <cellStyle name="Hyperlink" xfId="8179" builtinId="8" hidden="1"/>
    <cellStyle name="Hyperlink" xfId="8181" builtinId="8" hidden="1"/>
    <cellStyle name="Hyperlink" xfId="8183" builtinId="8" hidden="1"/>
    <cellStyle name="Hyperlink" xfId="8185" builtinId="8" hidden="1"/>
    <cellStyle name="Hyperlink" xfId="8187" builtinId="8" hidden="1"/>
    <cellStyle name="Hyperlink" xfId="8189" builtinId="8" hidden="1"/>
    <cellStyle name="Hyperlink" xfId="8191" builtinId="8" hidden="1"/>
    <cellStyle name="Hyperlink" xfId="8193" builtinId="8" hidden="1"/>
    <cellStyle name="Hyperlink" xfId="8195" builtinId="8" hidden="1"/>
    <cellStyle name="Hyperlink" xfId="8197" builtinId="8" hidden="1"/>
    <cellStyle name="Hyperlink" xfId="8199" builtinId="8" hidden="1"/>
    <cellStyle name="Hyperlink" xfId="8201" builtinId="8" hidden="1"/>
    <cellStyle name="Hyperlink" xfId="8203" builtinId="8" hidden="1"/>
    <cellStyle name="Hyperlink" xfId="8205" builtinId="8" hidden="1"/>
    <cellStyle name="Hyperlink" xfId="8207" builtinId="8" hidden="1"/>
    <cellStyle name="Hyperlink" xfId="8209" builtinId="8" hidden="1"/>
    <cellStyle name="Hyperlink" xfId="8211" builtinId="8" hidden="1"/>
    <cellStyle name="Hyperlink" xfId="8213" builtinId="8" hidden="1"/>
    <cellStyle name="Hyperlink" xfId="8215" builtinId="8" hidden="1"/>
    <cellStyle name="Hyperlink" xfId="8217" builtinId="8" hidden="1"/>
    <cellStyle name="Hyperlink" xfId="8219" builtinId="8" hidden="1"/>
    <cellStyle name="Hyperlink" xfId="8221" builtinId="8" hidden="1"/>
    <cellStyle name="Hyperlink" xfId="8223" builtinId="8" hidden="1"/>
    <cellStyle name="Hyperlink" xfId="8225" builtinId="8" hidden="1"/>
    <cellStyle name="Hyperlink" xfId="8227" builtinId="8" hidden="1"/>
    <cellStyle name="Hyperlink" xfId="8229" builtinId="8" hidden="1"/>
    <cellStyle name="Hyperlink" xfId="8231" builtinId="8" hidden="1"/>
    <cellStyle name="Hyperlink" xfId="8233" builtinId="8" hidden="1"/>
    <cellStyle name="Hyperlink" xfId="8235" builtinId="8" hidden="1"/>
    <cellStyle name="Hyperlink" xfId="8237" builtinId="8" hidden="1"/>
    <cellStyle name="Hyperlink" xfId="8239" builtinId="8" hidden="1"/>
    <cellStyle name="Hyperlink" xfId="8241" builtinId="8" hidden="1"/>
    <cellStyle name="Hyperlink" xfId="8243" builtinId="8" hidden="1"/>
    <cellStyle name="Hyperlink" xfId="8245" builtinId="8" hidden="1"/>
    <cellStyle name="Hyperlink" xfId="8247" builtinId="8" hidden="1"/>
    <cellStyle name="Hyperlink" xfId="8249" builtinId="8" hidden="1"/>
    <cellStyle name="Hyperlink" xfId="8251" builtinId="8" hidden="1"/>
    <cellStyle name="Hyperlink" xfId="8253" builtinId="8" hidden="1"/>
    <cellStyle name="Hyperlink" xfId="8255" builtinId="8" hidden="1"/>
    <cellStyle name="Hyperlink" xfId="8257" builtinId="8" hidden="1"/>
    <cellStyle name="Hyperlink" xfId="8259" builtinId="8" hidden="1"/>
    <cellStyle name="Hyperlink" xfId="8261" builtinId="8" hidden="1"/>
    <cellStyle name="Hyperlink" xfId="8263" builtinId="8" hidden="1"/>
    <cellStyle name="Hyperlink" xfId="8265" builtinId="8" hidden="1"/>
    <cellStyle name="Hyperlink" xfId="8267" builtinId="8" hidden="1"/>
    <cellStyle name="Hyperlink" xfId="8269" builtinId="8" hidden="1"/>
    <cellStyle name="Hyperlink" xfId="8271" builtinId="8" hidden="1"/>
    <cellStyle name="Hyperlink" xfId="8273" builtinId="8" hidden="1"/>
    <cellStyle name="Hyperlink" xfId="8275" builtinId="8" hidden="1"/>
    <cellStyle name="Hyperlink" xfId="8277" builtinId="8" hidden="1"/>
    <cellStyle name="Hyperlink" xfId="8279" builtinId="8" hidden="1"/>
    <cellStyle name="Hyperlink" xfId="8281" builtinId="8" hidden="1"/>
    <cellStyle name="Hyperlink" xfId="8283" builtinId="8" hidden="1"/>
    <cellStyle name="Hyperlink" xfId="8285" builtinId="8" hidden="1"/>
    <cellStyle name="Hyperlink" xfId="8287" builtinId="8" hidden="1"/>
    <cellStyle name="Hyperlink" xfId="8289" builtinId="8" hidden="1"/>
    <cellStyle name="Hyperlink" xfId="8291" builtinId="8" hidden="1"/>
    <cellStyle name="Hyperlink" xfId="8293" builtinId="8" hidden="1"/>
    <cellStyle name="Hyperlink" xfId="8295" builtinId="8" hidden="1"/>
    <cellStyle name="Hyperlink" xfId="8297" builtinId="8" hidden="1"/>
    <cellStyle name="Hyperlink" xfId="8299" builtinId="8" hidden="1"/>
    <cellStyle name="Hyperlink" xfId="8301" builtinId="8" hidden="1"/>
    <cellStyle name="Hyperlink" xfId="8303" builtinId="8" hidden="1"/>
    <cellStyle name="Hyperlink" xfId="8305" builtinId="8" hidden="1"/>
    <cellStyle name="Hyperlink" xfId="8307" builtinId="8" hidden="1"/>
    <cellStyle name="Hyperlink" xfId="8309" builtinId="8" hidden="1"/>
    <cellStyle name="Hyperlink" xfId="8311" builtinId="8" hidden="1"/>
    <cellStyle name="Hyperlink" xfId="8313" builtinId="8" hidden="1"/>
    <cellStyle name="Hyperlink" xfId="8315" builtinId="8" hidden="1"/>
    <cellStyle name="Hyperlink" xfId="8317" builtinId="8" hidden="1"/>
    <cellStyle name="Hyperlink" xfId="8319" builtinId="8" hidden="1"/>
    <cellStyle name="Hyperlink" xfId="8321" builtinId="8" hidden="1"/>
    <cellStyle name="Hyperlink" xfId="8323" builtinId="8" hidden="1"/>
    <cellStyle name="Hyperlink" xfId="8325" builtinId="8" hidden="1"/>
    <cellStyle name="Hyperlink" xfId="8327" builtinId="8" hidden="1"/>
    <cellStyle name="Hyperlink" xfId="8329" builtinId="8" hidden="1"/>
    <cellStyle name="Hyperlink" xfId="8331" builtinId="8" hidden="1"/>
    <cellStyle name="Hyperlink" xfId="8333" builtinId="8" hidden="1"/>
    <cellStyle name="Hyperlink" xfId="8335" builtinId="8" hidden="1"/>
    <cellStyle name="Hyperlink" xfId="8337" builtinId="8" hidden="1"/>
    <cellStyle name="Hyperlink" xfId="8339"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1"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3"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5"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463" builtinId="8" hidden="1"/>
    <cellStyle name="Hyperlink" xfId="8465" builtinId="8" hidden="1"/>
    <cellStyle name="Hyperlink" xfId="8467" builtinId="8" hidden="1"/>
    <cellStyle name="Hyperlink" xfId="8469" builtinId="8" hidden="1"/>
    <cellStyle name="Hyperlink" xfId="8471" builtinId="8" hidden="1"/>
    <cellStyle name="Hyperlink" xfId="8473" builtinId="8" hidden="1"/>
    <cellStyle name="Hyperlink" xfId="8475" builtinId="8" hidden="1"/>
    <cellStyle name="Hyperlink" xfId="8477" builtinId="8" hidden="1"/>
    <cellStyle name="Hyperlink" xfId="8479" builtinId="8" hidden="1"/>
    <cellStyle name="Hyperlink" xfId="8481" builtinId="8" hidden="1"/>
    <cellStyle name="Hyperlink" xfId="8483" builtinId="8" hidden="1"/>
    <cellStyle name="Hyperlink" xfId="8485" builtinId="8" hidden="1"/>
    <cellStyle name="Hyperlink" xfId="8487" builtinId="8" hidden="1"/>
    <cellStyle name="Hyperlink" xfId="8489" builtinId="8" hidden="1"/>
    <cellStyle name="Hyperlink" xfId="8491" builtinId="8" hidden="1"/>
    <cellStyle name="Hyperlink" xfId="8493"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Normal" xfId="0" builtinId="0"/>
    <cellStyle name="Percent" xfId="2074" builtinId="5"/>
  </cellStyles>
  <dxfs count="0"/>
  <tableStyles count="0" defaultTableStyle="TableStyleMedium9" defaultPivotStyle="PivotStyleMedium4"/>
  <colors>
    <mruColors>
      <color rgb="FF0432FF"/>
      <color rgb="FF3E5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82"/>
  <sheetViews>
    <sheetView tabSelected="1" topLeftCell="T82" zoomScale="110" zoomScaleNormal="110" zoomScalePageLayoutView="110" workbookViewId="0">
      <selection activeCell="X7" sqref="X7"/>
    </sheetView>
  </sheetViews>
  <sheetFormatPr defaultColWidth="10.875" defaultRowHeight="15" x14ac:dyDescent="0.25"/>
  <cols>
    <col min="1" max="1" width="27.5" style="12" bestFit="1" customWidth="1"/>
    <col min="2" max="2" width="25.625" style="12" bestFit="1" customWidth="1"/>
    <col min="3" max="3" width="11.125" style="12" bestFit="1" customWidth="1"/>
    <col min="4" max="4" width="13.125" style="12" bestFit="1" customWidth="1"/>
    <col min="5" max="5" width="12.625" style="12" bestFit="1" customWidth="1"/>
    <col min="6" max="6" width="18.5" style="12" bestFit="1" customWidth="1"/>
    <col min="7" max="7" width="10.125" style="12" bestFit="1" customWidth="1"/>
    <col min="8" max="8" width="11.125" style="12" bestFit="1" customWidth="1"/>
    <col min="9" max="9" width="16.375" style="12" bestFit="1" customWidth="1"/>
    <col min="10" max="10" width="19.625" style="12" bestFit="1" customWidth="1"/>
    <col min="11" max="11" width="14.875" style="12" bestFit="1" customWidth="1"/>
    <col min="12" max="12" width="13.125" style="12" bestFit="1" customWidth="1"/>
    <col min="13" max="13" width="14" style="12" bestFit="1" customWidth="1"/>
    <col min="14" max="14" width="13.125" style="12" bestFit="1" customWidth="1"/>
    <col min="15" max="15" width="17" style="12" bestFit="1" customWidth="1"/>
    <col min="16" max="16" width="15" style="12" bestFit="1" customWidth="1"/>
    <col min="17" max="17" width="18.375" style="12" bestFit="1" customWidth="1"/>
    <col min="18" max="18" width="16.5" style="12" bestFit="1" customWidth="1"/>
    <col min="19" max="19" width="14.625" style="12" bestFit="1" customWidth="1"/>
    <col min="20" max="20" width="17.875" style="12" bestFit="1" customWidth="1"/>
    <col min="21" max="21" width="12.375" style="12" bestFit="1" customWidth="1"/>
    <col min="22" max="22" width="10.875" style="12"/>
    <col min="23" max="23" width="11.625" style="12" bestFit="1" customWidth="1"/>
    <col min="24" max="24" width="12.625" style="12" bestFit="1" customWidth="1"/>
    <col min="25" max="25" width="12.375" style="12" bestFit="1" customWidth="1"/>
    <col min="26" max="16384" width="10.875" style="12"/>
  </cols>
  <sheetData>
    <row r="1" spans="1:34" s="8" customFormat="1" ht="29.1" customHeight="1" x14ac:dyDescent="0.25">
      <c r="B1" s="8" t="s">
        <v>1200</v>
      </c>
      <c r="F1" s="8" t="s">
        <v>1201</v>
      </c>
      <c r="W1" s="8" t="s">
        <v>1202</v>
      </c>
    </row>
    <row r="2" spans="1:34" s="23" customFormat="1" ht="32.1" customHeight="1" x14ac:dyDescent="0.25">
      <c r="A2" s="28" t="s">
        <v>1236</v>
      </c>
      <c r="B2" s="23" t="s">
        <v>0</v>
      </c>
      <c r="C2" s="23" t="s">
        <v>83</v>
      </c>
      <c r="D2" s="23" t="s">
        <v>969</v>
      </c>
      <c r="E2" s="24" t="s">
        <v>970</v>
      </c>
      <c r="F2" s="24" t="s">
        <v>1203</v>
      </c>
      <c r="G2" s="23" t="s">
        <v>1204</v>
      </c>
      <c r="H2" s="23" t="s">
        <v>1205</v>
      </c>
      <c r="I2" s="22" t="s">
        <v>1206</v>
      </c>
      <c r="J2" s="24" t="s">
        <v>1207</v>
      </c>
      <c r="K2" s="24" t="s">
        <v>1208</v>
      </c>
      <c r="L2" s="24" t="s">
        <v>1209</v>
      </c>
      <c r="M2" s="24" t="s">
        <v>1210</v>
      </c>
      <c r="N2" s="24" t="s">
        <v>1211</v>
      </c>
      <c r="O2" s="24" t="s">
        <v>1212</v>
      </c>
      <c r="P2" s="24" t="s">
        <v>1213</v>
      </c>
      <c r="Q2" s="24" t="s">
        <v>1214</v>
      </c>
      <c r="R2" s="24" t="s">
        <v>1215</v>
      </c>
      <c r="S2" s="24" t="s">
        <v>1216</v>
      </c>
      <c r="T2" s="24" t="s">
        <v>1217</v>
      </c>
      <c r="U2" s="24" t="s">
        <v>1218</v>
      </c>
      <c r="V2" s="24"/>
      <c r="W2" s="24" t="s">
        <v>971</v>
      </c>
      <c r="X2" s="25" t="s">
        <v>972</v>
      </c>
      <c r="Y2" s="26" t="s">
        <v>973</v>
      </c>
      <c r="Z2" s="26"/>
      <c r="AA2" s="27"/>
      <c r="AB2" s="27"/>
    </row>
    <row r="3" spans="1:34" x14ac:dyDescent="0.25">
      <c r="G3" s="13" t="s">
        <v>1219</v>
      </c>
      <c r="H3" s="13" t="s">
        <v>1219</v>
      </c>
      <c r="I3" s="14" t="s">
        <v>1220</v>
      </c>
      <c r="J3" s="15" t="s">
        <v>1221</v>
      </c>
      <c r="K3" s="16" t="s">
        <v>1222</v>
      </c>
      <c r="L3" s="13" t="s">
        <v>1223</v>
      </c>
      <c r="M3" s="14"/>
      <c r="N3" s="14" t="s">
        <v>1224</v>
      </c>
      <c r="O3" s="14" t="s">
        <v>1225</v>
      </c>
      <c r="P3" s="14" t="s">
        <v>1225</v>
      </c>
      <c r="Q3" s="14"/>
      <c r="R3" s="14" t="s">
        <v>1225</v>
      </c>
      <c r="S3" s="14" t="s">
        <v>1225</v>
      </c>
      <c r="U3" s="12" t="s">
        <v>1226</v>
      </c>
    </row>
    <row r="4" spans="1:34" x14ac:dyDescent="0.25">
      <c r="A4" s="17" t="s">
        <v>75</v>
      </c>
      <c r="B4" s="17" t="s">
        <v>75</v>
      </c>
      <c r="C4" s="14" t="s">
        <v>84</v>
      </c>
      <c r="D4" s="14" t="s">
        <v>85</v>
      </c>
      <c r="E4" s="14" t="s">
        <v>86</v>
      </c>
      <c r="F4" s="14" t="s">
        <v>87</v>
      </c>
      <c r="G4" s="13">
        <v>52.680399999999999</v>
      </c>
      <c r="H4" s="13">
        <v>99.506749999999997</v>
      </c>
      <c r="I4" s="14">
        <v>1443</v>
      </c>
      <c r="J4" s="15" t="s">
        <v>1227</v>
      </c>
      <c r="K4" s="16">
        <v>3</v>
      </c>
      <c r="L4" s="13">
        <v>2.5</v>
      </c>
      <c r="M4" s="13">
        <v>0.998</v>
      </c>
      <c r="N4" s="14">
        <v>0</v>
      </c>
      <c r="O4" s="14">
        <v>253722</v>
      </c>
      <c r="P4" s="14">
        <v>42628</v>
      </c>
      <c r="Q4" s="14" t="s">
        <v>974</v>
      </c>
      <c r="R4" s="14">
        <v>0</v>
      </c>
      <c r="S4" s="14">
        <v>0</v>
      </c>
      <c r="T4" s="14">
        <v>0</v>
      </c>
      <c r="U4" s="14">
        <v>2007</v>
      </c>
      <c r="V4" s="14"/>
      <c r="W4" s="14">
        <v>17983</v>
      </c>
      <c r="X4" s="14">
        <v>3181</v>
      </c>
      <c r="Y4" s="14">
        <v>3035</v>
      </c>
      <c r="AA4" s="12" t="s">
        <v>87</v>
      </c>
      <c r="AB4" s="12">
        <v>17983</v>
      </c>
      <c r="AC4" s="12">
        <v>3240</v>
      </c>
      <c r="AD4" s="12">
        <v>3035</v>
      </c>
      <c r="AF4" s="12">
        <f>W4-AB4</f>
        <v>0</v>
      </c>
      <c r="AG4" s="12">
        <f>X4-AC4</f>
        <v>-59</v>
      </c>
      <c r="AH4" s="12">
        <f>Y4-AD4</f>
        <v>0</v>
      </c>
    </row>
    <row r="5" spans="1:34" x14ac:dyDescent="0.25">
      <c r="A5" s="17" t="s">
        <v>75</v>
      </c>
      <c r="B5" s="17" t="s">
        <v>75</v>
      </c>
      <c r="C5" s="14" t="s">
        <v>84</v>
      </c>
      <c r="D5" s="14" t="s">
        <v>88</v>
      </c>
      <c r="E5" s="14" t="s">
        <v>86</v>
      </c>
      <c r="F5" s="14" t="s">
        <v>89</v>
      </c>
      <c r="G5" s="13">
        <v>52.682429999999997</v>
      </c>
      <c r="H5" s="13">
        <v>99.509</v>
      </c>
      <c r="I5" s="14">
        <v>1445</v>
      </c>
      <c r="J5" s="15" t="s">
        <v>1227</v>
      </c>
      <c r="K5" s="16">
        <v>3</v>
      </c>
      <c r="L5" s="13">
        <v>2.5</v>
      </c>
      <c r="M5" s="13">
        <v>0.999</v>
      </c>
      <c r="N5" s="14">
        <v>0</v>
      </c>
      <c r="O5" s="14">
        <v>288783</v>
      </c>
      <c r="P5" s="14">
        <v>10291</v>
      </c>
      <c r="Q5" s="14" t="s">
        <v>974</v>
      </c>
      <c r="R5" s="14">
        <v>0</v>
      </c>
      <c r="S5" s="14">
        <v>0</v>
      </c>
      <c r="T5" s="14">
        <v>0</v>
      </c>
      <c r="U5" s="14">
        <v>2007</v>
      </c>
      <c r="V5" s="14"/>
      <c r="W5" s="14">
        <v>20367</v>
      </c>
      <c r="X5" s="14">
        <v>1303</v>
      </c>
      <c r="Y5" s="14">
        <v>730</v>
      </c>
      <c r="AA5" s="12" t="s">
        <v>89</v>
      </c>
      <c r="AB5" s="12">
        <v>20368</v>
      </c>
      <c r="AC5" s="12">
        <v>1478</v>
      </c>
      <c r="AD5" s="12">
        <v>730</v>
      </c>
      <c r="AF5" s="12">
        <f t="shared" ref="AF5:AH68" si="0">W5-AB5</f>
        <v>-1</v>
      </c>
      <c r="AG5" s="12">
        <f t="shared" si="0"/>
        <v>-175</v>
      </c>
      <c r="AH5" s="12">
        <f t="shared" si="0"/>
        <v>0</v>
      </c>
    </row>
    <row r="6" spans="1:34" x14ac:dyDescent="0.25">
      <c r="A6" s="17" t="s">
        <v>75</v>
      </c>
      <c r="B6" s="17" t="s">
        <v>75</v>
      </c>
      <c r="C6" s="14" t="s">
        <v>84</v>
      </c>
      <c r="D6" s="14" t="s">
        <v>90</v>
      </c>
      <c r="E6" s="14" t="s">
        <v>86</v>
      </c>
      <c r="F6" s="14" t="s">
        <v>91</v>
      </c>
      <c r="G6" s="13">
        <v>52.682459999999999</v>
      </c>
      <c r="H6" s="13">
        <v>99.508750000000006</v>
      </c>
      <c r="I6" s="14">
        <v>1453</v>
      </c>
      <c r="J6" s="15" t="s">
        <v>1227</v>
      </c>
      <c r="K6" s="16">
        <v>3</v>
      </c>
      <c r="L6" s="13">
        <v>2.5</v>
      </c>
      <c r="M6" s="13">
        <v>0.999</v>
      </c>
      <c r="N6" s="14">
        <v>0</v>
      </c>
      <c r="O6" s="14">
        <v>254954</v>
      </c>
      <c r="P6" s="14">
        <v>15901</v>
      </c>
      <c r="Q6" s="14" t="s">
        <v>974</v>
      </c>
      <c r="R6" s="14">
        <v>0</v>
      </c>
      <c r="S6" s="14">
        <v>0</v>
      </c>
      <c r="T6" s="14">
        <v>0</v>
      </c>
      <c r="U6" s="14">
        <v>2007</v>
      </c>
      <c r="V6" s="14"/>
      <c r="W6" s="14">
        <v>17902</v>
      </c>
      <c r="X6" s="14">
        <v>1469</v>
      </c>
      <c r="Y6" s="14">
        <v>1121</v>
      </c>
      <c r="AA6" s="12" t="s">
        <v>91</v>
      </c>
      <c r="AB6" s="12">
        <v>17902</v>
      </c>
      <c r="AC6" s="12">
        <v>1592</v>
      </c>
      <c r="AD6" s="12">
        <v>1122</v>
      </c>
      <c r="AF6" s="12">
        <f t="shared" si="0"/>
        <v>0</v>
      </c>
      <c r="AG6" s="12">
        <f t="shared" si="0"/>
        <v>-123</v>
      </c>
      <c r="AH6" s="12">
        <f t="shared" si="0"/>
        <v>-1</v>
      </c>
    </row>
    <row r="7" spans="1:34" x14ac:dyDescent="0.25">
      <c r="A7" s="17" t="s">
        <v>75</v>
      </c>
      <c r="B7" s="17" t="s">
        <v>75</v>
      </c>
      <c r="C7" s="14" t="s">
        <v>84</v>
      </c>
      <c r="D7" s="14" t="s">
        <v>92</v>
      </c>
      <c r="E7" s="14" t="s">
        <v>86</v>
      </c>
      <c r="F7" s="14" t="s">
        <v>93</v>
      </c>
      <c r="G7" s="13">
        <v>52.682729999999999</v>
      </c>
      <c r="H7" s="13">
        <v>99.509050000000002</v>
      </c>
      <c r="I7" s="14">
        <v>1453</v>
      </c>
      <c r="J7" s="15" t="s">
        <v>1227</v>
      </c>
      <c r="K7" s="16">
        <v>3</v>
      </c>
      <c r="L7" s="13">
        <v>2.5</v>
      </c>
      <c r="M7" s="13">
        <v>0.999</v>
      </c>
      <c r="N7" s="14">
        <v>0</v>
      </c>
      <c r="O7" s="14">
        <v>245138</v>
      </c>
      <c r="P7" s="14">
        <v>13024</v>
      </c>
      <c r="Q7" s="14" t="s">
        <v>974</v>
      </c>
      <c r="R7" s="14">
        <v>0</v>
      </c>
      <c r="S7" s="14">
        <v>0</v>
      </c>
      <c r="T7" s="14">
        <v>0</v>
      </c>
      <c r="U7" s="14">
        <v>2007</v>
      </c>
      <c r="V7" s="14"/>
      <c r="W7" s="14">
        <v>17219</v>
      </c>
      <c r="X7" s="14">
        <v>1295</v>
      </c>
      <c r="Y7" s="14">
        <v>919</v>
      </c>
      <c r="AA7" s="12" t="s">
        <v>93</v>
      </c>
      <c r="AB7" s="12">
        <v>17219</v>
      </c>
      <c r="AC7" s="12">
        <v>1423</v>
      </c>
      <c r="AD7" s="12">
        <v>919</v>
      </c>
      <c r="AF7" s="12">
        <f t="shared" si="0"/>
        <v>0</v>
      </c>
      <c r="AG7" s="12">
        <f t="shared" si="0"/>
        <v>-128</v>
      </c>
      <c r="AH7" s="12">
        <f t="shared" si="0"/>
        <v>0</v>
      </c>
    </row>
    <row r="8" spans="1:34" x14ac:dyDescent="0.25">
      <c r="A8" s="17" t="s">
        <v>75</v>
      </c>
      <c r="B8" s="17" t="s">
        <v>75</v>
      </c>
      <c r="C8" s="14" t="s">
        <v>84</v>
      </c>
      <c r="D8" s="14" t="s">
        <v>94</v>
      </c>
      <c r="E8" s="14" t="s">
        <v>95</v>
      </c>
      <c r="F8" s="14" t="s">
        <v>96</v>
      </c>
      <c r="G8" s="13">
        <v>52.752209999999998</v>
      </c>
      <c r="H8" s="13">
        <v>99.708550000000002</v>
      </c>
      <c r="I8" s="14">
        <v>1293</v>
      </c>
      <c r="J8" s="15" t="s">
        <v>1227</v>
      </c>
      <c r="K8" s="16">
        <v>3</v>
      </c>
      <c r="L8" s="13">
        <v>2.5</v>
      </c>
      <c r="M8" s="13">
        <v>0.999</v>
      </c>
      <c r="N8" s="14">
        <v>0</v>
      </c>
      <c r="O8" s="14">
        <v>326675</v>
      </c>
      <c r="P8" s="14">
        <v>15396</v>
      </c>
      <c r="Q8" s="14" t="s">
        <v>974</v>
      </c>
      <c r="R8" s="14">
        <v>0</v>
      </c>
      <c r="S8" s="14">
        <v>0</v>
      </c>
      <c r="T8" s="14">
        <v>0</v>
      </c>
      <c r="U8" s="14">
        <v>2007</v>
      </c>
      <c r="V8" s="14"/>
      <c r="W8" s="14">
        <v>26089</v>
      </c>
      <c r="X8" s="14">
        <v>1858</v>
      </c>
      <c r="Y8" s="14">
        <v>1238</v>
      </c>
      <c r="AA8" s="12" t="s">
        <v>96</v>
      </c>
      <c r="AB8" s="12">
        <v>26089</v>
      </c>
      <c r="AC8" s="12">
        <v>2062</v>
      </c>
      <c r="AD8" s="12">
        <v>1238</v>
      </c>
      <c r="AF8" s="12">
        <f t="shared" si="0"/>
        <v>0</v>
      </c>
      <c r="AG8" s="12">
        <f t="shared" si="0"/>
        <v>-204</v>
      </c>
      <c r="AH8" s="12">
        <f t="shared" si="0"/>
        <v>0</v>
      </c>
    </row>
    <row r="9" spans="1:34" x14ac:dyDescent="0.25">
      <c r="A9" s="17" t="s">
        <v>75</v>
      </c>
      <c r="B9" s="17" t="s">
        <v>75</v>
      </c>
      <c r="C9" s="14" t="s">
        <v>84</v>
      </c>
      <c r="D9" s="14" t="s">
        <v>97</v>
      </c>
      <c r="E9" s="14" t="s">
        <v>95</v>
      </c>
      <c r="F9" s="14" t="s">
        <v>98</v>
      </c>
      <c r="G9" s="13">
        <v>52.752130000000001</v>
      </c>
      <c r="H9" s="13">
        <v>99.707250000000002</v>
      </c>
      <c r="I9" s="14">
        <v>1294</v>
      </c>
      <c r="J9" s="15" t="s">
        <v>1227</v>
      </c>
      <c r="K9" s="16">
        <v>3</v>
      </c>
      <c r="L9" s="13">
        <v>2.5</v>
      </c>
      <c r="M9" s="13">
        <v>0.999</v>
      </c>
      <c r="N9" s="14">
        <v>0</v>
      </c>
      <c r="O9" s="14">
        <v>300936</v>
      </c>
      <c r="P9" s="14">
        <v>14674</v>
      </c>
      <c r="Q9" s="14" t="s">
        <v>974</v>
      </c>
      <c r="R9" s="14">
        <v>0</v>
      </c>
      <c r="S9" s="14">
        <v>0</v>
      </c>
      <c r="T9" s="14">
        <v>0</v>
      </c>
      <c r="U9" s="14">
        <v>2007</v>
      </c>
      <c r="V9" s="14"/>
      <c r="W9" s="14">
        <v>24035</v>
      </c>
      <c r="X9" s="14">
        <v>1737</v>
      </c>
      <c r="Y9" s="14">
        <v>1179</v>
      </c>
      <c r="AA9" s="12" t="s">
        <v>98</v>
      </c>
      <c r="AB9" s="12">
        <v>24035</v>
      </c>
      <c r="AC9" s="12">
        <v>1923</v>
      </c>
      <c r="AD9" s="12">
        <v>1179</v>
      </c>
      <c r="AF9" s="12">
        <f t="shared" si="0"/>
        <v>0</v>
      </c>
      <c r="AG9" s="12">
        <f t="shared" si="0"/>
        <v>-186</v>
      </c>
      <c r="AH9" s="12">
        <f t="shared" si="0"/>
        <v>0</v>
      </c>
    </row>
    <row r="10" spans="1:34" x14ac:dyDescent="0.25">
      <c r="A10" s="17" t="s">
        <v>75</v>
      </c>
      <c r="B10" s="17" t="s">
        <v>75</v>
      </c>
      <c r="C10" s="14" t="s">
        <v>84</v>
      </c>
      <c r="D10" s="14" t="s">
        <v>99</v>
      </c>
      <c r="E10" s="14" t="s">
        <v>95</v>
      </c>
      <c r="F10" s="14" t="s">
        <v>100</v>
      </c>
      <c r="G10" s="13">
        <v>52.752499999999998</v>
      </c>
      <c r="H10" s="13">
        <v>99.705079999999995</v>
      </c>
      <c r="I10" s="14">
        <v>1294</v>
      </c>
      <c r="J10" s="15" t="s">
        <v>1227</v>
      </c>
      <c r="K10" s="16">
        <v>3</v>
      </c>
      <c r="L10" s="13">
        <v>2.5</v>
      </c>
      <c r="M10" s="13">
        <v>0.999</v>
      </c>
      <c r="N10" s="14">
        <v>0</v>
      </c>
      <c r="O10" s="14">
        <v>310635</v>
      </c>
      <c r="P10" s="14">
        <v>30629</v>
      </c>
      <c r="Q10" s="14" t="s">
        <v>974</v>
      </c>
      <c r="R10" s="14">
        <v>0</v>
      </c>
      <c r="S10" s="14">
        <v>0</v>
      </c>
      <c r="T10" s="14">
        <v>0</v>
      </c>
      <c r="U10" s="14">
        <v>2007</v>
      </c>
      <c r="V10" s="14"/>
      <c r="W10" s="14">
        <v>24800</v>
      </c>
      <c r="X10" s="14">
        <v>2791</v>
      </c>
      <c r="Y10" s="14">
        <v>2461</v>
      </c>
      <c r="AA10" s="12" t="s">
        <v>100</v>
      </c>
      <c r="AB10" s="12">
        <v>24800</v>
      </c>
      <c r="AC10" s="12">
        <v>2917</v>
      </c>
      <c r="AD10" s="12">
        <v>2461</v>
      </c>
      <c r="AF10" s="12">
        <f t="shared" si="0"/>
        <v>0</v>
      </c>
      <c r="AG10" s="12">
        <f t="shared" si="0"/>
        <v>-126</v>
      </c>
      <c r="AH10" s="12">
        <f t="shared" si="0"/>
        <v>0</v>
      </c>
    </row>
    <row r="11" spans="1:34" x14ac:dyDescent="0.25">
      <c r="A11" s="17" t="s">
        <v>75</v>
      </c>
      <c r="B11" s="17" t="s">
        <v>75</v>
      </c>
      <c r="C11" s="14" t="s">
        <v>84</v>
      </c>
      <c r="D11" s="14" t="s">
        <v>101</v>
      </c>
      <c r="E11" s="14" t="s">
        <v>102</v>
      </c>
      <c r="F11" s="14" t="s">
        <v>103</v>
      </c>
      <c r="G11" s="13">
        <v>52.740029999999997</v>
      </c>
      <c r="H11" s="13">
        <v>99.633030000000005</v>
      </c>
      <c r="I11" s="14">
        <v>1420</v>
      </c>
      <c r="J11" s="15" t="s">
        <v>1227</v>
      </c>
      <c r="K11" s="16">
        <v>3</v>
      </c>
      <c r="L11" s="13">
        <v>2.5</v>
      </c>
      <c r="M11" s="13">
        <v>0.999</v>
      </c>
      <c r="N11" s="14">
        <v>0</v>
      </c>
      <c r="O11" s="14">
        <v>371290</v>
      </c>
      <c r="P11" s="14">
        <v>16293</v>
      </c>
      <c r="Q11" s="14" t="s">
        <v>974</v>
      </c>
      <c r="R11" s="14">
        <v>0</v>
      </c>
      <c r="S11" s="14">
        <v>0</v>
      </c>
      <c r="T11" s="14">
        <v>0</v>
      </c>
      <c r="U11" s="14">
        <v>2007</v>
      </c>
      <c r="V11" s="14"/>
      <c r="W11" s="14">
        <v>26629</v>
      </c>
      <c r="X11" s="14">
        <v>1840</v>
      </c>
      <c r="Y11" s="14">
        <v>1176</v>
      </c>
      <c r="AA11" s="12" t="s">
        <v>103</v>
      </c>
      <c r="AB11" s="12">
        <v>26629</v>
      </c>
      <c r="AC11" s="12">
        <v>2054</v>
      </c>
      <c r="AD11" s="12">
        <v>1176</v>
      </c>
      <c r="AF11" s="12">
        <f t="shared" si="0"/>
        <v>0</v>
      </c>
      <c r="AG11" s="12">
        <f t="shared" si="0"/>
        <v>-214</v>
      </c>
      <c r="AH11" s="12">
        <f t="shared" si="0"/>
        <v>0</v>
      </c>
    </row>
    <row r="12" spans="1:34" x14ac:dyDescent="0.25">
      <c r="A12" s="17" t="s">
        <v>75</v>
      </c>
      <c r="B12" s="17" t="s">
        <v>75</v>
      </c>
      <c r="C12" s="14" t="s">
        <v>84</v>
      </c>
      <c r="D12" s="14" t="s">
        <v>104</v>
      </c>
      <c r="E12" s="14" t="s">
        <v>102</v>
      </c>
      <c r="F12" s="14" t="s">
        <v>105</v>
      </c>
      <c r="G12" s="13">
        <v>52.739800000000002</v>
      </c>
      <c r="H12" s="13">
        <v>99.633183000000002</v>
      </c>
      <c r="I12" s="14">
        <v>1420</v>
      </c>
      <c r="J12" s="15" t="s">
        <v>1227</v>
      </c>
      <c r="K12" s="16">
        <v>3</v>
      </c>
      <c r="L12" s="13">
        <v>2.5</v>
      </c>
      <c r="M12" s="13">
        <v>0.999</v>
      </c>
      <c r="N12" s="14">
        <v>0</v>
      </c>
      <c r="O12" s="14">
        <v>356826</v>
      </c>
      <c r="P12" s="14">
        <v>28508</v>
      </c>
      <c r="Q12" s="14" t="s">
        <v>974</v>
      </c>
      <c r="R12" s="14">
        <v>0</v>
      </c>
      <c r="S12" s="14">
        <v>0</v>
      </c>
      <c r="T12" s="14">
        <v>0</v>
      </c>
      <c r="U12" s="14">
        <v>2007</v>
      </c>
      <c r="V12" s="14"/>
      <c r="W12" s="14">
        <v>25601</v>
      </c>
      <c r="X12" s="14">
        <v>2467</v>
      </c>
      <c r="Y12" s="14">
        <v>2058</v>
      </c>
      <c r="AA12" s="12" t="s">
        <v>105</v>
      </c>
      <c r="AB12" s="12">
        <v>25601</v>
      </c>
      <c r="AC12" s="12">
        <v>2619</v>
      </c>
      <c r="AD12" s="12">
        <v>2058</v>
      </c>
      <c r="AF12" s="12">
        <f t="shared" si="0"/>
        <v>0</v>
      </c>
      <c r="AG12" s="12">
        <f t="shared" si="0"/>
        <v>-152</v>
      </c>
      <c r="AH12" s="12">
        <f t="shared" si="0"/>
        <v>0</v>
      </c>
    </row>
    <row r="13" spans="1:34" x14ac:dyDescent="0.25">
      <c r="A13" s="17" t="s">
        <v>75</v>
      </c>
      <c r="B13" s="17" t="s">
        <v>75</v>
      </c>
      <c r="C13" s="14" t="s">
        <v>84</v>
      </c>
      <c r="D13" s="14" t="s">
        <v>106</v>
      </c>
      <c r="E13" s="14" t="s">
        <v>102</v>
      </c>
      <c r="F13" s="14" t="s">
        <v>107</v>
      </c>
      <c r="G13" s="13">
        <v>52.739699999999999</v>
      </c>
      <c r="H13" s="13">
        <v>99.633369999999999</v>
      </c>
      <c r="I13" s="14">
        <v>1413</v>
      </c>
      <c r="J13" s="15" t="s">
        <v>1227</v>
      </c>
      <c r="K13" s="16">
        <v>3</v>
      </c>
      <c r="L13" s="13">
        <v>2.5</v>
      </c>
      <c r="M13" s="13">
        <v>0.999</v>
      </c>
      <c r="N13" s="14">
        <v>0</v>
      </c>
      <c r="O13" s="14">
        <v>604157</v>
      </c>
      <c r="P13" s="14">
        <v>35732</v>
      </c>
      <c r="Q13" s="14" t="s">
        <v>974</v>
      </c>
      <c r="R13" s="14">
        <v>0</v>
      </c>
      <c r="S13" s="14">
        <v>0</v>
      </c>
      <c r="T13" s="14">
        <v>0</v>
      </c>
      <c r="U13" s="14">
        <v>2007</v>
      </c>
      <c r="V13" s="14"/>
      <c r="W13" s="14">
        <v>43401</v>
      </c>
      <c r="X13" s="14">
        <v>3478</v>
      </c>
      <c r="Y13" s="14">
        <v>2595</v>
      </c>
      <c r="AA13" s="12" t="s">
        <v>107</v>
      </c>
      <c r="AB13" s="12">
        <v>43401</v>
      </c>
      <c r="AC13" s="12">
        <v>3785</v>
      </c>
      <c r="AD13" s="12">
        <v>2595</v>
      </c>
      <c r="AF13" s="12">
        <f t="shared" si="0"/>
        <v>0</v>
      </c>
      <c r="AG13" s="12">
        <f t="shared" si="0"/>
        <v>-307</v>
      </c>
      <c r="AH13" s="12">
        <f t="shared" si="0"/>
        <v>0</v>
      </c>
    </row>
    <row r="14" spans="1:34" x14ac:dyDescent="0.25">
      <c r="A14" s="17" t="s">
        <v>75</v>
      </c>
      <c r="B14" s="17" t="s">
        <v>75</v>
      </c>
      <c r="C14" s="14" t="s">
        <v>84</v>
      </c>
      <c r="D14" s="14" t="s">
        <v>108</v>
      </c>
      <c r="E14" s="14" t="s">
        <v>109</v>
      </c>
      <c r="F14" s="14" t="s">
        <v>110</v>
      </c>
      <c r="G14" s="13">
        <v>52.777115999999999</v>
      </c>
      <c r="H14" s="13">
        <v>99.718416000000005</v>
      </c>
      <c r="I14" s="14">
        <v>1383</v>
      </c>
      <c r="J14" s="15" t="s">
        <v>1227</v>
      </c>
      <c r="K14" s="16">
        <v>3</v>
      </c>
      <c r="L14" s="13">
        <v>2.5</v>
      </c>
      <c r="M14" s="13">
        <v>0.998</v>
      </c>
      <c r="N14" s="14">
        <v>0</v>
      </c>
      <c r="O14" s="14">
        <v>925983</v>
      </c>
      <c r="P14" s="14">
        <v>52619</v>
      </c>
      <c r="Q14" s="14" t="s">
        <v>974</v>
      </c>
      <c r="R14" s="14">
        <v>0</v>
      </c>
      <c r="S14" s="14">
        <v>0</v>
      </c>
      <c r="T14" s="14">
        <v>0</v>
      </c>
      <c r="U14" s="14">
        <v>2007</v>
      </c>
      <c r="V14" s="14"/>
      <c r="W14" s="14">
        <v>68651</v>
      </c>
      <c r="X14" s="14">
        <v>5416</v>
      </c>
      <c r="Y14" s="14">
        <v>3969</v>
      </c>
      <c r="AA14" s="12" t="s">
        <v>110</v>
      </c>
      <c r="AB14" s="12">
        <v>68651</v>
      </c>
      <c r="AC14" s="12">
        <v>5916</v>
      </c>
      <c r="AD14" s="12">
        <v>3969</v>
      </c>
      <c r="AF14" s="12">
        <f t="shared" si="0"/>
        <v>0</v>
      </c>
      <c r="AG14" s="12">
        <f t="shared" si="0"/>
        <v>-500</v>
      </c>
      <c r="AH14" s="12">
        <f t="shared" si="0"/>
        <v>0</v>
      </c>
    </row>
    <row r="15" spans="1:34" x14ac:dyDescent="0.25">
      <c r="A15" s="17" t="s">
        <v>75</v>
      </c>
      <c r="B15" s="17" t="s">
        <v>75</v>
      </c>
      <c r="C15" s="14" t="s">
        <v>84</v>
      </c>
      <c r="D15" s="14" t="s">
        <v>111</v>
      </c>
      <c r="E15" s="14" t="s">
        <v>109</v>
      </c>
      <c r="F15" s="14" t="s">
        <v>112</v>
      </c>
      <c r="G15" s="13">
        <v>52.777683000000003</v>
      </c>
      <c r="H15" s="13">
        <v>99.718615999999997</v>
      </c>
      <c r="I15" s="14">
        <v>1385</v>
      </c>
      <c r="J15" s="15" t="s">
        <v>1227</v>
      </c>
      <c r="K15" s="16">
        <v>3</v>
      </c>
      <c r="L15" s="13">
        <v>2.5</v>
      </c>
      <c r="M15" s="13">
        <v>0.998</v>
      </c>
      <c r="N15" s="14">
        <v>0</v>
      </c>
      <c r="O15" s="14">
        <v>227390</v>
      </c>
      <c r="P15" s="14">
        <v>13519</v>
      </c>
      <c r="Q15" s="14" t="s">
        <v>974</v>
      </c>
      <c r="R15" s="14">
        <v>0</v>
      </c>
      <c r="S15" s="14">
        <v>0</v>
      </c>
      <c r="T15" s="14">
        <v>0</v>
      </c>
      <c r="U15" s="14">
        <v>2007</v>
      </c>
      <c r="V15" s="14"/>
      <c r="W15" s="14">
        <v>16902</v>
      </c>
      <c r="X15" s="14">
        <v>1349</v>
      </c>
      <c r="Y15" s="14">
        <v>1009</v>
      </c>
      <c r="AA15" s="12" t="s">
        <v>112</v>
      </c>
      <c r="AB15" s="12">
        <v>16901</v>
      </c>
      <c r="AC15" s="12">
        <v>1468</v>
      </c>
      <c r="AD15" s="12">
        <v>1009</v>
      </c>
      <c r="AF15" s="12">
        <f t="shared" si="0"/>
        <v>1</v>
      </c>
      <c r="AG15" s="12">
        <f t="shared" si="0"/>
        <v>-119</v>
      </c>
      <c r="AH15" s="12">
        <f t="shared" si="0"/>
        <v>0</v>
      </c>
    </row>
    <row r="16" spans="1:34" x14ac:dyDescent="0.25">
      <c r="A16" s="17" t="s">
        <v>75</v>
      </c>
      <c r="B16" s="17" t="s">
        <v>75</v>
      </c>
      <c r="C16" s="14" t="s">
        <v>84</v>
      </c>
      <c r="D16" s="14" t="s">
        <v>113</v>
      </c>
      <c r="E16" s="14" t="s">
        <v>109</v>
      </c>
      <c r="F16" s="14" t="s">
        <v>114</v>
      </c>
      <c r="G16" s="13">
        <v>52.778333000000003</v>
      </c>
      <c r="H16" s="13">
        <v>99.721215999999998</v>
      </c>
      <c r="I16" s="14">
        <v>1385</v>
      </c>
      <c r="J16" s="15" t="s">
        <v>1227</v>
      </c>
      <c r="K16" s="16">
        <v>3</v>
      </c>
      <c r="L16" s="13">
        <v>2.5</v>
      </c>
      <c r="M16" s="13">
        <v>0.999</v>
      </c>
      <c r="N16" s="14">
        <v>0</v>
      </c>
      <c r="O16" s="14">
        <v>241671</v>
      </c>
      <c r="P16" s="14">
        <v>16821</v>
      </c>
      <c r="Q16" s="14" t="s">
        <v>974</v>
      </c>
      <c r="R16" s="14">
        <v>0</v>
      </c>
      <c r="S16" s="14">
        <v>0</v>
      </c>
      <c r="T16" s="14">
        <v>0</v>
      </c>
      <c r="U16" s="14">
        <v>2007</v>
      </c>
      <c r="V16" s="14"/>
      <c r="W16" s="14">
        <v>17935</v>
      </c>
      <c r="X16" s="14">
        <v>1574</v>
      </c>
      <c r="Y16" s="14">
        <v>1254</v>
      </c>
      <c r="AA16" s="12" t="s">
        <v>114</v>
      </c>
      <c r="AB16" s="12">
        <v>17935</v>
      </c>
      <c r="AC16" s="12">
        <v>1689</v>
      </c>
      <c r="AD16" s="12">
        <v>1254</v>
      </c>
      <c r="AF16" s="12">
        <f t="shared" si="0"/>
        <v>0</v>
      </c>
      <c r="AG16" s="12">
        <f t="shared" si="0"/>
        <v>-115</v>
      </c>
      <c r="AH16" s="12">
        <f t="shared" si="0"/>
        <v>0</v>
      </c>
    </row>
    <row r="17" spans="1:34" x14ac:dyDescent="0.25">
      <c r="A17" s="17" t="s">
        <v>76</v>
      </c>
      <c r="B17" s="17" t="s">
        <v>76</v>
      </c>
      <c r="C17" s="14" t="s">
        <v>115</v>
      </c>
      <c r="D17" s="14" t="s">
        <v>140</v>
      </c>
      <c r="E17" s="14" t="s">
        <v>109</v>
      </c>
      <c r="F17" s="14" t="s">
        <v>141</v>
      </c>
      <c r="G17" s="13">
        <v>52.788699999999999</v>
      </c>
      <c r="H17" s="13">
        <v>99.736472000000006</v>
      </c>
      <c r="I17" s="14">
        <v>1454</v>
      </c>
      <c r="J17" s="15" t="s">
        <v>1227</v>
      </c>
      <c r="K17" s="16">
        <v>1</v>
      </c>
      <c r="L17" s="13">
        <v>2.7</v>
      </c>
      <c r="M17" s="13">
        <v>0.99</v>
      </c>
      <c r="N17" s="14">
        <v>0</v>
      </c>
      <c r="O17" s="14">
        <v>297200</v>
      </c>
      <c r="P17" s="14">
        <v>12500</v>
      </c>
      <c r="Q17" s="14" t="s">
        <v>974</v>
      </c>
      <c r="R17" s="14">
        <v>0</v>
      </c>
      <c r="S17" s="14">
        <v>0</v>
      </c>
      <c r="T17" s="14">
        <v>0</v>
      </c>
      <c r="U17" s="14">
        <v>2002</v>
      </c>
      <c r="V17" s="14"/>
      <c r="W17" s="14">
        <v>20622</v>
      </c>
      <c r="X17" s="14">
        <v>1399</v>
      </c>
      <c r="Y17" s="14">
        <v>872</v>
      </c>
      <c r="AA17" s="12" t="s">
        <v>141</v>
      </c>
      <c r="AB17" s="12">
        <v>20622</v>
      </c>
      <c r="AC17" s="12">
        <v>1567</v>
      </c>
      <c r="AD17" s="12">
        <v>872</v>
      </c>
      <c r="AF17" s="12">
        <f t="shared" si="0"/>
        <v>0</v>
      </c>
      <c r="AG17" s="12">
        <f t="shared" si="0"/>
        <v>-168</v>
      </c>
      <c r="AH17" s="12">
        <f t="shared" si="0"/>
        <v>0</v>
      </c>
    </row>
    <row r="18" spans="1:34" x14ac:dyDescent="0.25">
      <c r="A18" s="17" t="s">
        <v>76</v>
      </c>
      <c r="B18" s="17" t="s">
        <v>76</v>
      </c>
      <c r="C18" s="14" t="s">
        <v>115</v>
      </c>
      <c r="D18" s="14" t="s">
        <v>142</v>
      </c>
      <c r="E18" s="14" t="s">
        <v>109</v>
      </c>
      <c r="F18" s="14" t="s">
        <v>143</v>
      </c>
      <c r="G18" s="13">
        <v>52.788699999999999</v>
      </c>
      <c r="H18" s="13">
        <v>99.736472000000006</v>
      </c>
      <c r="I18" s="14">
        <v>1454</v>
      </c>
      <c r="J18" s="15" t="s">
        <v>1227</v>
      </c>
      <c r="K18" s="16">
        <v>2.5</v>
      </c>
      <c r="L18" s="13">
        <v>2.7</v>
      </c>
      <c r="M18" s="13">
        <v>0.99</v>
      </c>
      <c r="N18" s="14">
        <v>0</v>
      </c>
      <c r="O18" s="14">
        <v>319400</v>
      </c>
      <c r="P18" s="14">
        <v>13800</v>
      </c>
      <c r="Q18" s="14" t="s">
        <v>974</v>
      </c>
      <c r="R18" s="14">
        <v>0</v>
      </c>
      <c r="S18" s="14">
        <v>0</v>
      </c>
      <c r="T18" s="14">
        <v>0</v>
      </c>
      <c r="U18" s="14">
        <v>2002</v>
      </c>
      <c r="V18" s="14"/>
      <c r="W18" s="14">
        <v>22427</v>
      </c>
      <c r="X18" s="14">
        <v>1538</v>
      </c>
      <c r="Y18" s="14">
        <v>974</v>
      </c>
      <c r="AA18" s="12" t="s">
        <v>143</v>
      </c>
      <c r="AB18" s="12">
        <v>22427</v>
      </c>
      <c r="AC18" s="12">
        <v>1719</v>
      </c>
      <c r="AD18" s="12">
        <v>974</v>
      </c>
      <c r="AF18" s="12">
        <f t="shared" si="0"/>
        <v>0</v>
      </c>
      <c r="AG18" s="12">
        <f t="shared" si="0"/>
        <v>-181</v>
      </c>
      <c r="AH18" s="12">
        <f t="shared" si="0"/>
        <v>0</v>
      </c>
    </row>
    <row r="19" spans="1:34" x14ac:dyDescent="0.25">
      <c r="A19" s="17" t="s">
        <v>76</v>
      </c>
      <c r="B19" s="17" t="s">
        <v>76</v>
      </c>
      <c r="C19" s="14" t="s">
        <v>115</v>
      </c>
      <c r="D19" s="14" t="s">
        <v>144</v>
      </c>
      <c r="E19" s="14" t="s">
        <v>109</v>
      </c>
      <c r="F19" s="14" t="s">
        <v>145</v>
      </c>
      <c r="G19" s="13">
        <v>52.788699999999999</v>
      </c>
      <c r="H19" s="13">
        <v>99.736472000000006</v>
      </c>
      <c r="I19" s="14">
        <v>1464</v>
      </c>
      <c r="J19" s="15" t="s">
        <v>1227</v>
      </c>
      <c r="K19" s="16">
        <v>7.5</v>
      </c>
      <c r="L19" s="13">
        <v>2.7</v>
      </c>
      <c r="M19" s="13">
        <v>1</v>
      </c>
      <c r="N19" s="14">
        <v>0</v>
      </c>
      <c r="O19" s="14">
        <v>283400</v>
      </c>
      <c r="P19" s="14">
        <v>11600</v>
      </c>
      <c r="Q19" s="14" t="s">
        <v>974</v>
      </c>
      <c r="R19" s="14">
        <v>0</v>
      </c>
      <c r="S19" s="14">
        <v>0</v>
      </c>
      <c r="T19" s="14">
        <v>0</v>
      </c>
      <c r="U19" s="14">
        <v>2002</v>
      </c>
      <c r="V19" s="14"/>
      <c r="W19" s="14">
        <v>20425</v>
      </c>
      <c r="X19" s="14">
        <v>1371</v>
      </c>
      <c r="Y19" s="14">
        <v>840</v>
      </c>
      <c r="AA19" s="12" t="s">
        <v>145</v>
      </c>
      <c r="AB19" s="12">
        <v>20425</v>
      </c>
      <c r="AC19" s="12">
        <v>1539</v>
      </c>
      <c r="AD19" s="12">
        <v>840</v>
      </c>
      <c r="AF19" s="12">
        <f t="shared" si="0"/>
        <v>0</v>
      </c>
      <c r="AG19" s="12">
        <f t="shared" si="0"/>
        <v>-168</v>
      </c>
      <c r="AH19" s="12">
        <f t="shared" si="0"/>
        <v>0</v>
      </c>
    </row>
    <row r="20" spans="1:34" x14ac:dyDescent="0.25">
      <c r="A20" s="17" t="s">
        <v>76</v>
      </c>
      <c r="B20" s="17" t="s">
        <v>76</v>
      </c>
      <c r="C20" s="14" t="s">
        <v>115</v>
      </c>
      <c r="D20" s="14" t="s">
        <v>146</v>
      </c>
      <c r="E20" s="14" t="s">
        <v>109</v>
      </c>
      <c r="F20" s="14" t="s">
        <v>147</v>
      </c>
      <c r="G20" s="13">
        <v>52.788699999999999</v>
      </c>
      <c r="H20" s="13">
        <v>99.736472000000006</v>
      </c>
      <c r="I20" s="14">
        <v>1454</v>
      </c>
      <c r="J20" s="15" t="s">
        <v>1227</v>
      </c>
      <c r="K20" s="16">
        <v>2</v>
      </c>
      <c r="L20" s="13">
        <v>2.7</v>
      </c>
      <c r="M20" s="13">
        <v>1</v>
      </c>
      <c r="N20" s="14">
        <v>0</v>
      </c>
      <c r="O20" s="14">
        <v>907500</v>
      </c>
      <c r="P20" s="14">
        <v>31500</v>
      </c>
      <c r="Q20" s="14" t="s">
        <v>974</v>
      </c>
      <c r="R20" s="14">
        <v>0</v>
      </c>
      <c r="S20" s="14">
        <v>0</v>
      </c>
      <c r="T20" s="14">
        <v>0</v>
      </c>
      <c r="U20" s="14">
        <v>2002</v>
      </c>
      <c r="V20" s="14"/>
      <c r="W20" s="14">
        <v>62752</v>
      </c>
      <c r="X20" s="14">
        <v>4026</v>
      </c>
      <c r="Y20" s="14">
        <v>2213</v>
      </c>
      <c r="AA20" s="12" t="s">
        <v>147</v>
      </c>
      <c r="AB20" s="12">
        <v>62751</v>
      </c>
      <c r="AC20" s="12">
        <v>4575</v>
      </c>
      <c r="AD20" s="12">
        <v>2213</v>
      </c>
      <c r="AF20" s="12">
        <f t="shared" si="0"/>
        <v>1</v>
      </c>
      <c r="AG20" s="12">
        <f t="shared" si="0"/>
        <v>-549</v>
      </c>
      <c r="AH20" s="12">
        <f t="shared" si="0"/>
        <v>0</v>
      </c>
    </row>
    <row r="21" spans="1:34" x14ac:dyDescent="0.25">
      <c r="A21" s="17" t="s">
        <v>76</v>
      </c>
      <c r="B21" s="17" t="s">
        <v>76</v>
      </c>
      <c r="C21" s="14" t="s">
        <v>115</v>
      </c>
      <c r="D21" s="14" t="s">
        <v>148</v>
      </c>
      <c r="E21" s="14" t="s">
        <v>109</v>
      </c>
      <c r="F21" s="14" t="s">
        <v>149</v>
      </c>
      <c r="G21" s="13">
        <v>52.788699999999999</v>
      </c>
      <c r="H21" s="13">
        <v>99.736472000000006</v>
      </c>
      <c r="I21" s="14">
        <v>1454</v>
      </c>
      <c r="J21" s="15" t="s">
        <v>1227</v>
      </c>
      <c r="K21" s="16">
        <v>10</v>
      </c>
      <c r="L21" s="13">
        <v>2.7</v>
      </c>
      <c r="M21" s="13">
        <v>1</v>
      </c>
      <c r="N21" s="14">
        <v>0</v>
      </c>
      <c r="O21" s="14">
        <v>266800</v>
      </c>
      <c r="P21" s="14">
        <v>11400</v>
      </c>
      <c r="Q21" s="14" t="s">
        <v>974</v>
      </c>
      <c r="R21" s="14">
        <v>0</v>
      </c>
      <c r="S21" s="14">
        <v>0</v>
      </c>
      <c r="T21" s="14">
        <v>0</v>
      </c>
      <c r="U21" s="14">
        <v>2002</v>
      </c>
      <c r="V21" s="14"/>
      <c r="W21" s="14">
        <v>19821</v>
      </c>
      <c r="X21" s="14">
        <v>1352</v>
      </c>
      <c r="Y21" s="14">
        <v>851</v>
      </c>
      <c r="AA21" s="12" t="s">
        <v>149</v>
      </c>
      <c r="AB21" s="12">
        <v>19821</v>
      </c>
      <c r="AC21" s="12">
        <v>1513</v>
      </c>
      <c r="AD21" s="12">
        <v>851</v>
      </c>
      <c r="AF21" s="12">
        <f t="shared" si="0"/>
        <v>0</v>
      </c>
      <c r="AG21" s="12">
        <f t="shared" si="0"/>
        <v>-161</v>
      </c>
      <c r="AH21" s="12">
        <f t="shared" si="0"/>
        <v>0</v>
      </c>
    </row>
    <row r="22" spans="1:34" x14ac:dyDescent="0.25">
      <c r="A22" s="17" t="s">
        <v>76</v>
      </c>
      <c r="B22" s="17" t="s">
        <v>76</v>
      </c>
      <c r="C22" s="14" t="s">
        <v>115</v>
      </c>
      <c r="D22" s="14" t="s">
        <v>150</v>
      </c>
      <c r="E22" s="14" t="s">
        <v>109</v>
      </c>
      <c r="F22" s="14" t="s">
        <v>151</v>
      </c>
      <c r="G22" s="13">
        <v>52.784657000000003</v>
      </c>
      <c r="H22" s="13">
        <v>99.732189000000005</v>
      </c>
      <c r="I22" s="14">
        <v>1454</v>
      </c>
      <c r="J22" s="15" t="s">
        <v>1227</v>
      </c>
      <c r="K22" s="16">
        <v>5</v>
      </c>
      <c r="L22" s="13">
        <v>2.7</v>
      </c>
      <c r="M22" s="13">
        <v>1</v>
      </c>
      <c r="N22" s="14">
        <v>0</v>
      </c>
      <c r="O22" s="14">
        <v>196700</v>
      </c>
      <c r="P22" s="14">
        <v>8700</v>
      </c>
      <c r="Q22" s="14" t="s">
        <v>974</v>
      </c>
      <c r="R22" s="14">
        <v>0</v>
      </c>
      <c r="S22" s="14">
        <v>0</v>
      </c>
      <c r="T22" s="14">
        <v>0</v>
      </c>
      <c r="U22" s="14">
        <v>2002</v>
      </c>
      <c r="V22" s="14"/>
      <c r="W22" s="14">
        <v>14058</v>
      </c>
      <c r="X22" s="14">
        <v>971</v>
      </c>
      <c r="Y22" s="14">
        <v>624</v>
      </c>
      <c r="AA22" s="12" t="s">
        <v>151</v>
      </c>
      <c r="AB22" s="12">
        <v>14058</v>
      </c>
      <c r="AC22" s="12">
        <v>1084</v>
      </c>
      <c r="AD22" s="12">
        <v>624</v>
      </c>
      <c r="AF22" s="12">
        <f t="shared" si="0"/>
        <v>0</v>
      </c>
      <c r="AG22" s="12">
        <f t="shared" si="0"/>
        <v>-113</v>
      </c>
      <c r="AH22" s="12">
        <f t="shared" si="0"/>
        <v>0</v>
      </c>
    </row>
    <row r="23" spans="1:34" x14ac:dyDescent="0.25">
      <c r="A23" s="17" t="s">
        <v>76</v>
      </c>
      <c r="B23" s="17" t="s">
        <v>76</v>
      </c>
      <c r="C23" s="14" t="s">
        <v>115</v>
      </c>
      <c r="D23" s="14" t="s">
        <v>152</v>
      </c>
      <c r="E23" s="14" t="s">
        <v>109</v>
      </c>
      <c r="F23" s="14" t="s">
        <v>153</v>
      </c>
      <c r="G23" s="13">
        <v>52.784657000000003</v>
      </c>
      <c r="H23" s="13">
        <v>99.732189000000005</v>
      </c>
      <c r="I23" s="14">
        <v>1454</v>
      </c>
      <c r="J23" s="15" t="s">
        <v>1227</v>
      </c>
      <c r="K23" s="16">
        <v>5</v>
      </c>
      <c r="L23" s="13">
        <v>2.7</v>
      </c>
      <c r="M23" s="13">
        <v>1</v>
      </c>
      <c r="N23" s="14">
        <v>0</v>
      </c>
      <c r="O23" s="14">
        <v>229100</v>
      </c>
      <c r="P23" s="14">
        <v>8500</v>
      </c>
      <c r="Q23" s="14" t="s">
        <v>974</v>
      </c>
      <c r="R23" s="14">
        <v>0</v>
      </c>
      <c r="S23" s="14">
        <v>0</v>
      </c>
      <c r="T23" s="14">
        <v>0</v>
      </c>
      <c r="U23" s="14">
        <v>2002</v>
      </c>
      <c r="V23" s="14"/>
      <c r="W23" s="14">
        <v>16348</v>
      </c>
      <c r="X23" s="14">
        <v>1059</v>
      </c>
      <c r="Y23" s="14">
        <v>609</v>
      </c>
      <c r="AA23" s="12" t="s">
        <v>153</v>
      </c>
      <c r="AB23" s="12">
        <v>16348</v>
      </c>
      <c r="AC23" s="12">
        <v>1198</v>
      </c>
      <c r="AD23" s="12">
        <v>609</v>
      </c>
      <c r="AF23" s="12">
        <f t="shared" si="0"/>
        <v>0</v>
      </c>
      <c r="AG23" s="12">
        <f t="shared" si="0"/>
        <v>-139</v>
      </c>
      <c r="AH23" s="12">
        <f t="shared" si="0"/>
        <v>0</v>
      </c>
    </row>
    <row r="24" spans="1:34" x14ac:dyDescent="0.25">
      <c r="A24" s="17" t="s">
        <v>76</v>
      </c>
      <c r="B24" s="17" t="s">
        <v>76</v>
      </c>
      <c r="C24" s="14" t="s">
        <v>115</v>
      </c>
      <c r="D24" s="14" t="s">
        <v>154</v>
      </c>
      <c r="E24" s="14" t="s">
        <v>109</v>
      </c>
      <c r="F24" s="14" t="s">
        <v>155</v>
      </c>
      <c r="G24" s="13">
        <v>52.784657000000003</v>
      </c>
      <c r="H24" s="13">
        <v>99.732189000000005</v>
      </c>
      <c r="I24" s="14">
        <v>1454</v>
      </c>
      <c r="J24" s="15" t="s">
        <v>1227</v>
      </c>
      <c r="K24" s="16">
        <v>2.5</v>
      </c>
      <c r="L24" s="13">
        <v>2.7</v>
      </c>
      <c r="M24" s="13">
        <v>1</v>
      </c>
      <c r="N24" s="14">
        <v>0</v>
      </c>
      <c r="O24" s="14">
        <v>176700</v>
      </c>
      <c r="P24" s="14">
        <v>15900</v>
      </c>
      <c r="Q24" s="14" t="s">
        <v>974</v>
      </c>
      <c r="R24" s="14">
        <v>0</v>
      </c>
      <c r="S24" s="14">
        <v>0</v>
      </c>
      <c r="T24" s="14">
        <v>0</v>
      </c>
      <c r="U24" s="14">
        <v>2002</v>
      </c>
      <c r="V24" s="14"/>
      <c r="W24" s="14">
        <v>12367</v>
      </c>
      <c r="X24" s="14">
        <v>1294</v>
      </c>
      <c r="Y24" s="14">
        <v>1116</v>
      </c>
      <c r="AA24" s="12" t="s">
        <v>155</v>
      </c>
      <c r="AB24" s="12">
        <v>12367</v>
      </c>
      <c r="AC24" s="12">
        <v>1361</v>
      </c>
      <c r="AD24" s="12">
        <v>1116</v>
      </c>
      <c r="AF24" s="12">
        <f t="shared" si="0"/>
        <v>0</v>
      </c>
      <c r="AG24" s="12">
        <f t="shared" si="0"/>
        <v>-67</v>
      </c>
      <c r="AH24" s="12">
        <f t="shared" si="0"/>
        <v>0</v>
      </c>
    </row>
    <row r="25" spans="1:34" x14ac:dyDescent="0.25">
      <c r="A25" s="17" t="s">
        <v>76</v>
      </c>
      <c r="B25" s="17" t="s">
        <v>76</v>
      </c>
      <c r="C25" s="14" t="s">
        <v>115</v>
      </c>
      <c r="D25" s="14" t="s">
        <v>156</v>
      </c>
      <c r="E25" s="14" t="s">
        <v>109</v>
      </c>
      <c r="F25" s="14" t="s">
        <v>157</v>
      </c>
      <c r="G25" s="13">
        <v>52.784657000000003</v>
      </c>
      <c r="H25" s="13">
        <v>99.732189000000005</v>
      </c>
      <c r="I25" s="14">
        <v>1454</v>
      </c>
      <c r="J25" s="15" t="s">
        <v>1227</v>
      </c>
      <c r="K25" s="16">
        <v>2.5</v>
      </c>
      <c r="L25" s="13">
        <v>2.7</v>
      </c>
      <c r="M25" s="13">
        <v>1</v>
      </c>
      <c r="N25" s="14">
        <v>0</v>
      </c>
      <c r="O25" s="14">
        <v>266000</v>
      </c>
      <c r="P25" s="14">
        <v>11800</v>
      </c>
      <c r="Q25" s="14" t="s">
        <v>974</v>
      </c>
      <c r="R25" s="14">
        <v>0</v>
      </c>
      <c r="S25" s="14">
        <v>0</v>
      </c>
      <c r="T25" s="14">
        <v>0</v>
      </c>
      <c r="U25" s="14">
        <v>2002</v>
      </c>
      <c r="V25" s="14"/>
      <c r="W25" s="14">
        <v>18553</v>
      </c>
      <c r="X25" s="14">
        <v>1285</v>
      </c>
      <c r="Y25" s="14">
        <v>827</v>
      </c>
      <c r="AA25" s="12" t="s">
        <v>157</v>
      </c>
      <c r="AB25" s="12">
        <v>18553</v>
      </c>
      <c r="AC25" s="12">
        <v>1433</v>
      </c>
      <c r="AD25" s="12">
        <v>827</v>
      </c>
      <c r="AF25" s="12">
        <f t="shared" si="0"/>
        <v>0</v>
      </c>
      <c r="AG25" s="12">
        <f t="shared" si="0"/>
        <v>-148</v>
      </c>
      <c r="AH25" s="12">
        <f t="shared" si="0"/>
        <v>0</v>
      </c>
    </row>
    <row r="26" spans="1:34" x14ac:dyDescent="0.25">
      <c r="A26" s="17" t="s">
        <v>76</v>
      </c>
      <c r="B26" s="17" t="s">
        <v>76</v>
      </c>
      <c r="C26" s="14" t="s">
        <v>115</v>
      </c>
      <c r="D26" s="14" t="s">
        <v>116</v>
      </c>
      <c r="E26" s="14" t="s">
        <v>117</v>
      </c>
      <c r="F26" s="14" t="s">
        <v>118</v>
      </c>
      <c r="G26" s="13">
        <v>51.736086</v>
      </c>
      <c r="H26" s="13">
        <v>100.59985399999999</v>
      </c>
      <c r="I26" s="14">
        <v>2640</v>
      </c>
      <c r="J26" s="15" t="s">
        <v>1227</v>
      </c>
      <c r="K26" s="16">
        <v>2.5</v>
      </c>
      <c r="L26" s="13">
        <v>2.7</v>
      </c>
      <c r="M26" s="13">
        <v>0.99</v>
      </c>
      <c r="N26" s="14">
        <v>0</v>
      </c>
      <c r="O26" s="14">
        <v>414600</v>
      </c>
      <c r="P26" s="14">
        <v>20700</v>
      </c>
      <c r="Q26" s="14" t="s">
        <v>974</v>
      </c>
      <c r="R26" s="14">
        <v>0</v>
      </c>
      <c r="S26" s="14">
        <v>0</v>
      </c>
      <c r="T26" s="14">
        <v>0</v>
      </c>
      <c r="U26" s="14">
        <v>2002</v>
      </c>
      <c r="V26" s="14"/>
      <c r="W26" s="14">
        <v>11759</v>
      </c>
      <c r="X26" s="14">
        <v>857</v>
      </c>
      <c r="Y26" s="14">
        <v>589</v>
      </c>
      <c r="AA26" s="12" t="s">
        <v>118</v>
      </c>
      <c r="AB26" s="12">
        <v>11759</v>
      </c>
      <c r="AC26" s="12">
        <v>946</v>
      </c>
      <c r="AD26" s="12">
        <v>589</v>
      </c>
      <c r="AF26" s="12">
        <f t="shared" si="0"/>
        <v>0</v>
      </c>
      <c r="AG26" s="12">
        <f t="shared" si="0"/>
        <v>-89</v>
      </c>
      <c r="AH26" s="12">
        <f t="shared" si="0"/>
        <v>0</v>
      </c>
    </row>
    <row r="27" spans="1:34" x14ac:dyDescent="0.25">
      <c r="A27" s="17" t="s">
        <v>76</v>
      </c>
      <c r="B27" s="17" t="s">
        <v>76</v>
      </c>
      <c r="C27" s="14" t="s">
        <v>115</v>
      </c>
      <c r="D27" s="14" t="s">
        <v>119</v>
      </c>
      <c r="E27" s="14" t="s">
        <v>117</v>
      </c>
      <c r="F27" s="14" t="s">
        <v>120</v>
      </c>
      <c r="G27" s="13">
        <v>51.736086</v>
      </c>
      <c r="H27" s="13">
        <v>100.59985399999999</v>
      </c>
      <c r="I27" s="14">
        <v>2640</v>
      </c>
      <c r="J27" s="15" t="s">
        <v>1227</v>
      </c>
      <c r="K27" s="16">
        <v>2.5</v>
      </c>
      <c r="L27" s="13">
        <v>2.7</v>
      </c>
      <c r="M27" s="13">
        <v>0.99</v>
      </c>
      <c r="N27" s="14">
        <v>0</v>
      </c>
      <c r="O27" s="14">
        <v>413900</v>
      </c>
      <c r="P27" s="14">
        <v>13100</v>
      </c>
      <c r="Q27" s="14" t="s">
        <v>974</v>
      </c>
      <c r="R27" s="14">
        <v>0</v>
      </c>
      <c r="S27" s="14">
        <v>0</v>
      </c>
      <c r="T27" s="14">
        <v>0</v>
      </c>
      <c r="U27" s="14">
        <v>2002</v>
      </c>
      <c r="V27" s="14"/>
      <c r="W27" s="14">
        <v>11739</v>
      </c>
      <c r="X27" s="14">
        <v>724</v>
      </c>
      <c r="Y27" s="14">
        <v>373</v>
      </c>
      <c r="AA27" s="12" t="s">
        <v>120</v>
      </c>
      <c r="AB27" s="12">
        <v>11739</v>
      </c>
      <c r="AC27" s="12">
        <v>828</v>
      </c>
      <c r="AD27" s="12">
        <v>373</v>
      </c>
      <c r="AF27" s="12">
        <f t="shared" si="0"/>
        <v>0</v>
      </c>
      <c r="AG27" s="12">
        <f t="shared" si="0"/>
        <v>-104</v>
      </c>
      <c r="AH27" s="12">
        <f t="shared" si="0"/>
        <v>0</v>
      </c>
    </row>
    <row r="28" spans="1:34" x14ac:dyDescent="0.25">
      <c r="A28" s="17" t="s">
        <v>76</v>
      </c>
      <c r="B28" s="17" t="s">
        <v>76</v>
      </c>
      <c r="C28" s="14" t="s">
        <v>115</v>
      </c>
      <c r="D28" s="14" t="s">
        <v>121</v>
      </c>
      <c r="E28" s="14" t="s">
        <v>122</v>
      </c>
      <c r="F28" s="14" t="s">
        <v>123</v>
      </c>
      <c r="G28" s="13">
        <v>51.730918000000003</v>
      </c>
      <c r="H28" s="13">
        <v>100.60073199999999</v>
      </c>
      <c r="I28" s="14">
        <v>2800</v>
      </c>
      <c r="J28" s="15" t="s">
        <v>1227</v>
      </c>
      <c r="K28" s="16">
        <v>2.5</v>
      </c>
      <c r="L28" s="13">
        <v>2.7</v>
      </c>
      <c r="M28" s="13">
        <v>0.99</v>
      </c>
      <c r="N28" s="14">
        <v>0</v>
      </c>
      <c r="O28" s="14">
        <v>400900</v>
      </c>
      <c r="P28" s="14">
        <v>15100</v>
      </c>
      <c r="Q28" s="14" t="s">
        <v>974</v>
      </c>
      <c r="R28" s="14">
        <v>0</v>
      </c>
      <c r="S28" s="14">
        <v>0</v>
      </c>
      <c r="T28" s="14">
        <v>0</v>
      </c>
      <c r="U28" s="14">
        <v>2002</v>
      </c>
      <c r="V28" s="14"/>
      <c r="W28" s="14">
        <v>10127</v>
      </c>
      <c r="X28" s="14">
        <v>658</v>
      </c>
      <c r="Y28" s="14">
        <v>382</v>
      </c>
      <c r="AA28" s="12" t="s">
        <v>123</v>
      </c>
      <c r="AB28" s="12">
        <v>10127</v>
      </c>
      <c r="AC28" s="12">
        <v>744</v>
      </c>
      <c r="AD28" s="12">
        <v>382</v>
      </c>
      <c r="AF28" s="12">
        <f t="shared" si="0"/>
        <v>0</v>
      </c>
      <c r="AG28" s="12">
        <f t="shared" si="0"/>
        <v>-86</v>
      </c>
      <c r="AH28" s="12">
        <f t="shared" si="0"/>
        <v>0</v>
      </c>
    </row>
    <row r="29" spans="1:34" x14ac:dyDescent="0.25">
      <c r="A29" s="17" t="s">
        <v>76</v>
      </c>
      <c r="B29" s="17" t="s">
        <v>76</v>
      </c>
      <c r="C29" s="14" t="s">
        <v>115</v>
      </c>
      <c r="D29" s="14" t="s">
        <v>124</v>
      </c>
      <c r="E29" s="14" t="s">
        <v>122</v>
      </c>
      <c r="F29" s="14" t="s">
        <v>125</v>
      </c>
      <c r="G29" s="13">
        <v>51.730918000000003</v>
      </c>
      <c r="H29" s="13">
        <v>100.60073199999999</v>
      </c>
      <c r="I29" s="14">
        <v>2800</v>
      </c>
      <c r="J29" s="15" t="s">
        <v>1227</v>
      </c>
      <c r="K29" s="16">
        <v>2.5</v>
      </c>
      <c r="L29" s="13">
        <v>2.7</v>
      </c>
      <c r="M29" s="13">
        <v>0.99</v>
      </c>
      <c r="N29" s="14">
        <v>0</v>
      </c>
      <c r="O29" s="14">
        <v>389900</v>
      </c>
      <c r="P29" s="14">
        <v>20900</v>
      </c>
      <c r="Q29" s="14" t="s">
        <v>974</v>
      </c>
      <c r="R29" s="14">
        <v>0</v>
      </c>
      <c r="S29" s="14">
        <v>0</v>
      </c>
      <c r="T29" s="14">
        <v>0</v>
      </c>
      <c r="U29" s="14">
        <v>2002</v>
      </c>
      <c r="V29" s="14"/>
      <c r="W29" s="14">
        <v>9846</v>
      </c>
      <c r="X29" s="14">
        <v>742</v>
      </c>
      <c r="Y29" s="14">
        <v>529</v>
      </c>
      <c r="AA29" s="12" t="s">
        <v>125</v>
      </c>
      <c r="AB29" s="12">
        <v>9846</v>
      </c>
      <c r="AC29" s="12">
        <v>815</v>
      </c>
      <c r="AD29" s="12">
        <v>529</v>
      </c>
      <c r="AF29" s="12">
        <f t="shared" si="0"/>
        <v>0</v>
      </c>
      <c r="AG29" s="12">
        <f t="shared" si="0"/>
        <v>-73</v>
      </c>
      <c r="AH29" s="12">
        <f t="shared" si="0"/>
        <v>0</v>
      </c>
    </row>
    <row r="30" spans="1:34" x14ac:dyDescent="0.25">
      <c r="A30" s="17" t="s">
        <v>76</v>
      </c>
      <c r="B30" s="17" t="s">
        <v>76</v>
      </c>
      <c r="C30" s="14" t="s">
        <v>115</v>
      </c>
      <c r="D30" s="14" t="s">
        <v>126</v>
      </c>
      <c r="E30" s="14" t="s">
        <v>122</v>
      </c>
      <c r="F30" s="14" t="s">
        <v>127</v>
      </c>
      <c r="G30" s="13">
        <v>51.730918000000003</v>
      </c>
      <c r="H30" s="13">
        <v>100.60073199999999</v>
      </c>
      <c r="I30" s="14">
        <v>2800</v>
      </c>
      <c r="J30" s="15" t="s">
        <v>1227</v>
      </c>
      <c r="K30" s="16">
        <v>2.5</v>
      </c>
      <c r="L30" s="13">
        <v>2.7</v>
      </c>
      <c r="M30" s="13">
        <v>0.99</v>
      </c>
      <c r="N30" s="14">
        <v>0</v>
      </c>
      <c r="O30" s="14">
        <v>364400</v>
      </c>
      <c r="P30" s="14">
        <v>18300</v>
      </c>
      <c r="Q30" s="14" t="s">
        <v>974</v>
      </c>
      <c r="R30" s="14">
        <v>0</v>
      </c>
      <c r="S30" s="14">
        <v>0</v>
      </c>
      <c r="T30" s="14">
        <v>0</v>
      </c>
      <c r="U30" s="14">
        <v>2002</v>
      </c>
      <c r="V30" s="14"/>
      <c r="W30" s="14">
        <v>9204</v>
      </c>
      <c r="X30" s="14">
        <v>672</v>
      </c>
      <c r="Y30" s="14">
        <v>463</v>
      </c>
      <c r="AA30" s="12" t="s">
        <v>127</v>
      </c>
      <c r="AB30" s="12">
        <v>9204</v>
      </c>
      <c r="AC30" s="12">
        <v>742</v>
      </c>
      <c r="AD30" s="12">
        <v>463</v>
      </c>
      <c r="AF30" s="12">
        <f t="shared" si="0"/>
        <v>0</v>
      </c>
      <c r="AG30" s="12">
        <f t="shared" si="0"/>
        <v>-70</v>
      </c>
      <c r="AH30" s="12">
        <f t="shared" si="0"/>
        <v>0</v>
      </c>
    </row>
    <row r="31" spans="1:34" x14ac:dyDescent="0.25">
      <c r="A31" s="17" t="s">
        <v>76</v>
      </c>
      <c r="B31" s="17" t="s">
        <v>76</v>
      </c>
      <c r="C31" s="14" t="s">
        <v>115</v>
      </c>
      <c r="D31" s="14" t="s">
        <v>128</v>
      </c>
      <c r="E31" s="14" t="s">
        <v>129</v>
      </c>
      <c r="F31" s="14" t="s">
        <v>130</v>
      </c>
      <c r="G31" s="13">
        <v>51.7286</v>
      </c>
      <c r="H31" s="13">
        <v>100.59832400000001</v>
      </c>
      <c r="I31" s="14">
        <v>2900</v>
      </c>
      <c r="J31" s="15" t="s">
        <v>1227</v>
      </c>
      <c r="K31" s="16">
        <v>2.5</v>
      </c>
      <c r="L31" s="13">
        <v>2.7</v>
      </c>
      <c r="M31" s="13">
        <v>0.99</v>
      </c>
      <c r="N31" s="14">
        <v>0</v>
      </c>
      <c r="O31" s="14">
        <v>59100</v>
      </c>
      <c r="P31" s="14">
        <v>5000</v>
      </c>
      <c r="Q31" s="14" t="s">
        <v>974</v>
      </c>
      <c r="R31" s="14">
        <v>0</v>
      </c>
      <c r="S31" s="14">
        <v>0</v>
      </c>
      <c r="T31" s="14">
        <v>0</v>
      </c>
      <c r="U31" s="14">
        <v>2002</v>
      </c>
      <c r="V31" s="14"/>
      <c r="W31" s="14">
        <v>1412</v>
      </c>
      <c r="X31" s="14">
        <v>141</v>
      </c>
      <c r="Y31" s="14">
        <v>120</v>
      </c>
      <c r="AA31" s="12" t="s">
        <v>130</v>
      </c>
      <c r="AB31" s="12">
        <v>1412</v>
      </c>
      <c r="AC31" s="12">
        <v>149</v>
      </c>
      <c r="AD31" s="12">
        <v>120</v>
      </c>
      <c r="AF31" s="12">
        <f t="shared" si="0"/>
        <v>0</v>
      </c>
      <c r="AG31" s="12">
        <f t="shared" si="0"/>
        <v>-8</v>
      </c>
      <c r="AH31" s="12">
        <f t="shared" si="0"/>
        <v>0</v>
      </c>
    </row>
    <row r="32" spans="1:34" x14ac:dyDescent="0.25">
      <c r="A32" s="17" t="s">
        <v>76</v>
      </c>
      <c r="B32" s="17" t="s">
        <v>76</v>
      </c>
      <c r="C32" s="14" t="s">
        <v>115</v>
      </c>
      <c r="D32" s="14" t="s">
        <v>131</v>
      </c>
      <c r="E32" s="14" t="s">
        <v>129</v>
      </c>
      <c r="F32" s="14" t="s">
        <v>132</v>
      </c>
      <c r="G32" s="13">
        <v>51.7286</v>
      </c>
      <c r="H32" s="13">
        <v>100.59832400000001</v>
      </c>
      <c r="I32" s="14">
        <v>2900</v>
      </c>
      <c r="J32" s="15" t="s">
        <v>1227</v>
      </c>
      <c r="K32" s="16">
        <v>2.5</v>
      </c>
      <c r="L32" s="13">
        <v>2.7</v>
      </c>
      <c r="M32" s="13">
        <v>0.99</v>
      </c>
      <c r="N32" s="14">
        <v>0</v>
      </c>
      <c r="O32" s="14">
        <v>49400</v>
      </c>
      <c r="P32" s="14">
        <v>3600</v>
      </c>
      <c r="Q32" s="14" t="s">
        <v>974</v>
      </c>
      <c r="R32" s="14">
        <v>0</v>
      </c>
      <c r="S32" s="14">
        <v>0</v>
      </c>
      <c r="T32" s="14">
        <v>0</v>
      </c>
      <c r="U32" s="14">
        <v>2002</v>
      </c>
      <c r="V32" s="14"/>
      <c r="W32" s="14">
        <v>1199</v>
      </c>
      <c r="X32" s="14">
        <v>108</v>
      </c>
      <c r="Y32" s="14">
        <v>87</v>
      </c>
      <c r="AA32" s="12" t="s">
        <v>132</v>
      </c>
      <c r="AB32" s="12">
        <v>1199</v>
      </c>
      <c r="AC32" s="12">
        <v>115</v>
      </c>
      <c r="AD32" s="12">
        <v>87</v>
      </c>
      <c r="AF32" s="12">
        <f t="shared" si="0"/>
        <v>0</v>
      </c>
      <c r="AG32" s="12">
        <f t="shared" si="0"/>
        <v>-7</v>
      </c>
      <c r="AH32" s="12">
        <f t="shared" si="0"/>
        <v>0</v>
      </c>
    </row>
    <row r="33" spans="1:34" x14ac:dyDescent="0.25">
      <c r="A33" s="17" t="s">
        <v>76</v>
      </c>
      <c r="B33" s="17" t="s">
        <v>76</v>
      </c>
      <c r="C33" s="14" t="s">
        <v>115</v>
      </c>
      <c r="D33" s="14" t="s">
        <v>133</v>
      </c>
      <c r="E33" s="14" t="s">
        <v>134</v>
      </c>
      <c r="F33" s="14" t="s">
        <v>135</v>
      </c>
      <c r="G33" s="13">
        <v>51.738667</v>
      </c>
      <c r="H33" s="13">
        <v>100.600855</v>
      </c>
      <c r="I33" s="14">
        <v>2640</v>
      </c>
      <c r="J33" s="15" t="s">
        <v>1227</v>
      </c>
      <c r="K33" s="16">
        <v>2.5</v>
      </c>
      <c r="L33" s="13">
        <v>2.7</v>
      </c>
      <c r="M33" s="13">
        <v>0.99</v>
      </c>
      <c r="N33" s="14">
        <v>0</v>
      </c>
      <c r="O33" s="14">
        <v>882500</v>
      </c>
      <c r="P33" s="14">
        <v>26100</v>
      </c>
      <c r="Q33" s="14" t="s">
        <v>974</v>
      </c>
      <c r="R33" s="14">
        <v>0</v>
      </c>
      <c r="S33" s="14">
        <v>0</v>
      </c>
      <c r="T33" s="14">
        <v>0</v>
      </c>
      <c r="U33" s="14">
        <v>2002</v>
      </c>
      <c r="V33" s="14"/>
      <c r="W33" s="14">
        <v>24741</v>
      </c>
      <c r="X33" s="14">
        <v>1506</v>
      </c>
      <c r="Y33" s="14">
        <v>736</v>
      </c>
      <c r="AA33" s="12" t="s">
        <v>135</v>
      </c>
      <c r="AB33" s="12">
        <v>24741</v>
      </c>
      <c r="AC33" s="12">
        <v>1728</v>
      </c>
      <c r="AD33" s="12">
        <v>736</v>
      </c>
      <c r="AF33" s="12">
        <f t="shared" si="0"/>
        <v>0</v>
      </c>
      <c r="AG33" s="12">
        <f t="shared" si="0"/>
        <v>-222</v>
      </c>
      <c r="AH33" s="12">
        <f t="shared" si="0"/>
        <v>0</v>
      </c>
    </row>
    <row r="34" spans="1:34" x14ac:dyDescent="0.25">
      <c r="A34" s="17" t="s">
        <v>76</v>
      </c>
      <c r="B34" s="17" t="s">
        <v>76</v>
      </c>
      <c r="C34" s="14" t="s">
        <v>115</v>
      </c>
      <c r="D34" s="14" t="s">
        <v>136</v>
      </c>
      <c r="E34" s="14" t="s">
        <v>134</v>
      </c>
      <c r="F34" s="14" t="s">
        <v>137</v>
      </c>
      <c r="G34" s="13">
        <v>51.738667</v>
      </c>
      <c r="H34" s="13">
        <v>100.600855</v>
      </c>
      <c r="I34" s="14">
        <v>2640</v>
      </c>
      <c r="J34" s="15" t="s">
        <v>1227</v>
      </c>
      <c r="K34" s="16">
        <v>2.5</v>
      </c>
      <c r="L34" s="13">
        <v>2.7</v>
      </c>
      <c r="M34" s="13">
        <v>0.99</v>
      </c>
      <c r="N34" s="14">
        <v>0</v>
      </c>
      <c r="O34" s="14">
        <v>674100</v>
      </c>
      <c r="P34" s="14">
        <v>20100</v>
      </c>
      <c r="Q34" s="14" t="s">
        <v>974</v>
      </c>
      <c r="R34" s="14">
        <v>0</v>
      </c>
      <c r="S34" s="14">
        <v>0</v>
      </c>
      <c r="T34" s="14">
        <v>0</v>
      </c>
      <c r="U34" s="14">
        <v>2002</v>
      </c>
      <c r="V34" s="14"/>
      <c r="W34" s="14">
        <v>18997</v>
      </c>
      <c r="X34" s="14">
        <v>1157</v>
      </c>
      <c r="Y34" s="14">
        <v>569</v>
      </c>
      <c r="AA34" s="12" t="s">
        <v>137</v>
      </c>
      <c r="AB34" s="12">
        <v>18997</v>
      </c>
      <c r="AC34" s="12">
        <v>1327</v>
      </c>
      <c r="AD34" s="12">
        <v>569</v>
      </c>
      <c r="AF34" s="12">
        <f t="shared" si="0"/>
        <v>0</v>
      </c>
      <c r="AG34" s="12">
        <f t="shared" si="0"/>
        <v>-170</v>
      </c>
      <c r="AH34" s="12">
        <f t="shared" si="0"/>
        <v>0</v>
      </c>
    </row>
    <row r="35" spans="1:34" x14ac:dyDescent="0.25">
      <c r="A35" s="17" t="s">
        <v>76</v>
      </c>
      <c r="B35" s="17" t="s">
        <v>76</v>
      </c>
      <c r="C35" s="14" t="s">
        <v>115</v>
      </c>
      <c r="D35" s="14" t="s">
        <v>138</v>
      </c>
      <c r="E35" s="14" t="s">
        <v>134</v>
      </c>
      <c r="F35" s="14" t="s">
        <v>139</v>
      </c>
      <c r="G35" s="13">
        <v>51.738667</v>
      </c>
      <c r="H35" s="13">
        <v>100.600855</v>
      </c>
      <c r="I35" s="14">
        <v>2640</v>
      </c>
      <c r="J35" s="15" t="s">
        <v>1227</v>
      </c>
      <c r="K35" s="16">
        <v>2.5</v>
      </c>
      <c r="L35" s="13">
        <v>2.7</v>
      </c>
      <c r="M35" s="13">
        <v>0.99</v>
      </c>
      <c r="N35" s="14">
        <v>0</v>
      </c>
      <c r="O35" s="14">
        <v>951600</v>
      </c>
      <c r="P35" s="14">
        <v>25300</v>
      </c>
      <c r="Q35" s="14" t="s">
        <v>974</v>
      </c>
      <c r="R35" s="14">
        <v>0</v>
      </c>
      <c r="S35" s="14">
        <v>0</v>
      </c>
      <c r="T35" s="14">
        <v>0</v>
      </c>
      <c r="U35" s="14">
        <v>2002</v>
      </c>
      <c r="V35" s="14"/>
      <c r="W35" s="14">
        <v>26649</v>
      </c>
      <c r="X35" s="14">
        <v>1585</v>
      </c>
      <c r="Y35" s="14">
        <v>713</v>
      </c>
      <c r="AA35" s="12" t="s">
        <v>139</v>
      </c>
      <c r="AB35" s="12">
        <v>26649</v>
      </c>
      <c r="AC35" s="12">
        <v>1830</v>
      </c>
      <c r="AD35" s="12">
        <v>713</v>
      </c>
      <c r="AF35" s="12">
        <f t="shared" si="0"/>
        <v>0</v>
      </c>
      <c r="AG35" s="12">
        <f t="shared" si="0"/>
        <v>-245</v>
      </c>
      <c r="AH35" s="12">
        <f t="shared" si="0"/>
        <v>0</v>
      </c>
    </row>
    <row r="36" spans="1:34" x14ac:dyDescent="0.25">
      <c r="A36" s="17" t="s">
        <v>76</v>
      </c>
      <c r="B36" s="17" t="s">
        <v>76</v>
      </c>
      <c r="C36" s="14" t="s">
        <v>115</v>
      </c>
      <c r="D36" s="14" t="s">
        <v>158</v>
      </c>
      <c r="E36" s="14" t="s">
        <v>159</v>
      </c>
      <c r="F36" s="14" t="s">
        <v>160</v>
      </c>
      <c r="G36" s="13">
        <v>52.731073000000002</v>
      </c>
      <c r="H36" s="13">
        <v>99.615047000000004</v>
      </c>
      <c r="I36" s="14">
        <v>1410</v>
      </c>
      <c r="J36" s="15" t="s">
        <v>1227</v>
      </c>
      <c r="K36" s="16">
        <v>1</v>
      </c>
      <c r="L36" s="13">
        <v>2.7</v>
      </c>
      <c r="M36" s="13">
        <v>1</v>
      </c>
      <c r="N36" s="14">
        <v>0</v>
      </c>
      <c r="O36" s="14">
        <v>274500</v>
      </c>
      <c r="P36" s="14">
        <v>12400</v>
      </c>
      <c r="Q36" s="14" t="s">
        <v>974</v>
      </c>
      <c r="R36" s="14">
        <v>0</v>
      </c>
      <c r="S36" s="14">
        <v>0</v>
      </c>
      <c r="T36" s="14">
        <v>0</v>
      </c>
      <c r="U36" s="14">
        <v>2002</v>
      </c>
      <c r="V36" s="14"/>
      <c r="W36" s="14">
        <v>19609</v>
      </c>
      <c r="X36" s="14">
        <v>1369</v>
      </c>
      <c r="Y36" s="14">
        <v>890</v>
      </c>
      <c r="AA36" s="12" t="s">
        <v>160</v>
      </c>
      <c r="AB36" s="12">
        <v>19609</v>
      </c>
      <c r="AC36" s="12">
        <v>1525</v>
      </c>
      <c r="AD36" s="12">
        <v>890</v>
      </c>
      <c r="AF36" s="12">
        <f t="shared" si="0"/>
        <v>0</v>
      </c>
      <c r="AG36" s="12">
        <f t="shared" si="0"/>
        <v>-156</v>
      </c>
      <c r="AH36" s="12">
        <f t="shared" si="0"/>
        <v>0</v>
      </c>
    </row>
    <row r="37" spans="1:34" x14ac:dyDescent="0.25">
      <c r="A37" s="17" t="s">
        <v>76</v>
      </c>
      <c r="B37" s="17" t="s">
        <v>76</v>
      </c>
      <c r="C37" s="14" t="s">
        <v>115</v>
      </c>
      <c r="D37" s="14" t="s">
        <v>161</v>
      </c>
      <c r="E37" s="14" t="s">
        <v>159</v>
      </c>
      <c r="F37" s="14" t="s">
        <v>162</v>
      </c>
      <c r="G37" s="13">
        <v>52.731073000000002</v>
      </c>
      <c r="H37" s="13">
        <v>99.615047000000004</v>
      </c>
      <c r="I37" s="14">
        <v>1410</v>
      </c>
      <c r="J37" s="15" t="s">
        <v>1227</v>
      </c>
      <c r="K37" s="16">
        <v>1</v>
      </c>
      <c r="L37" s="13">
        <v>2.7</v>
      </c>
      <c r="M37" s="13">
        <v>1</v>
      </c>
      <c r="N37" s="14">
        <v>0</v>
      </c>
      <c r="O37" s="14">
        <v>287700</v>
      </c>
      <c r="P37" s="14">
        <v>12800</v>
      </c>
      <c r="Q37" s="14" t="s">
        <v>974</v>
      </c>
      <c r="R37" s="14">
        <v>0</v>
      </c>
      <c r="S37" s="14">
        <v>0</v>
      </c>
      <c r="T37" s="14">
        <v>0</v>
      </c>
      <c r="U37" s="14">
        <v>2002</v>
      </c>
      <c r="V37" s="14"/>
      <c r="W37" s="14">
        <v>20531</v>
      </c>
      <c r="X37" s="14">
        <v>1424</v>
      </c>
      <c r="Y37" s="14">
        <v>918</v>
      </c>
      <c r="AA37" s="12" t="s">
        <v>162</v>
      </c>
      <c r="AB37" s="12">
        <v>20531</v>
      </c>
      <c r="AC37" s="12">
        <v>1589</v>
      </c>
      <c r="AD37" s="12">
        <v>918</v>
      </c>
      <c r="AF37" s="12">
        <f t="shared" si="0"/>
        <v>0</v>
      </c>
      <c r="AG37" s="12">
        <f t="shared" si="0"/>
        <v>-165</v>
      </c>
      <c r="AH37" s="12">
        <f t="shared" si="0"/>
        <v>0</v>
      </c>
    </row>
    <row r="38" spans="1:34" x14ac:dyDescent="0.25">
      <c r="A38" s="17" t="s">
        <v>76</v>
      </c>
      <c r="B38" s="17" t="s">
        <v>76</v>
      </c>
      <c r="C38" s="14" t="s">
        <v>115</v>
      </c>
      <c r="D38" s="14" t="s">
        <v>163</v>
      </c>
      <c r="E38" s="14" t="s">
        <v>159</v>
      </c>
      <c r="F38" s="14" t="s">
        <v>164</v>
      </c>
      <c r="G38" s="13">
        <v>52.731073000000002</v>
      </c>
      <c r="H38" s="13">
        <v>99.615047000000004</v>
      </c>
      <c r="I38" s="14">
        <v>1410</v>
      </c>
      <c r="J38" s="15" t="s">
        <v>1227</v>
      </c>
      <c r="K38" s="16">
        <v>3</v>
      </c>
      <c r="L38" s="13">
        <v>2.7</v>
      </c>
      <c r="M38" s="13">
        <v>1</v>
      </c>
      <c r="N38" s="14">
        <v>0</v>
      </c>
      <c r="O38" s="14">
        <v>468300</v>
      </c>
      <c r="P38" s="14">
        <v>30300</v>
      </c>
      <c r="Q38" s="14" t="s">
        <v>974</v>
      </c>
      <c r="R38" s="14">
        <v>0</v>
      </c>
      <c r="S38" s="14">
        <v>0</v>
      </c>
      <c r="T38" s="14">
        <v>0</v>
      </c>
      <c r="U38" s="14">
        <v>2002</v>
      </c>
      <c r="V38" s="14"/>
      <c r="W38" s="14">
        <v>33842</v>
      </c>
      <c r="X38" s="14">
        <v>2849</v>
      </c>
      <c r="Y38" s="14">
        <v>2208</v>
      </c>
      <c r="AA38" s="12" t="s">
        <v>164</v>
      </c>
      <c r="AB38" s="12">
        <v>33842</v>
      </c>
      <c r="AC38" s="12">
        <v>3078</v>
      </c>
      <c r="AD38" s="12">
        <v>2208</v>
      </c>
      <c r="AF38" s="12">
        <f t="shared" si="0"/>
        <v>0</v>
      </c>
      <c r="AG38" s="12">
        <f t="shared" si="0"/>
        <v>-229</v>
      </c>
      <c r="AH38" s="12">
        <f t="shared" si="0"/>
        <v>0</v>
      </c>
    </row>
    <row r="39" spans="1:34" x14ac:dyDescent="0.25">
      <c r="A39" s="17" t="s">
        <v>76</v>
      </c>
      <c r="B39" s="17" t="s">
        <v>76</v>
      </c>
      <c r="C39" s="14" t="s">
        <v>115</v>
      </c>
      <c r="D39" s="14" t="s">
        <v>165</v>
      </c>
      <c r="E39" s="14" t="s">
        <v>159</v>
      </c>
      <c r="F39" s="14" t="s">
        <v>166</v>
      </c>
      <c r="G39" s="13">
        <v>52.731073000000002</v>
      </c>
      <c r="H39" s="13">
        <v>99.615047000000004</v>
      </c>
      <c r="I39" s="14">
        <v>1410</v>
      </c>
      <c r="J39" s="15" t="s">
        <v>1227</v>
      </c>
      <c r="K39" s="16">
        <v>1</v>
      </c>
      <c r="L39" s="13">
        <v>2.7</v>
      </c>
      <c r="M39" s="13">
        <v>1</v>
      </c>
      <c r="N39" s="14">
        <v>0</v>
      </c>
      <c r="O39" s="14">
        <v>318100</v>
      </c>
      <c r="P39" s="14">
        <v>22500</v>
      </c>
      <c r="Q39" s="14" t="s">
        <v>974</v>
      </c>
      <c r="R39" s="14">
        <v>0</v>
      </c>
      <c r="S39" s="14">
        <v>0</v>
      </c>
      <c r="T39" s="14">
        <v>0</v>
      </c>
      <c r="U39" s="14">
        <v>2002</v>
      </c>
      <c r="V39" s="14"/>
      <c r="W39" s="14">
        <v>22668</v>
      </c>
      <c r="X39" s="14">
        <v>2012</v>
      </c>
      <c r="Y39" s="14">
        <v>1612</v>
      </c>
      <c r="AA39" s="12" t="s">
        <v>166</v>
      </c>
      <c r="AB39" s="12">
        <v>22668</v>
      </c>
      <c r="AC39" s="12">
        <v>2157</v>
      </c>
      <c r="AD39" s="12">
        <v>1612</v>
      </c>
      <c r="AF39" s="12">
        <f t="shared" si="0"/>
        <v>0</v>
      </c>
      <c r="AG39" s="12">
        <f t="shared" si="0"/>
        <v>-145</v>
      </c>
      <c r="AH39" s="12">
        <f t="shared" si="0"/>
        <v>0</v>
      </c>
    </row>
    <row r="40" spans="1:34" x14ac:dyDescent="0.25">
      <c r="A40" s="17" t="s">
        <v>76</v>
      </c>
      <c r="B40" s="17" t="s">
        <v>76</v>
      </c>
      <c r="C40" s="14" t="s">
        <v>115</v>
      </c>
      <c r="D40" s="14" t="s">
        <v>167</v>
      </c>
      <c r="E40" s="14" t="s">
        <v>168</v>
      </c>
      <c r="F40" s="14" t="s">
        <v>169</v>
      </c>
      <c r="G40" s="13">
        <v>52.717832999999999</v>
      </c>
      <c r="H40" s="13">
        <v>99.599532999999994</v>
      </c>
      <c r="I40" s="14">
        <v>1392</v>
      </c>
      <c r="J40" s="15" t="s">
        <v>1227</v>
      </c>
      <c r="K40" s="16">
        <v>8</v>
      </c>
      <c r="L40" s="13">
        <v>2.7</v>
      </c>
      <c r="M40" s="13">
        <v>1</v>
      </c>
      <c r="N40" s="14">
        <v>0</v>
      </c>
      <c r="O40" s="14">
        <v>253600</v>
      </c>
      <c r="P40" s="14">
        <v>10000</v>
      </c>
      <c r="Q40" s="14" t="s">
        <v>974</v>
      </c>
      <c r="R40" s="14">
        <v>0</v>
      </c>
      <c r="S40" s="14">
        <v>0</v>
      </c>
      <c r="T40" s="14">
        <v>0</v>
      </c>
      <c r="U40" s="14">
        <v>2002</v>
      </c>
      <c r="V40" s="14"/>
      <c r="W40" s="14">
        <v>19546</v>
      </c>
      <c r="X40" s="14">
        <v>1294</v>
      </c>
      <c r="Y40" s="14">
        <v>775</v>
      </c>
      <c r="AA40" s="12" t="s">
        <v>169</v>
      </c>
      <c r="AB40" s="12">
        <v>19546</v>
      </c>
      <c r="AC40" s="12">
        <v>1457</v>
      </c>
      <c r="AD40" s="12">
        <v>775</v>
      </c>
      <c r="AF40" s="12">
        <f t="shared" si="0"/>
        <v>0</v>
      </c>
      <c r="AG40" s="12">
        <f t="shared" si="0"/>
        <v>-163</v>
      </c>
      <c r="AH40" s="12">
        <f t="shared" si="0"/>
        <v>0</v>
      </c>
    </row>
    <row r="41" spans="1:34" x14ac:dyDescent="0.25">
      <c r="A41" s="17" t="s">
        <v>76</v>
      </c>
      <c r="B41" s="17" t="s">
        <v>76</v>
      </c>
      <c r="C41" s="14" t="s">
        <v>115</v>
      </c>
      <c r="D41" s="14" t="s">
        <v>170</v>
      </c>
      <c r="E41" s="14" t="s">
        <v>171</v>
      </c>
      <c r="F41" s="14" t="s">
        <v>172</v>
      </c>
      <c r="G41" s="13">
        <v>52.298633000000002</v>
      </c>
      <c r="H41" s="13">
        <v>100.22461699999999</v>
      </c>
      <c r="I41" s="14">
        <v>1518</v>
      </c>
      <c r="J41" s="15" t="s">
        <v>1227</v>
      </c>
      <c r="K41" s="16">
        <v>5</v>
      </c>
      <c r="L41" s="13">
        <v>2.7</v>
      </c>
      <c r="M41" s="13">
        <v>0.99</v>
      </c>
      <c r="N41" s="14">
        <v>0</v>
      </c>
      <c r="O41" s="14">
        <v>238000</v>
      </c>
      <c r="P41" s="14">
        <v>11500</v>
      </c>
      <c r="Q41" s="14" t="s">
        <v>974</v>
      </c>
      <c r="R41" s="14">
        <v>0</v>
      </c>
      <c r="S41" s="14">
        <v>0</v>
      </c>
      <c r="T41" s="14">
        <v>0</v>
      </c>
      <c r="U41" s="14">
        <v>2002</v>
      </c>
      <c r="V41" s="14"/>
      <c r="W41" s="14">
        <v>16346</v>
      </c>
      <c r="X41" s="14">
        <v>1174</v>
      </c>
      <c r="Y41" s="14">
        <v>793</v>
      </c>
      <c r="AA41" s="12" t="s">
        <v>172</v>
      </c>
      <c r="AB41" s="12">
        <v>16346</v>
      </c>
      <c r="AC41" s="12">
        <v>1301</v>
      </c>
      <c r="AD41" s="12">
        <v>793</v>
      </c>
      <c r="AF41" s="12">
        <f t="shared" si="0"/>
        <v>0</v>
      </c>
      <c r="AG41" s="12">
        <f t="shared" si="0"/>
        <v>-127</v>
      </c>
      <c r="AH41" s="12">
        <f t="shared" si="0"/>
        <v>0</v>
      </c>
    </row>
    <row r="42" spans="1:34" x14ac:dyDescent="0.25">
      <c r="A42" s="17" t="s">
        <v>76</v>
      </c>
      <c r="B42" s="17" t="s">
        <v>76</v>
      </c>
      <c r="C42" s="14" t="s">
        <v>115</v>
      </c>
      <c r="D42" s="14" t="s">
        <v>173</v>
      </c>
      <c r="E42" s="14" t="s">
        <v>174</v>
      </c>
      <c r="F42" s="14" t="s">
        <v>175</v>
      </c>
      <c r="G42" s="13">
        <v>51.552056999999998</v>
      </c>
      <c r="H42" s="13">
        <v>98.714686</v>
      </c>
      <c r="I42" s="14">
        <v>2332</v>
      </c>
      <c r="J42" s="15" t="s">
        <v>1227</v>
      </c>
      <c r="K42" s="16">
        <v>2.5</v>
      </c>
      <c r="L42" s="13">
        <v>2.7</v>
      </c>
      <c r="M42" s="13">
        <v>1</v>
      </c>
      <c r="N42" s="14">
        <v>0</v>
      </c>
      <c r="O42" s="14">
        <v>979900</v>
      </c>
      <c r="P42" s="14">
        <v>29000</v>
      </c>
      <c r="Q42" s="14" t="s">
        <v>975</v>
      </c>
      <c r="R42" s="14">
        <v>0</v>
      </c>
      <c r="S42" s="14">
        <v>0</v>
      </c>
      <c r="T42" s="14">
        <v>0</v>
      </c>
      <c r="U42" s="14">
        <v>2009</v>
      </c>
      <c r="V42" s="14"/>
      <c r="W42" s="14">
        <v>34269</v>
      </c>
      <c r="X42" s="14">
        <v>2091</v>
      </c>
      <c r="Y42" s="14">
        <v>1023</v>
      </c>
      <c r="AA42" s="12" t="s">
        <v>175</v>
      </c>
      <c r="AB42" s="12">
        <v>34269</v>
      </c>
      <c r="AC42" s="12">
        <v>2400</v>
      </c>
      <c r="AD42" s="12">
        <v>1023</v>
      </c>
      <c r="AF42" s="12">
        <f t="shared" si="0"/>
        <v>0</v>
      </c>
      <c r="AG42" s="12">
        <f t="shared" si="0"/>
        <v>-309</v>
      </c>
      <c r="AH42" s="12">
        <f t="shared" si="0"/>
        <v>0</v>
      </c>
    </row>
    <row r="43" spans="1:34" x14ac:dyDescent="0.25">
      <c r="A43" s="17" t="s">
        <v>76</v>
      </c>
      <c r="B43" s="17" t="s">
        <v>76</v>
      </c>
      <c r="C43" s="14" t="s">
        <v>115</v>
      </c>
      <c r="D43" s="14" t="s">
        <v>176</v>
      </c>
      <c r="E43" s="14" t="s">
        <v>174</v>
      </c>
      <c r="F43" s="14" t="s">
        <v>177</v>
      </c>
      <c r="G43" s="13">
        <v>51.552056999999998</v>
      </c>
      <c r="H43" s="13">
        <v>98.714686</v>
      </c>
      <c r="I43" s="14">
        <v>2335</v>
      </c>
      <c r="J43" s="15" t="s">
        <v>1227</v>
      </c>
      <c r="K43" s="16">
        <v>2.5</v>
      </c>
      <c r="L43" s="13">
        <v>2.7</v>
      </c>
      <c r="M43" s="13">
        <v>1</v>
      </c>
      <c r="N43" s="14">
        <v>0</v>
      </c>
      <c r="O43" s="14">
        <v>926600</v>
      </c>
      <c r="P43" s="14">
        <v>44700</v>
      </c>
      <c r="Q43" s="14" t="s">
        <v>975</v>
      </c>
      <c r="R43" s="14">
        <v>0</v>
      </c>
      <c r="S43" s="14">
        <v>0</v>
      </c>
      <c r="T43" s="14">
        <v>0</v>
      </c>
      <c r="U43" s="14">
        <v>2009</v>
      </c>
      <c r="V43" s="14"/>
      <c r="W43" s="14">
        <v>32353</v>
      </c>
      <c r="X43" s="14">
        <v>2332</v>
      </c>
      <c r="Y43" s="14">
        <v>1573</v>
      </c>
      <c r="AA43" s="12" t="s">
        <v>177</v>
      </c>
      <c r="AB43" s="12">
        <v>32353</v>
      </c>
      <c r="AC43" s="12">
        <v>2583</v>
      </c>
      <c r="AD43" s="12">
        <v>1573</v>
      </c>
      <c r="AF43" s="12">
        <f t="shared" si="0"/>
        <v>0</v>
      </c>
      <c r="AG43" s="12">
        <f t="shared" si="0"/>
        <v>-251</v>
      </c>
      <c r="AH43" s="12">
        <f t="shared" si="0"/>
        <v>0</v>
      </c>
    </row>
    <row r="44" spans="1:34" x14ac:dyDescent="0.25">
      <c r="A44" s="17" t="s">
        <v>76</v>
      </c>
      <c r="B44" s="17" t="s">
        <v>76</v>
      </c>
      <c r="C44" s="14" t="s">
        <v>115</v>
      </c>
      <c r="D44" s="14" t="s">
        <v>178</v>
      </c>
      <c r="E44" s="14" t="s">
        <v>179</v>
      </c>
      <c r="F44" s="14" t="s">
        <v>180</v>
      </c>
      <c r="G44" s="13">
        <v>51.453578999999998</v>
      </c>
      <c r="H44" s="13">
        <v>99.038697999999997</v>
      </c>
      <c r="I44" s="14">
        <v>1631</v>
      </c>
      <c r="J44" s="15" t="s">
        <v>1227</v>
      </c>
      <c r="K44" s="16">
        <v>5</v>
      </c>
      <c r="L44" s="13">
        <v>2.7</v>
      </c>
      <c r="M44" s="13">
        <v>0.99</v>
      </c>
      <c r="N44" s="14">
        <v>0</v>
      </c>
      <c r="O44" s="14">
        <v>374000</v>
      </c>
      <c r="P44" s="14">
        <v>10400</v>
      </c>
      <c r="Q44" s="14" t="s">
        <v>975</v>
      </c>
      <c r="R44" s="14">
        <v>0</v>
      </c>
      <c r="S44" s="14">
        <v>0</v>
      </c>
      <c r="T44" s="14">
        <v>0</v>
      </c>
      <c r="U44" s="14">
        <v>2007</v>
      </c>
      <c r="V44" s="14"/>
      <c r="W44" s="14">
        <v>23551</v>
      </c>
      <c r="X44" s="14">
        <v>1413</v>
      </c>
      <c r="Y44" s="14">
        <v>659</v>
      </c>
      <c r="AA44" s="12" t="s">
        <v>180</v>
      </c>
      <c r="AB44" s="12">
        <v>23551</v>
      </c>
      <c r="AC44" s="12">
        <v>1627</v>
      </c>
      <c r="AD44" s="12">
        <v>659</v>
      </c>
      <c r="AF44" s="12">
        <f t="shared" si="0"/>
        <v>0</v>
      </c>
      <c r="AG44" s="12">
        <f t="shared" si="0"/>
        <v>-214</v>
      </c>
      <c r="AH44" s="12">
        <f t="shared" si="0"/>
        <v>0</v>
      </c>
    </row>
    <row r="45" spans="1:34" x14ac:dyDescent="0.25">
      <c r="A45" s="17" t="s">
        <v>76</v>
      </c>
      <c r="B45" s="17" t="s">
        <v>76</v>
      </c>
      <c r="C45" s="14" t="s">
        <v>115</v>
      </c>
      <c r="D45" s="14" t="s">
        <v>181</v>
      </c>
      <c r="E45" s="14" t="s">
        <v>179</v>
      </c>
      <c r="F45" s="14" t="s">
        <v>182</v>
      </c>
      <c r="G45" s="13">
        <v>51.453578999999998</v>
      </c>
      <c r="H45" s="13">
        <v>99.038697999999997</v>
      </c>
      <c r="I45" s="14">
        <v>1631</v>
      </c>
      <c r="J45" s="15" t="s">
        <v>1227</v>
      </c>
      <c r="K45" s="16">
        <v>5</v>
      </c>
      <c r="L45" s="13">
        <v>2.7</v>
      </c>
      <c r="M45" s="13">
        <v>0.99</v>
      </c>
      <c r="N45" s="14">
        <v>0</v>
      </c>
      <c r="O45" s="14">
        <v>324200</v>
      </c>
      <c r="P45" s="14">
        <v>11200</v>
      </c>
      <c r="Q45" s="14" t="s">
        <v>975</v>
      </c>
      <c r="R45" s="14">
        <v>0</v>
      </c>
      <c r="S45" s="14">
        <v>0</v>
      </c>
      <c r="T45" s="14">
        <v>0</v>
      </c>
      <c r="U45" s="14">
        <v>2007</v>
      </c>
      <c r="V45" s="14"/>
      <c r="W45" s="14">
        <v>20464</v>
      </c>
      <c r="X45" s="14">
        <v>1297</v>
      </c>
      <c r="Y45" s="14">
        <v>711</v>
      </c>
      <c r="AA45" s="12" t="s">
        <v>182</v>
      </c>
      <c r="AB45" s="12">
        <v>20464</v>
      </c>
      <c r="AC45" s="12">
        <v>1475</v>
      </c>
      <c r="AD45" s="12">
        <v>711</v>
      </c>
      <c r="AF45" s="12">
        <f t="shared" si="0"/>
        <v>0</v>
      </c>
      <c r="AG45" s="12">
        <f t="shared" si="0"/>
        <v>-178</v>
      </c>
      <c r="AH45" s="12">
        <f t="shared" si="0"/>
        <v>0</v>
      </c>
    </row>
    <row r="46" spans="1:34" x14ac:dyDescent="0.25">
      <c r="A46" s="17" t="s">
        <v>76</v>
      </c>
      <c r="B46" s="17" t="s">
        <v>76</v>
      </c>
      <c r="C46" s="14" t="s">
        <v>115</v>
      </c>
      <c r="D46" s="14" t="s">
        <v>183</v>
      </c>
      <c r="E46" s="14" t="s">
        <v>184</v>
      </c>
      <c r="F46" s="14" t="s">
        <v>185</v>
      </c>
      <c r="G46" s="13">
        <v>51.595382999999998</v>
      </c>
      <c r="H46" s="13">
        <v>99.986199999999997</v>
      </c>
      <c r="I46" s="14">
        <v>2459</v>
      </c>
      <c r="J46" s="15" t="s">
        <v>1227</v>
      </c>
      <c r="K46" s="16">
        <v>1</v>
      </c>
      <c r="L46" s="13">
        <v>2.7</v>
      </c>
      <c r="M46" s="13">
        <v>1</v>
      </c>
      <c r="N46" s="14">
        <v>0</v>
      </c>
      <c r="O46" s="14">
        <v>1313700</v>
      </c>
      <c r="P46" s="14">
        <v>283100</v>
      </c>
      <c r="Q46" s="14" t="s">
        <v>975</v>
      </c>
      <c r="R46" s="14">
        <v>0</v>
      </c>
      <c r="S46" s="14">
        <v>0</v>
      </c>
      <c r="T46" s="14">
        <v>0</v>
      </c>
      <c r="U46" s="14">
        <v>2002</v>
      </c>
      <c r="V46" s="14"/>
      <c r="W46" s="14">
        <v>40997</v>
      </c>
      <c r="X46" s="14">
        <v>9190</v>
      </c>
      <c r="Y46" s="14">
        <v>8926</v>
      </c>
      <c r="AA46" s="12" t="s">
        <v>185</v>
      </c>
      <c r="AB46" s="12">
        <v>40997</v>
      </c>
      <c r="AC46" s="12">
        <v>9297</v>
      </c>
      <c r="AD46" s="12">
        <v>8926</v>
      </c>
      <c r="AF46" s="12">
        <f t="shared" si="0"/>
        <v>0</v>
      </c>
      <c r="AG46" s="12">
        <f t="shared" si="0"/>
        <v>-107</v>
      </c>
      <c r="AH46" s="12">
        <f t="shared" si="0"/>
        <v>0</v>
      </c>
    </row>
    <row r="47" spans="1:34" x14ac:dyDescent="0.25">
      <c r="A47" s="17" t="s">
        <v>76</v>
      </c>
      <c r="B47" s="17" t="s">
        <v>76</v>
      </c>
      <c r="C47" s="14" t="s">
        <v>115</v>
      </c>
      <c r="D47" s="14" t="s">
        <v>186</v>
      </c>
      <c r="E47" s="14" t="s">
        <v>184</v>
      </c>
      <c r="F47" s="14" t="s">
        <v>187</v>
      </c>
      <c r="G47" s="13">
        <v>51.595382999999998</v>
      </c>
      <c r="H47" s="13">
        <v>99.986199999999997</v>
      </c>
      <c r="I47" s="14">
        <v>2459</v>
      </c>
      <c r="J47" s="15" t="s">
        <v>1227</v>
      </c>
      <c r="K47" s="16">
        <v>2.5</v>
      </c>
      <c r="L47" s="13">
        <v>2.7</v>
      </c>
      <c r="M47" s="13">
        <v>1</v>
      </c>
      <c r="N47" s="14">
        <v>0</v>
      </c>
      <c r="O47" s="14">
        <v>544500</v>
      </c>
      <c r="P47" s="14">
        <v>23100</v>
      </c>
      <c r="Q47" s="14" t="s">
        <v>975</v>
      </c>
      <c r="R47" s="14">
        <v>0</v>
      </c>
      <c r="S47" s="14">
        <v>0</v>
      </c>
      <c r="T47" s="14">
        <v>0</v>
      </c>
      <c r="U47" s="14">
        <v>2002</v>
      </c>
      <c r="V47" s="14"/>
      <c r="W47" s="14">
        <v>17448</v>
      </c>
      <c r="X47" s="14">
        <v>1186</v>
      </c>
      <c r="Y47" s="14">
        <v>743</v>
      </c>
      <c r="AA47" s="12" t="s">
        <v>187</v>
      </c>
      <c r="AB47" s="12">
        <v>17448</v>
      </c>
      <c r="AC47" s="12">
        <v>1328</v>
      </c>
      <c r="AD47" s="12">
        <v>743</v>
      </c>
      <c r="AF47" s="12">
        <f t="shared" si="0"/>
        <v>0</v>
      </c>
      <c r="AG47" s="12">
        <f t="shared" si="0"/>
        <v>-142</v>
      </c>
      <c r="AH47" s="12">
        <f t="shared" si="0"/>
        <v>0</v>
      </c>
    </row>
    <row r="48" spans="1:34" x14ac:dyDescent="0.25">
      <c r="A48" s="17" t="s">
        <v>76</v>
      </c>
      <c r="B48" s="17" t="s">
        <v>76</v>
      </c>
      <c r="C48" s="14" t="s">
        <v>188</v>
      </c>
      <c r="D48" s="14" t="s">
        <v>189</v>
      </c>
      <c r="E48" s="14" t="s">
        <v>184</v>
      </c>
      <c r="F48" s="14" t="s">
        <v>190</v>
      </c>
      <c r="G48" s="13">
        <v>51.595382999999998</v>
      </c>
      <c r="H48" s="13">
        <v>99.986199999999997</v>
      </c>
      <c r="I48" s="14">
        <v>2459</v>
      </c>
      <c r="J48" s="15" t="s">
        <v>1227</v>
      </c>
      <c r="K48" s="16">
        <v>1</v>
      </c>
      <c r="L48" s="13">
        <v>2.7</v>
      </c>
      <c r="M48" s="13">
        <v>1</v>
      </c>
      <c r="N48" s="14">
        <v>0</v>
      </c>
      <c r="O48" s="14">
        <v>451600</v>
      </c>
      <c r="P48" s="14">
        <v>22200</v>
      </c>
      <c r="Q48" s="14" t="s">
        <v>975</v>
      </c>
      <c r="R48" s="14">
        <v>0</v>
      </c>
      <c r="S48" s="14">
        <v>0</v>
      </c>
      <c r="T48" s="14">
        <v>0</v>
      </c>
      <c r="U48" s="14">
        <v>2002</v>
      </c>
      <c r="V48" s="14"/>
      <c r="W48" s="14">
        <v>14325</v>
      </c>
      <c r="X48" s="14">
        <v>1037</v>
      </c>
      <c r="Y48" s="14">
        <v>707</v>
      </c>
      <c r="AA48" s="12" t="s">
        <v>190</v>
      </c>
      <c r="AB48" s="12">
        <v>14325</v>
      </c>
      <c r="AC48" s="12">
        <v>1147</v>
      </c>
      <c r="AD48" s="12">
        <v>707</v>
      </c>
      <c r="AF48" s="12">
        <f t="shared" si="0"/>
        <v>0</v>
      </c>
      <c r="AG48" s="12">
        <f t="shared" si="0"/>
        <v>-110</v>
      </c>
      <c r="AH48" s="12">
        <f t="shared" si="0"/>
        <v>0</v>
      </c>
    </row>
    <row r="49" spans="1:34" x14ac:dyDescent="0.25">
      <c r="A49" s="17" t="s">
        <v>76</v>
      </c>
      <c r="B49" s="17" t="s">
        <v>76</v>
      </c>
      <c r="C49" s="14" t="s">
        <v>115</v>
      </c>
      <c r="D49" s="14" t="s">
        <v>191</v>
      </c>
      <c r="E49" s="14" t="s">
        <v>192</v>
      </c>
      <c r="F49" s="14" t="s">
        <v>193</v>
      </c>
      <c r="G49" s="13">
        <v>48.183767000000003</v>
      </c>
      <c r="H49" s="13">
        <v>98.781450000000007</v>
      </c>
      <c r="I49" s="14">
        <v>2472</v>
      </c>
      <c r="J49" s="15" t="s">
        <v>1227</v>
      </c>
      <c r="K49" s="16">
        <v>4</v>
      </c>
      <c r="L49" s="13">
        <v>2.7</v>
      </c>
      <c r="M49" s="13">
        <v>0.99</v>
      </c>
      <c r="N49" s="14">
        <v>0</v>
      </c>
      <c r="O49" s="14">
        <v>756900</v>
      </c>
      <c r="P49" s="14">
        <v>28900</v>
      </c>
      <c r="Q49" s="14" t="s">
        <v>976</v>
      </c>
      <c r="R49" s="14">
        <v>0</v>
      </c>
      <c r="S49" s="14">
        <v>0</v>
      </c>
      <c r="T49" s="14">
        <v>0</v>
      </c>
      <c r="U49" s="14">
        <v>2000</v>
      </c>
      <c r="V49" s="14"/>
      <c r="W49" s="14">
        <v>23362</v>
      </c>
      <c r="X49" s="14">
        <v>1530</v>
      </c>
      <c r="Y49" s="14">
        <v>897</v>
      </c>
      <c r="AA49" s="12" t="s">
        <v>193</v>
      </c>
      <c r="AB49" s="12">
        <v>23362</v>
      </c>
      <c r="AC49" s="12">
        <v>1727</v>
      </c>
      <c r="AD49" s="12">
        <v>897</v>
      </c>
      <c r="AF49" s="12">
        <f t="shared" si="0"/>
        <v>0</v>
      </c>
      <c r="AG49" s="12">
        <f t="shared" si="0"/>
        <v>-197</v>
      </c>
      <c r="AH49" s="12">
        <f t="shared" si="0"/>
        <v>0</v>
      </c>
    </row>
    <row r="50" spans="1:34" x14ac:dyDescent="0.25">
      <c r="A50" s="17" t="s">
        <v>76</v>
      </c>
      <c r="B50" s="17" t="s">
        <v>76</v>
      </c>
      <c r="C50" s="14" t="s">
        <v>115</v>
      </c>
      <c r="D50" s="14" t="s">
        <v>194</v>
      </c>
      <c r="E50" s="14" t="s">
        <v>192</v>
      </c>
      <c r="F50" s="14" t="s">
        <v>195</v>
      </c>
      <c r="G50" s="13">
        <v>48.183767000000003</v>
      </c>
      <c r="H50" s="13">
        <v>98.781450000000007</v>
      </c>
      <c r="I50" s="14">
        <v>2472</v>
      </c>
      <c r="J50" s="15" t="s">
        <v>1227</v>
      </c>
      <c r="K50" s="16">
        <v>4</v>
      </c>
      <c r="L50" s="13">
        <v>2.7</v>
      </c>
      <c r="M50" s="13">
        <v>0.99</v>
      </c>
      <c r="N50" s="14">
        <v>0</v>
      </c>
      <c r="O50" s="14">
        <v>628700</v>
      </c>
      <c r="P50" s="14">
        <v>19000</v>
      </c>
      <c r="Q50" s="14" t="s">
        <v>976</v>
      </c>
      <c r="R50" s="14">
        <v>0</v>
      </c>
      <c r="S50" s="14">
        <v>0</v>
      </c>
      <c r="T50" s="14">
        <v>0</v>
      </c>
      <c r="U50" s="14">
        <v>2000</v>
      </c>
      <c r="V50" s="14"/>
      <c r="W50" s="14">
        <v>19547</v>
      </c>
      <c r="X50" s="14">
        <v>1194</v>
      </c>
      <c r="Y50" s="14">
        <v>594</v>
      </c>
      <c r="AA50" s="12" t="s">
        <v>195</v>
      </c>
      <c r="AB50" s="12">
        <v>19547</v>
      </c>
      <c r="AC50" s="12">
        <v>1369</v>
      </c>
      <c r="AD50" s="12">
        <v>594</v>
      </c>
      <c r="AF50" s="12">
        <f t="shared" si="0"/>
        <v>0</v>
      </c>
      <c r="AG50" s="12">
        <f t="shared" si="0"/>
        <v>-175</v>
      </c>
      <c r="AH50" s="12">
        <f t="shared" si="0"/>
        <v>0</v>
      </c>
    </row>
    <row r="51" spans="1:34" x14ac:dyDescent="0.25">
      <c r="A51" s="17" t="s">
        <v>76</v>
      </c>
      <c r="B51" s="17" t="s">
        <v>76</v>
      </c>
      <c r="C51" s="14" t="s">
        <v>115</v>
      </c>
      <c r="D51" s="14" t="s">
        <v>196</v>
      </c>
      <c r="E51" s="14" t="s">
        <v>197</v>
      </c>
      <c r="F51" s="14" t="s">
        <v>198</v>
      </c>
      <c r="G51" s="13">
        <v>48.12</v>
      </c>
      <c r="H51" s="13">
        <v>98.813417000000001</v>
      </c>
      <c r="I51" s="14">
        <v>2285</v>
      </c>
      <c r="J51" s="15" t="s">
        <v>1227</v>
      </c>
      <c r="K51" s="16">
        <v>4</v>
      </c>
      <c r="L51" s="13">
        <v>2.7</v>
      </c>
      <c r="M51" s="13">
        <v>0.99</v>
      </c>
      <c r="N51" s="14">
        <v>0</v>
      </c>
      <c r="O51" s="14">
        <v>471500</v>
      </c>
      <c r="P51" s="14">
        <v>18700</v>
      </c>
      <c r="Q51" s="14" t="s">
        <v>976</v>
      </c>
      <c r="R51" s="14">
        <v>0</v>
      </c>
      <c r="S51" s="14">
        <v>0</v>
      </c>
      <c r="T51" s="14">
        <v>0</v>
      </c>
      <c r="U51" s="14">
        <v>2000</v>
      </c>
      <c r="V51" s="14"/>
      <c r="W51" s="14">
        <v>16936</v>
      </c>
      <c r="X51" s="14">
        <v>1123</v>
      </c>
      <c r="Y51" s="14">
        <v>675</v>
      </c>
      <c r="AA51" s="12" t="s">
        <v>198</v>
      </c>
      <c r="AB51" s="12">
        <v>16936</v>
      </c>
      <c r="AC51" s="12">
        <v>1263</v>
      </c>
      <c r="AD51" s="12">
        <v>675</v>
      </c>
      <c r="AF51" s="12">
        <f t="shared" si="0"/>
        <v>0</v>
      </c>
      <c r="AG51" s="12">
        <f t="shared" si="0"/>
        <v>-140</v>
      </c>
      <c r="AH51" s="12">
        <f t="shared" si="0"/>
        <v>0</v>
      </c>
    </row>
    <row r="52" spans="1:34" x14ac:dyDescent="0.25">
      <c r="A52" s="17" t="s">
        <v>76</v>
      </c>
      <c r="B52" s="17" t="s">
        <v>76</v>
      </c>
      <c r="C52" s="14" t="s">
        <v>115</v>
      </c>
      <c r="D52" s="14" t="s">
        <v>199</v>
      </c>
      <c r="E52" s="14" t="s">
        <v>197</v>
      </c>
      <c r="F52" s="14" t="s">
        <v>200</v>
      </c>
      <c r="G52" s="13">
        <v>48.118049999999997</v>
      </c>
      <c r="H52" s="13">
        <v>98.815832999999998</v>
      </c>
      <c r="I52" s="14">
        <v>2253</v>
      </c>
      <c r="J52" s="15" t="s">
        <v>1227</v>
      </c>
      <c r="K52" s="16">
        <v>4</v>
      </c>
      <c r="L52" s="13">
        <v>2.7</v>
      </c>
      <c r="M52" s="13">
        <v>0.99</v>
      </c>
      <c r="N52" s="14">
        <v>0</v>
      </c>
      <c r="O52" s="14">
        <v>603600</v>
      </c>
      <c r="P52" s="14">
        <v>35200</v>
      </c>
      <c r="Q52" s="14" t="s">
        <v>976</v>
      </c>
      <c r="R52" s="14">
        <v>0</v>
      </c>
      <c r="S52" s="14">
        <v>0</v>
      </c>
      <c r="T52" s="14">
        <v>0</v>
      </c>
      <c r="U52" s="14">
        <v>2000</v>
      </c>
      <c r="V52" s="14"/>
      <c r="W52" s="14">
        <v>21972</v>
      </c>
      <c r="X52" s="14">
        <v>1737</v>
      </c>
      <c r="Y52" s="14">
        <v>1288</v>
      </c>
      <c r="AA52" s="12" t="s">
        <v>200</v>
      </c>
      <c r="AB52" s="12">
        <v>21972</v>
      </c>
      <c r="AC52" s="12">
        <v>1894</v>
      </c>
      <c r="AD52" s="12">
        <v>1288</v>
      </c>
      <c r="AF52" s="12">
        <f t="shared" si="0"/>
        <v>0</v>
      </c>
      <c r="AG52" s="12">
        <f t="shared" si="0"/>
        <v>-157</v>
      </c>
      <c r="AH52" s="12">
        <f t="shared" si="0"/>
        <v>0</v>
      </c>
    </row>
    <row r="53" spans="1:34" x14ac:dyDescent="0.25">
      <c r="A53" s="17" t="s">
        <v>76</v>
      </c>
      <c r="B53" s="17" t="s">
        <v>76</v>
      </c>
      <c r="C53" s="14" t="s">
        <v>115</v>
      </c>
      <c r="D53" s="14" t="s">
        <v>201</v>
      </c>
      <c r="E53" s="14" t="s">
        <v>197</v>
      </c>
      <c r="F53" s="14" t="s">
        <v>202</v>
      </c>
      <c r="G53" s="13">
        <v>48.118049999999997</v>
      </c>
      <c r="H53" s="13">
        <v>98.815832999999998</v>
      </c>
      <c r="I53" s="14">
        <v>2253</v>
      </c>
      <c r="J53" s="15" t="s">
        <v>1227</v>
      </c>
      <c r="K53" s="16">
        <v>4</v>
      </c>
      <c r="L53" s="13">
        <v>2.7</v>
      </c>
      <c r="M53" s="13">
        <v>0.99</v>
      </c>
      <c r="N53" s="14">
        <v>0</v>
      </c>
      <c r="O53" s="14">
        <v>4088200</v>
      </c>
      <c r="P53" s="14">
        <v>172800</v>
      </c>
      <c r="Q53" s="14" t="s">
        <v>976</v>
      </c>
      <c r="R53" s="14">
        <v>0</v>
      </c>
      <c r="S53" s="14">
        <v>0</v>
      </c>
      <c r="T53" s="14">
        <v>0</v>
      </c>
      <c r="U53" s="14">
        <v>2000</v>
      </c>
      <c r="V53" s="14"/>
      <c r="W53" s="14">
        <v>148987</v>
      </c>
      <c r="X53" s="14">
        <v>10457</v>
      </c>
      <c r="Y53" s="14">
        <v>6538</v>
      </c>
      <c r="AA53" s="12" t="s">
        <v>202</v>
      </c>
      <c r="AB53" s="12">
        <v>148987</v>
      </c>
      <c r="AC53" s="12">
        <v>11711</v>
      </c>
      <c r="AD53" s="12">
        <v>6538</v>
      </c>
      <c r="AF53" s="12">
        <f t="shared" si="0"/>
        <v>0</v>
      </c>
      <c r="AG53" s="12">
        <f t="shared" si="0"/>
        <v>-1254</v>
      </c>
      <c r="AH53" s="12">
        <f t="shared" si="0"/>
        <v>0</v>
      </c>
    </row>
    <row r="54" spans="1:34" x14ac:dyDescent="0.25">
      <c r="A54" s="17" t="s">
        <v>76</v>
      </c>
      <c r="B54" s="17" t="s">
        <v>76</v>
      </c>
      <c r="C54" s="14" t="s">
        <v>115</v>
      </c>
      <c r="D54" s="14" t="s">
        <v>203</v>
      </c>
      <c r="E54" s="14" t="s">
        <v>204</v>
      </c>
      <c r="F54" s="14" t="s">
        <v>205</v>
      </c>
      <c r="G54" s="13">
        <v>48.129016999999997</v>
      </c>
      <c r="H54" s="13">
        <v>98.798216999999994</v>
      </c>
      <c r="I54" s="14">
        <v>2332</v>
      </c>
      <c r="J54" s="15" t="s">
        <v>1227</v>
      </c>
      <c r="K54" s="16">
        <v>4</v>
      </c>
      <c r="L54" s="13">
        <v>2.7</v>
      </c>
      <c r="M54" s="13">
        <v>0.99</v>
      </c>
      <c r="N54" s="14">
        <v>0</v>
      </c>
      <c r="O54" s="14">
        <v>788300</v>
      </c>
      <c r="P54" s="14">
        <v>28200</v>
      </c>
      <c r="Q54" s="14" t="s">
        <v>976</v>
      </c>
      <c r="R54" s="14">
        <v>0</v>
      </c>
      <c r="S54" s="14">
        <v>0</v>
      </c>
      <c r="T54" s="14">
        <v>0</v>
      </c>
      <c r="U54" s="14">
        <v>2000</v>
      </c>
      <c r="V54" s="14"/>
      <c r="W54" s="14">
        <v>26888</v>
      </c>
      <c r="X54" s="14">
        <v>1726</v>
      </c>
      <c r="Y54" s="14">
        <v>968</v>
      </c>
      <c r="AA54" s="12" t="s">
        <v>205</v>
      </c>
      <c r="AB54" s="12">
        <v>26888</v>
      </c>
      <c r="AC54" s="12">
        <v>1957</v>
      </c>
      <c r="AD54" s="12">
        <v>968</v>
      </c>
      <c r="AF54" s="12">
        <f t="shared" si="0"/>
        <v>0</v>
      </c>
      <c r="AG54" s="12">
        <f t="shared" si="0"/>
        <v>-231</v>
      </c>
      <c r="AH54" s="12">
        <f t="shared" si="0"/>
        <v>0</v>
      </c>
    </row>
    <row r="55" spans="1:34" x14ac:dyDescent="0.25">
      <c r="A55" s="17" t="s">
        <v>76</v>
      </c>
      <c r="B55" s="17" t="s">
        <v>76</v>
      </c>
      <c r="C55" s="14" t="s">
        <v>115</v>
      </c>
      <c r="D55" s="14" t="s">
        <v>206</v>
      </c>
      <c r="E55" s="14" t="s">
        <v>207</v>
      </c>
      <c r="F55" s="14" t="s">
        <v>208</v>
      </c>
      <c r="G55" s="13">
        <v>48.182884000000001</v>
      </c>
      <c r="H55" s="13">
        <v>98.804676000000001</v>
      </c>
      <c r="I55" s="14">
        <v>2585</v>
      </c>
      <c r="J55" s="15" t="s">
        <v>1227</v>
      </c>
      <c r="K55" s="16">
        <v>4</v>
      </c>
      <c r="L55" s="13">
        <v>2.7</v>
      </c>
      <c r="M55" s="13">
        <v>0.99</v>
      </c>
      <c r="N55" s="14">
        <v>0</v>
      </c>
      <c r="O55" s="14">
        <v>858400</v>
      </c>
      <c r="P55" s="14">
        <v>24300</v>
      </c>
      <c r="Q55" s="14" t="s">
        <v>976</v>
      </c>
      <c r="R55" s="14">
        <v>0</v>
      </c>
      <c r="S55" s="14">
        <v>0</v>
      </c>
      <c r="T55" s="14">
        <v>0</v>
      </c>
      <c r="U55" s="14">
        <v>2000</v>
      </c>
      <c r="V55" s="14"/>
      <c r="W55" s="14">
        <v>24376</v>
      </c>
      <c r="X55" s="14">
        <v>1469</v>
      </c>
      <c r="Y55" s="14">
        <v>694</v>
      </c>
      <c r="AA55" s="12" t="s">
        <v>208</v>
      </c>
      <c r="AB55" s="12">
        <v>24376</v>
      </c>
      <c r="AC55" s="12">
        <v>1690</v>
      </c>
      <c r="AD55" s="12">
        <v>694</v>
      </c>
      <c r="AF55" s="12">
        <f t="shared" si="0"/>
        <v>0</v>
      </c>
      <c r="AG55" s="12">
        <f t="shared" si="0"/>
        <v>-221</v>
      </c>
      <c r="AH55" s="12">
        <f t="shared" si="0"/>
        <v>0</v>
      </c>
    </row>
    <row r="56" spans="1:34" x14ac:dyDescent="0.25">
      <c r="A56" s="17" t="s">
        <v>76</v>
      </c>
      <c r="B56" s="17" t="s">
        <v>76</v>
      </c>
      <c r="C56" s="14" t="s">
        <v>115</v>
      </c>
      <c r="D56" s="14" t="s">
        <v>209</v>
      </c>
      <c r="E56" s="14" t="s">
        <v>207</v>
      </c>
      <c r="F56" s="14" t="s">
        <v>210</v>
      </c>
      <c r="G56" s="13">
        <v>48.182884000000001</v>
      </c>
      <c r="H56" s="13">
        <v>98.804676000000001</v>
      </c>
      <c r="I56" s="14">
        <v>2585</v>
      </c>
      <c r="J56" s="15" t="s">
        <v>1227</v>
      </c>
      <c r="K56" s="16">
        <v>4</v>
      </c>
      <c r="L56" s="13">
        <v>2.7</v>
      </c>
      <c r="M56" s="13">
        <v>0.99</v>
      </c>
      <c r="N56" s="14">
        <v>0</v>
      </c>
      <c r="O56" s="14">
        <v>1660100</v>
      </c>
      <c r="P56" s="14">
        <v>36400</v>
      </c>
      <c r="Q56" s="14" t="s">
        <v>976</v>
      </c>
      <c r="R56" s="14">
        <v>0</v>
      </c>
      <c r="S56" s="14">
        <v>0</v>
      </c>
      <c r="T56" s="14">
        <v>0</v>
      </c>
      <c r="U56" s="14">
        <v>2000</v>
      </c>
      <c r="V56" s="14"/>
      <c r="W56" s="14">
        <v>46329</v>
      </c>
      <c r="X56" s="14">
        <v>2678</v>
      </c>
      <c r="Y56" s="14">
        <v>1028</v>
      </c>
      <c r="AA56" s="12" t="s">
        <v>210</v>
      </c>
      <c r="AB56" s="12">
        <v>46329</v>
      </c>
      <c r="AC56" s="12">
        <v>3118</v>
      </c>
      <c r="AD56" s="12">
        <v>1028</v>
      </c>
      <c r="AF56" s="12">
        <f t="shared" si="0"/>
        <v>0</v>
      </c>
      <c r="AG56" s="12">
        <f t="shared" si="0"/>
        <v>-440</v>
      </c>
      <c r="AH56" s="12">
        <f t="shared" si="0"/>
        <v>0</v>
      </c>
    </row>
    <row r="57" spans="1:34" x14ac:dyDescent="0.25">
      <c r="A57" s="17" t="s">
        <v>76</v>
      </c>
      <c r="B57" s="17" t="s">
        <v>76</v>
      </c>
      <c r="C57" s="14" t="s">
        <v>115</v>
      </c>
      <c r="D57" s="14" t="s">
        <v>211</v>
      </c>
      <c r="E57" s="14" t="s">
        <v>207</v>
      </c>
      <c r="F57" s="14" t="s">
        <v>212</v>
      </c>
      <c r="G57" s="13">
        <v>48.182884000000001</v>
      </c>
      <c r="H57" s="13">
        <v>98.804676000000001</v>
      </c>
      <c r="I57" s="14">
        <v>2585</v>
      </c>
      <c r="J57" s="15" t="s">
        <v>1227</v>
      </c>
      <c r="K57" s="16">
        <v>4</v>
      </c>
      <c r="L57" s="13">
        <v>2.7</v>
      </c>
      <c r="M57" s="13">
        <v>0.99</v>
      </c>
      <c r="N57" s="14">
        <v>0</v>
      </c>
      <c r="O57" s="14">
        <v>700700</v>
      </c>
      <c r="P57" s="14">
        <v>19900</v>
      </c>
      <c r="Q57" s="14" t="s">
        <v>976</v>
      </c>
      <c r="R57" s="14">
        <v>0</v>
      </c>
      <c r="S57" s="14">
        <v>0</v>
      </c>
      <c r="T57" s="14">
        <v>0</v>
      </c>
      <c r="U57" s="14">
        <v>2000</v>
      </c>
      <c r="V57" s="14"/>
      <c r="W57" s="14">
        <v>20044</v>
      </c>
      <c r="X57" s="14">
        <v>1207</v>
      </c>
      <c r="Y57" s="14">
        <v>572</v>
      </c>
      <c r="AA57" s="12" t="s">
        <v>212</v>
      </c>
      <c r="AB57" s="12">
        <v>20044</v>
      </c>
      <c r="AC57" s="12">
        <v>1389</v>
      </c>
      <c r="AD57" s="12">
        <v>572</v>
      </c>
      <c r="AF57" s="12">
        <f t="shared" si="0"/>
        <v>0</v>
      </c>
      <c r="AG57" s="12">
        <f t="shared" si="0"/>
        <v>-182</v>
      </c>
      <c r="AH57" s="12">
        <f t="shared" si="0"/>
        <v>0</v>
      </c>
    </row>
    <row r="58" spans="1:34" x14ac:dyDescent="0.25">
      <c r="A58" s="17" t="s">
        <v>76</v>
      </c>
      <c r="B58" s="17" t="s">
        <v>76</v>
      </c>
      <c r="C58" s="14" t="s">
        <v>188</v>
      </c>
      <c r="D58" s="14" t="s">
        <v>213</v>
      </c>
      <c r="E58" s="14" t="s">
        <v>214</v>
      </c>
      <c r="F58" s="14" t="s">
        <v>215</v>
      </c>
      <c r="G58" s="18">
        <v>48.195112999999999</v>
      </c>
      <c r="H58" s="18">
        <v>98.792165999999995</v>
      </c>
      <c r="I58" s="14">
        <v>2815</v>
      </c>
      <c r="J58" s="15" t="s">
        <v>1227</v>
      </c>
      <c r="K58" s="16">
        <v>4</v>
      </c>
      <c r="L58" s="13">
        <v>2.7</v>
      </c>
      <c r="M58" s="13">
        <v>0.99</v>
      </c>
      <c r="N58" s="14">
        <v>0</v>
      </c>
      <c r="O58" s="14">
        <v>4374800</v>
      </c>
      <c r="P58" s="14">
        <v>95400</v>
      </c>
      <c r="Q58" s="14" t="s">
        <v>976</v>
      </c>
      <c r="R58" s="14">
        <v>0</v>
      </c>
      <c r="S58" s="14">
        <v>0</v>
      </c>
      <c r="T58" s="14">
        <v>0</v>
      </c>
      <c r="U58" s="14">
        <v>2000</v>
      </c>
      <c r="V58" s="14"/>
      <c r="W58" s="14">
        <v>104813</v>
      </c>
      <c r="X58" s="14">
        <v>6144</v>
      </c>
      <c r="Y58" s="14">
        <v>2347</v>
      </c>
      <c r="AA58" s="12" t="s">
        <v>215</v>
      </c>
      <c r="AB58" s="12">
        <v>104813</v>
      </c>
      <c r="AC58" s="12">
        <v>7155</v>
      </c>
      <c r="AD58" s="12">
        <v>2347</v>
      </c>
      <c r="AF58" s="12">
        <f t="shared" si="0"/>
        <v>0</v>
      </c>
      <c r="AG58" s="12">
        <f t="shared" si="0"/>
        <v>-1011</v>
      </c>
      <c r="AH58" s="12">
        <f t="shared" si="0"/>
        <v>0</v>
      </c>
    </row>
    <row r="59" spans="1:34" x14ac:dyDescent="0.25">
      <c r="A59" s="17" t="s">
        <v>1054</v>
      </c>
      <c r="B59" s="17" t="s">
        <v>1054</v>
      </c>
      <c r="C59" s="14" t="s">
        <v>84</v>
      </c>
      <c r="D59" s="14" t="s">
        <v>1055</v>
      </c>
      <c r="E59" s="14" t="s">
        <v>1056</v>
      </c>
      <c r="F59" s="14" t="s">
        <v>1057</v>
      </c>
      <c r="G59" s="18">
        <v>45.403750000000002</v>
      </c>
      <c r="H59" s="18">
        <v>97.070390000000003</v>
      </c>
      <c r="I59" s="14">
        <v>3289</v>
      </c>
      <c r="J59" s="15" t="s">
        <v>1227</v>
      </c>
      <c r="K59" s="16">
        <v>1</v>
      </c>
      <c r="L59" s="13">
        <v>2.65</v>
      </c>
      <c r="M59" s="13">
        <v>0.99</v>
      </c>
      <c r="N59" s="14">
        <v>0</v>
      </c>
      <c r="O59" s="14">
        <v>311900</v>
      </c>
      <c r="P59" s="14">
        <v>10300</v>
      </c>
      <c r="Q59" s="14" t="s">
        <v>975</v>
      </c>
      <c r="R59" s="14">
        <v>0</v>
      </c>
      <c r="S59" s="14">
        <v>0</v>
      </c>
      <c r="T59" s="14">
        <v>0</v>
      </c>
      <c r="U59" s="14">
        <v>2016</v>
      </c>
      <c r="V59" s="14"/>
      <c r="W59" s="14">
        <v>6590</v>
      </c>
      <c r="X59" s="14">
        <v>411</v>
      </c>
      <c r="Y59" s="14">
        <v>218</v>
      </c>
      <c r="AA59" s="12" t="s">
        <v>1057</v>
      </c>
      <c r="AB59" s="12">
        <v>6590</v>
      </c>
      <c r="AC59" s="12">
        <v>468</v>
      </c>
      <c r="AD59" s="12">
        <v>218</v>
      </c>
      <c r="AF59" s="12">
        <f t="shared" si="0"/>
        <v>0</v>
      </c>
      <c r="AG59" s="12">
        <f t="shared" si="0"/>
        <v>-57</v>
      </c>
      <c r="AH59" s="12">
        <f t="shared" si="0"/>
        <v>0</v>
      </c>
    </row>
    <row r="60" spans="1:34" x14ac:dyDescent="0.25">
      <c r="A60" s="17" t="s">
        <v>1054</v>
      </c>
      <c r="B60" s="17" t="s">
        <v>1054</v>
      </c>
      <c r="C60" s="14" t="s">
        <v>84</v>
      </c>
      <c r="D60" s="14" t="s">
        <v>1058</v>
      </c>
      <c r="E60" s="14" t="s">
        <v>1056</v>
      </c>
      <c r="F60" s="14" t="s">
        <v>1059</v>
      </c>
      <c r="G60" s="18">
        <v>45.403750000000002</v>
      </c>
      <c r="H60" s="18">
        <v>97.070390000000003</v>
      </c>
      <c r="I60" s="14">
        <v>3289</v>
      </c>
      <c r="J60" s="15" t="s">
        <v>1227</v>
      </c>
      <c r="K60" s="16">
        <v>2</v>
      </c>
      <c r="L60" s="13">
        <v>2.65</v>
      </c>
      <c r="M60" s="13">
        <v>0.99</v>
      </c>
      <c r="N60" s="14">
        <v>0</v>
      </c>
      <c r="O60" s="14">
        <v>366200</v>
      </c>
      <c r="P60" s="14">
        <v>7600</v>
      </c>
      <c r="Q60" s="14" t="s">
        <v>975</v>
      </c>
      <c r="R60" s="14">
        <v>0</v>
      </c>
      <c r="S60" s="14">
        <v>0</v>
      </c>
      <c r="T60" s="14">
        <v>0</v>
      </c>
      <c r="U60" s="14">
        <v>2016</v>
      </c>
      <c r="V60" s="14"/>
      <c r="W60" s="14">
        <v>7713</v>
      </c>
      <c r="X60" s="14">
        <v>438</v>
      </c>
      <c r="Y60" s="14">
        <v>160</v>
      </c>
      <c r="AA60" s="12" t="s">
        <v>1059</v>
      </c>
      <c r="AB60" s="12">
        <v>7713</v>
      </c>
      <c r="AC60" s="12">
        <v>511</v>
      </c>
      <c r="AD60" s="12">
        <v>160</v>
      </c>
      <c r="AF60" s="12">
        <f t="shared" si="0"/>
        <v>0</v>
      </c>
      <c r="AG60" s="12">
        <f t="shared" si="0"/>
        <v>-73</v>
      </c>
      <c r="AH60" s="12">
        <f t="shared" si="0"/>
        <v>0</v>
      </c>
    </row>
    <row r="61" spans="1:34" x14ac:dyDescent="0.25">
      <c r="A61" s="17" t="s">
        <v>1054</v>
      </c>
      <c r="B61" s="17" t="s">
        <v>1054</v>
      </c>
      <c r="C61" s="14" t="s">
        <v>84</v>
      </c>
      <c r="D61" s="14" t="s">
        <v>1060</v>
      </c>
      <c r="E61" s="14" t="s">
        <v>1056</v>
      </c>
      <c r="F61" s="14" t="s">
        <v>1061</v>
      </c>
      <c r="G61" s="18">
        <v>45.402250000000002</v>
      </c>
      <c r="H61" s="18">
        <v>97.070239999999998</v>
      </c>
      <c r="I61" s="14">
        <v>3327</v>
      </c>
      <c r="J61" s="15" t="s">
        <v>1227</v>
      </c>
      <c r="K61" s="16">
        <v>2</v>
      </c>
      <c r="L61" s="13">
        <v>2.65</v>
      </c>
      <c r="M61" s="13">
        <v>0.99</v>
      </c>
      <c r="N61" s="14">
        <v>0</v>
      </c>
      <c r="O61" s="14">
        <v>243200</v>
      </c>
      <c r="P61" s="14">
        <v>15400</v>
      </c>
      <c r="Q61" s="14" t="s">
        <v>974</v>
      </c>
      <c r="R61" s="14">
        <v>0</v>
      </c>
      <c r="S61" s="14">
        <v>0</v>
      </c>
      <c r="T61" s="14">
        <v>0</v>
      </c>
      <c r="U61" s="14">
        <v>2016</v>
      </c>
      <c r="V61" s="14"/>
      <c r="W61" s="14">
        <v>5121</v>
      </c>
      <c r="X61" s="14">
        <v>423</v>
      </c>
      <c r="Y61" s="14">
        <v>325</v>
      </c>
      <c r="AA61" s="12" t="s">
        <v>1061</v>
      </c>
      <c r="AB61" s="12">
        <v>5121</v>
      </c>
      <c r="AC61" s="12">
        <v>457</v>
      </c>
      <c r="AD61" s="12">
        <v>325</v>
      </c>
      <c r="AF61" s="12">
        <f t="shared" si="0"/>
        <v>0</v>
      </c>
      <c r="AG61" s="12">
        <f t="shared" si="0"/>
        <v>-34</v>
      </c>
      <c r="AH61" s="12">
        <f t="shared" si="0"/>
        <v>0</v>
      </c>
    </row>
    <row r="62" spans="1:34" x14ac:dyDescent="0.25">
      <c r="A62" s="17" t="s">
        <v>1054</v>
      </c>
      <c r="B62" s="17" t="s">
        <v>1054</v>
      </c>
      <c r="C62" s="14" t="s">
        <v>84</v>
      </c>
      <c r="D62" s="14" t="s">
        <v>1062</v>
      </c>
      <c r="E62" s="14" t="s">
        <v>1056</v>
      </c>
      <c r="F62" s="14" t="s">
        <v>1063</v>
      </c>
      <c r="G62" s="18">
        <v>45.403889999999997</v>
      </c>
      <c r="H62" s="18">
        <v>97.070279999999997</v>
      </c>
      <c r="I62" s="14">
        <v>3283</v>
      </c>
      <c r="J62" s="15" t="s">
        <v>1227</v>
      </c>
      <c r="K62" s="16">
        <v>2</v>
      </c>
      <c r="L62" s="13">
        <v>2.65</v>
      </c>
      <c r="M62" s="13">
        <v>0.99</v>
      </c>
      <c r="N62" s="14">
        <v>0</v>
      </c>
      <c r="O62" s="14">
        <v>334700</v>
      </c>
      <c r="P62" s="14">
        <v>12700</v>
      </c>
      <c r="Q62" s="14" t="s">
        <v>974</v>
      </c>
      <c r="R62" s="14">
        <v>0</v>
      </c>
      <c r="S62" s="14">
        <v>0</v>
      </c>
      <c r="T62" s="14">
        <v>0</v>
      </c>
      <c r="U62" s="14">
        <v>2016</v>
      </c>
      <c r="V62" s="14"/>
      <c r="W62" s="14">
        <v>7142</v>
      </c>
      <c r="X62" s="14">
        <v>465</v>
      </c>
      <c r="Y62" s="14">
        <v>271</v>
      </c>
      <c r="AA62" s="12" t="s">
        <v>1063</v>
      </c>
      <c r="AB62" s="12">
        <v>7142</v>
      </c>
      <c r="AC62" s="12">
        <v>525</v>
      </c>
      <c r="AD62" s="12">
        <v>271</v>
      </c>
      <c r="AF62" s="12">
        <f t="shared" si="0"/>
        <v>0</v>
      </c>
      <c r="AG62" s="12">
        <f t="shared" si="0"/>
        <v>-60</v>
      </c>
      <c r="AH62" s="12">
        <f t="shared" si="0"/>
        <v>0</v>
      </c>
    </row>
    <row r="63" spans="1:34" x14ac:dyDescent="0.25">
      <c r="A63" s="17" t="s">
        <v>1054</v>
      </c>
      <c r="B63" s="17" t="s">
        <v>1054</v>
      </c>
      <c r="C63" s="14" t="s">
        <v>84</v>
      </c>
      <c r="D63" s="14" t="s">
        <v>1064</v>
      </c>
      <c r="E63" s="14" t="s">
        <v>1065</v>
      </c>
      <c r="F63" s="14" t="s">
        <v>1066</v>
      </c>
      <c r="G63" s="18">
        <v>45.401389999999999</v>
      </c>
      <c r="H63" s="18">
        <v>97.07011</v>
      </c>
      <c r="I63" s="14">
        <v>3340</v>
      </c>
      <c r="J63" s="15" t="s">
        <v>1227</v>
      </c>
      <c r="K63" s="16">
        <v>2</v>
      </c>
      <c r="L63" s="13">
        <v>2.65</v>
      </c>
      <c r="M63" s="13">
        <v>0.99</v>
      </c>
      <c r="N63" s="14">
        <v>0</v>
      </c>
      <c r="O63" s="14">
        <v>72500</v>
      </c>
      <c r="P63" s="14">
        <v>4200</v>
      </c>
      <c r="Q63" s="14" t="s">
        <v>975</v>
      </c>
      <c r="R63" s="14">
        <v>0</v>
      </c>
      <c r="S63" s="14">
        <v>0</v>
      </c>
      <c r="T63" s="14">
        <v>0</v>
      </c>
      <c r="U63" s="14">
        <v>2016</v>
      </c>
      <c r="V63" s="14"/>
      <c r="W63" s="14">
        <v>1563</v>
      </c>
      <c r="X63" s="14">
        <v>123</v>
      </c>
      <c r="Y63" s="14">
        <v>91</v>
      </c>
      <c r="AA63" s="12" t="s">
        <v>1066</v>
      </c>
      <c r="AB63" s="12">
        <v>1563</v>
      </c>
      <c r="AC63" s="12">
        <v>134</v>
      </c>
      <c r="AD63" s="12">
        <v>91</v>
      </c>
      <c r="AF63" s="12">
        <f t="shared" si="0"/>
        <v>0</v>
      </c>
      <c r="AG63" s="12">
        <f t="shared" si="0"/>
        <v>-11</v>
      </c>
      <c r="AH63" s="12">
        <f t="shared" si="0"/>
        <v>0</v>
      </c>
    </row>
    <row r="64" spans="1:34" x14ac:dyDescent="0.25">
      <c r="A64" s="17" t="s">
        <v>1054</v>
      </c>
      <c r="B64" s="17" t="s">
        <v>1054</v>
      </c>
      <c r="C64" s="14" t="s">
        <v>84</v>
      </c>
      <c r="D64" s="14" t="s">
        <v>1067</v>
      </c>
      <c r="E64" s="14" t="s">
        <v>1065</v>
      </c>
      <c r="F64" s="14" t="s">
        <v>1068</v>
      </c>
      <c r="G64" s="18">
        <v>45.401389999999999</v>
      </c>
      <c r="H64" s="18">
        <v>97.07011</v>
      </c>
      <c r="I64" s="14">
        <v>3340</v>
      </c>
      <c r="J64" s="15" t="s">
        <v>1227</v>
      </c>
      <c r="K64" s="16">
        <v>2</v>
      </c>
      <c r="L64" s="13">
        <v>2.65</v>
      </c>
      <c r="M64" s="13">
        <v>0.99</v>
      </c>
      <c r="N64" s="14">
        <v>0</v>
      </c>
      <c r="O64" s="14">
        <v>148400</v>
      </c>
      <c r="P64" s="14">
        <v>3500</v>
      </c>
      <c r="Q64" s="14" t="s">
        <v>975</v>
      </c>
      <c r="R64" s="14">
        <v>0</v>
      </c>
      <c r="S64" s="14">
        <v>0</v>
      </c>
      <c r="T64" s="14">
        <v>0</v>
      </c>
      <c r="U64" s="14">
        <v>2016</v>
      </c>
      <c r="V64" s="14"/>
      <c r="W64" s="14">
        <v>3121</v>
      </c>
      <c r="X64" s="14">
        <v>181</v>
      </c>
      <c r="Y64" s="14">
        <v>74</v>
      </c>
      <c r="AA64" s="12" t="s">
        <v>1068</v>
      </c>
      <c r="AB64" s="12">
        <v>3121</v>
      </c>
      <c r="AC64" s="12">
        <v>210</v>
      </c>
      <c r="AD64" s="12">
        <v>74</v>
      </c>
      <c r="AF64" s="12">
        <f t="shared" si="0"/>
        <v>0</v>
      </c>
      <c r="AG64" s="12">
        <f t="shared" si="0"/>
        <v>-29</v>
      </c>
      <c r="AH64" s="12">
        <f t="shared" si="0"/>
        <v>0</v>
      </c>
    </row>
    <row r="65" spans="1:34" x14ac:dyDescent="0.25">
      <c r="A65" s="17" t="s">
        <v>1054</v>
      </c>
      <c r="B65" s="17" t="s">
        <v>1054</v>
      </c>
      <c r="C65" s="14" t="s">
        <v>84</v>
      </c>
      <c r="D65" s="14" t="s">
        <v>1069</v>
      </c>
      <c r="E65" s="14" t="s">
        <v>1065</v>
      </c>
      <c r="F65" s="14" t="s">
        <v>1070</v>
      </c>
      <c r="G65" s="18">
        <v>45.401530000000001</v>
      </c>
      <c r="H65" s="18">
        <v>97.069720000000004</v>
      </c>
      <c r="I65" s="14">
        <v>3361</v>
      </c>
      <c r="J65" s="15" t="s">
        <v>1227</v>
      </c>
      <c r="K65" s="16">
        <v>2</v>
      </c>
      <c r="L65" s="13">
        <v>2.65</v>
      </c>
      <c r="M65" s="13">
        <v>0.99</v>
      </c>
      <c r="N65" s="14">
        <v>0</v>
      </c>
      <c r="O65" s="14">
        <v>37400</v>
      </c>
      <c r="P65" s="14">
        <v>1200</v>
      </c>
      <c r="Q65" s="14" t="s">
        <v>975</v>
      </c>
      <c r="R65" s="14">
        <v>0</v>
      </c>
      <c r="S65" s="14">
        <v>0</v>
      </c>
      <c r="T65" s="14">
        <v>0</v>
      </c>
      <c r="U65" s="14">
        <v>2016</v>
      </c>
      <c r="V65" s="14"/>
      <c r="W65" s="14">
        <v>897</v>
      </c>
      <c r="X65" s="14">
        <v>55</v>
      </c>
      <c r="Y65" s="14">
        <v>29</v>
      </c>
      <c r="AA65" s="12" t="s">
        <v>1070</v>
      </c>
      <c r="AB65" s="12">
        <v>897</v>
      </c>
      <c r="AC65" s="12">
        <v>63</v>
      </c>
      <c r="AD65" s="12">
        <v>29</v>
      </c>
      <c r="AF65" s="12">
        <f t="shared" si="0"/>
        <v>0</v>
      </c>
      <c r="AG65" s="12">
        <f t="shared" si="0"/>
        <v>-8</v>
      </c>
      <c r="AH65" s="12">
        <f t="shared" si="0"/>
        <v>0</v>
      </c>
    </row>
    <row r="66" spans="1:34" x14ac:dyDescent="0.25">
      <c r="A66" s="17" t="s">
        <v>1054</v>
      </c>
      <c r="B66" s="17" t="s">
        <v>1054</v>
      </c>
      <c r="C66" s="14" t="s">
        <v>84</v>
      </c>
      <c r="D66" s="14" t="s">
        <v>1071</v>
      </c>
      <c r="E66" s="14" t="s">
        <v>1065</v>
      </c>
      <c r="F66" s="14" t="s">
        <v>1072</v>
      </c>
      <c r="G66" s="18">
        <v>45.401530000000001</v>
      </c>
      <c r="H66" s="18">
        <v>97.069720000000004</v>
      </c>
      <c r="I66" s="14">
        <v>3361</v>
      </c>
      <c r="J66" s="15" t="s">
        <v>1227</v>
      </c>
      <c r="K66" s="16">
        <v>5</v>
      </c>
      <c r="L66" s="13">
        <v>2.65</v>
      </c>
      <c r="M66" s="13">
        <v>0.99</v>
      </c>
      <c r="N66" s="14">
        <v>0</v>
      </c>
      <c r="O66" s="14">
        <v>128900</v>
      </c>
      <c r="P66" s="14">
        <v>3600</v>
      </c>
      <c r="Q66" s="14" t="s">
        <v>975</v>
      </c>
      <c r="R66" s="14">
        <v>0</v>
      </c>
      <c r="S66" s="14">
        <v>0</v>
      </c>
      <c r="T66" s="14">
        <v>0</v>
      </c>
      <c r="U66" s="14">
        <v>2016</v>
      </c>
      <c r="V66" s="14"/>
      <c r="W66" s="14">
        <v>2783</v>
      </c>
      <c r="X66" s="14">
        <v>166</v>
      </c>
      <c r="Y66" s="14">
        <v>78</v>
      </c>
      <c r="AA66" s="12" t="s">
        <v>1072</v>
      </c>
      <c r="AB66" s="12">
        <v>2783</v>
      </c>
      <c r="AC66" s="12">
        <v>191</v>
      </c>
      <c r="AD66" s="12">
        <v>78</v>
      </c>
      <c r="AF66" s="12">
        <f t="shared" si="0"/>
        <v>0</v>
      </c>
      <c r="AG66" s="12">
        <f t="shared" si="0"/>
        <v>-25</v>
      </c>
      <c r="AH66" s="12">
        <f t="shared" si="0"/>
        <v>0</v>
      </c>
    </row>
    <row r="67" spans="1:34" x14ac:dyDescent="0.25">
      <c r="A67" s="17" t="s">
        <v>1054</v>
      </c>
      <c r="B67" s="17" t="s">
        <v>1054</v>
      </c>
      <c r="C67" s="14" t="s">
        <v>84</v>
      </c>
      <c r="D67" s="14" t="s">
        <v>1073</v>
      </c>
      <c r="E67" s="14" t="s">
        <v>1065</v>
      </c>
      <c r="F67" s="14" t="s">
        <v>1074</v>
      </c>
      <c r="G67" s="18">
        <v>45.401530000000001</v>
      </c>
      <c r="H67" s="18">
        <v>97.069720000000004</v>
      </c>
      <c r="I67" s="14">
        <v>3361</v>
      </c>
      <c r="J67" s="15" t="s">
        <v>1227</v>
      </c>
      <c r="K67" s="16">
        <v>1</v>
      </c>
      <c r="L67" s="13">
        <v>2.65</v>
      </c>
      <c r="M67" s="13">
        <v>0.99</v>
      </c>
      <c r="N67" s="14">
        <v>0</v>
      </c>
      <c r="O67" s="14">
        <v>120900</v>
      </c>
      <c r="P67" s="14">
        <v>3200</v>
      </c>
      <c r="Q67" s="14" t="s">
        <v>975</v>
      </c>
      <c r="R67" s="14">
        <v>0</v>
      </c>
      <c r="S67" s="14">
        <v>0</v>
      </c>
      <c r="T67" s="14">
        <v>0</v>
      </c>
      <c r="U67" s="14">
        <v>2016</v>
      </c>
      <c r="V67" s="14"/>
      <c r="W67" s="14">
        <v>2551</v>
      </c>
      <c r="X67" s="14">
        <v>151</v>
      </c>
      <c r="Y67" s="14">
        <v>68</v>
      </c>
      <c r="AA67" s="12" t="s">
        <v>1074</v>
      </c>
      <c r="AB67" s="12">
        <v>2551</v>
      </c>
      <c r="AC67" s="12">
        <v>174</v>
      </c>
      <c r="AD67" s="12">
        <v>68</v>
      </c>
      <c r="AF67" s="12">
        <f t="shared" si="0"/>
        <v>0</v>
      </c>
      <c r="AG67" s="12">
        <f t="shared" si="0"/>
        <v>-23</v>
      </c>
      <c r="AH67" s="12">
        <f t="shared" si="0"/>
        <v>0</v>
      </c>
    </row>
    <row r="68" spans="1:34" x14ac:dyDescent="0.25">
      <c r="A68" s="17" t="s">
        <v>1054</v>
      </c>
      <c r="B68" s="17" t="s">
        <v>1054</v>
      </c>
      <c r="C68" s="14" t="s">
        <v>84</v>
      </c>
      <c r="D68" s="14" t="s">
        <v>1075</v>
      </c>
      <c r="E68" s="14" t="s">
        <v>1076</v>
      </c>
      <c r="F68" s="14" t="s">
        <v>1077</v>
      </c>
      <c r="G68" s="18">
        <v>45.40222</v>
      </c>
      <c r="H68" s="18">
        <v>97.068610000000007</v>
      </c>
      <c r="I68" s="14">
        <v>3330</v>
      </c>
      <c r="J68" s="15" t="s">
        <v>1227</v>
      </c>
      <c r="K68" s="16">
        <v>2</v>
      </c>
      <c r="L68" s="13">
        <v>2.65</v>
      </c>
      <c r="M68" s="13">
        <v>0.99</v>
      </c>
      <c r="N68" s="14">
        <v>0</v>
      </c>
      <c r="O68" s="14">
        <v>41500</v>
      </c>
      <c r="P68" s="14">
        <v>4500</v>
      </c>
      <c r="Q68" s="14" t="s">
        <v>974</v>
      </c>
      <c r="R68" s="14">
        <v>0</v>
      </c>
      <c r="S68" s="14">
        <v>0</v>
      </c>
      <c r="T68" s="14">
        <v>0</v>
      </c>
      <c r="U68" s="14">
        <v>2016</v>
      </c>
      <c r="V68" s="14"/>
      <c r="W68" s="14">
        <v>990</v>
      </c>
      <c r="X68" s="14">
        <v>119</v>
      </c>
      <c r="Y68" s="14">
        <v>107</v>
      </c>
      <c r="AA68" s="12" t="s">
        <v>1077</v>
      </c>
      <c r="AB68" s="12">
        <v>990</v>
      </c>
      <c r="AC68" s="12">
        <v>124</v>
      </c>
      <c r="AD68" s="12">
        <v>107</v>
      </c>
      <c r="AF68" s="12">
        <f t="shared" si="0"/>
        <v>0</v>
      </c>
      <c r="AG68" s="12">
        <f t="shared" si="0"/>
        <v>-5</v>
      </c>
      <c r="AH68" s="12">
        <f t="shared" si="0"/>
        <v>0</v>
      </c>
    </row>
    <row r="69" spans="1:34" x14ac:dyDescent="0.25">
      <c r="A69" s="17" t="s">
        <v>1054</v>
      </c>
      <c r="B69" s="17" t="s">
        <v>1054</v>
      </c>
      <c r="C69" s="14" t="s">
        <v>84</v>
      </c>
      <c r="D69" s="14" t="s">
        <v>1078</v>
      </c>
      <c r="E69" s="14" t="s">
        <v>1076</v>
      </c>
      <c r="F69" s="14" t="s">
        <v>1079</v>
      </c>
      <c r="G69" s="18">
        <v>45.402360000000002</v>
      </c>
      <c r="H69" s="18">
        <v>97.068640000000002</v>
      </c>
      <c r="I69" s="14">
        <v>3330</v>
      </c>
      <c r="J69" s="15" t="s">
        <v>1227</v>
      </c>
      <c r="K69" s="16">
        <v>2</v>
      </c>
      <c r="L69" s="13">
        <v>2.65</v>
      </c>
      <c r="M69" s="13">
        <v>0.99</v>
      </c>
      <c r="N69" s="14">
        <v>0</v>
      </c>
      <c r="O69" s="14">
        <v>47900</v>
      </c>
      <c r="P69" s="14">
        <v>4700</v>
      </c>
      <c r="Q69" s="14" t="s">
        <v>974</v>
      </c>
      <c r="R69" s="14">
        <v>0</v>
      </c>
      <c r="S69" s="14">
        <v>0</v>
      </c>
      <c r="T69" s="14">
        <v>0</v>
      </c>
      <c r="U69" s="14">
        <v>2016</v>
      </c>
      <c r="V69" s="14"/>
      <c r="W69" s="14">
        <v>1108</v>
      </c>
      <c r="X69" s="14">
        <v>124</v>
      </c>
      <c r="Y69" s="14">
        <v>109</v>
      </c>
      <c r="AA69" s="12" t="s">
        <v>1079</v>
      </c>
      <c r="AB69" s="12">
        <v>1108</v>
      </c>
      <c r="AC69" s="12">
        <v>129</v>
      </c>
      <c r="AD69" s="12">
        <v>109</v>
      </c>
      <c r="AF69" s="12">
        <f t="shared" ref="AF69:AH132" si="1">W69-AB69</f>
        <v>0</v>
      </c>
      <c r="AG69" s="12">
        <f t="shared" si="1"/>
        <v>-5</v>
      </c>
      <c r="AH69" s="12">
        <f t="shared" si="1"/>
        <v>0</v>
      </c>
    </row>
    <row r="70" spans="1:34" x14ac:dyDescent="0.25">
      <c r="A70" s="17" t="s">
        <v>1054</v>
      </c>
      <c r="B70" s="17" t="s">
        <v>1054</v>
      </c>
      <c r="C70" s="14" t="s">
        <v>84</v>
      </c>
      <c r="D70" s="14" t="s">
        <v>1080</v>
      </c>
      <c r="E70" s="14" t="s">
        <v>1076</v>
      </c>
      <c r="F70" s="14" t="s">
        <v>1081</v>
      </c>
      <c r="G70" s="18">
        <v>45.402500000000003</v>
      </c>
      <c r="H70" s="18">
        <v>97.068889999999996</v>
      </c>
      <c r="I70" s="14">
        <v>3336</v>
      </c>
      <c r="J70" s="15" t="s">
        <v>1227</v>
      </c>
      <c r="K70" s="16">
        <v>2</v>
      </c>
      <c r="L70" s="13">
        <v>2.65</v>
      </c>
      <c r="M70" s="13">
        <v>0.99</v>
      </c>
      <c r="N70" s="14">
        <v>0</v>
      </c>
      <c r="O70" s="14">
        <v>68200</v>
      </c>
      <c r="P70" s="14">
        <v>12400</v>
      </c>
      <c r="Q70" s="14" t="s">
        <v>974</v>
      </c>
      <c r="R70" s="14">
        <v>0</v>
      </c>
      <c r="S70" s="14">
        <v>0</v>
      </c>
      <c r="T70" s="14">
        <v>0</v>
      </c>
      <c r="U70" s="14">
        <v>2016</v>
      </c>
      <c r="V70" s="14"/>
      <c r="W70" s="14">
        <v>1484</v>
      </c>
      <c r="X70" s="14">
        <v>281</v>
      </c>
      <c r="Y70" s="14">
        <v>270</v>
      </c>
      <c r="AA70" s="12" t="s">
        <v>1081</v>
      </c>
      <c r="AB70" s="12">
        <v>1484</v>
      </c>
      <c r="AC70" s="12">
        <v>286</v>
      </c>
      <c r="AD70" s="12">
        <v>270</v>
      </c>
      <c r="AF70" s="12">
        <f t="shared" si="1"/>
        <v>0</v>
      </c>
      <c r="AG70" s="12">
        <f t="shared" si="1"/>
        <v>-5</v>
      </c>
      <c r="AH70" s="12">
        <f t="shared" si="1"/>
        <v>0</v>
      </c>
    </row>
    <row r="71" spans="1:34" x14ac:dyDescent="0.25">
      <c r="A71" s="17" t="s">
        <v>1054</v>
      </c>
      <c r="B71" s="17" t="s">
        <v>1054</v>
      </c>
      <c r="C71" s="14" t="s">
        <v>84</v>
      </c>
      <c r="D71" s="14" t="s">
        <v>1082</v>
      </c>
      <c r="E71" s="14" t="s">
        <v>1076</v>
      </c>
      <c r="F71" s="14" t="s">
        <v>1083</v>
      </c>
      <c r="G71" s="18">
        <v>45.40128</v>
      </c>
      <c r="H71" s="18">
        <v>97.069720000000004</v>
      </c>
      <c r="I71" s="14">
        <v>3338</v>
      </c>
      <c r="J71" s="15" t="s">
        <v>1227</v>
      </c>
      <c r="K71" s="16">
        <v>1</v>
      </c>
      <c r="L71" s="13">
        <v>2.65</v>
      </c>
      <c r="M71" s="13">
        <v>0.99</v>
      </c>
      <c r="N71" s="14">
        <v>0</v>
      </c>
      <c r="O71" s="14">
        <v>85400</v>
      </c>
      <c r="P71" s="14">
        <v>2400</v>
      </c>
      <c r="Q71" s="14" t="s">
        <v>975</v>
      </c>
      <c r="R71" s="14">
        <v>0</v>
      </c>
      <c r="S71" s="14">
        <v>0</v>
      </c>
      <c r="T71" s="14">
        <v>0</v>
      </c>
      <c r="U71" s="14">
        <v>2016</v>
      </c>
      <c r="V71" s="14"/>
      <c r="W71" s="14">
        <v>1808</v>
      </c>
      <c r="X71" s="14">
        <v>108</v>
      </c>
      <c r="Y71" s="14">
        <v>51</v>
      </c>
      <c r="AA71" s="12" t="s">
        <v>1083</v>
      </c>
      <c r="AB71" s="12">
        <v>1808</v>
      </c>
      <c r="AC71" s="12">
        <v>124</v>
      </c>
      <c r="AD71" s="12">
        <v>51</v>
      </c>
      <c r="AF71" s="12">
        <f t="shared" si="1"/>
        <v>0</v>
      </c>
      <c r="AG71" s="12">
        <f t="shared" si="1"/>
        <v>-16</v>
      </c>
      <c r="AH71" s="12">
        <f t="shared" si="1"/>
        <v>0</v>
      </c>
    </row>
    <row r="72" spans="1:34" x14ac:dyDescent="0.25">
      <c r="A72" s="17" t="s">
        <v>1054</v>
      </c>
      <c r="B72" s="17" t="s">
        <v>1054</v>
      </c>
      <c r="C72" s="14" t="s">
        <v>84</v>
      </c>
      <c r="D72" s="14" t="s">
        <v>1084</v>
      </c>
      <c r="E72" s="14" t="s">
        <v>1076</v>
      </c>
      <c r="F72" s="14" t="s">
        <v>1085</v>
      </c>
      <c r="G72" s="18">
        <v>45.40128</v>
      </c>
      <c r="H72" s="18">
        <v>97.069720000000004</v>
      </c>
      <c r="I72" s="14">
        <v>3338</v>
      </c>
      <c r="J72" s="15" t="s">
        <v>1227</v>
      </c>
      <c r="K72" s="16">
        <v>2</v>
      </c>
      <c r="L72" s="13">
        <v>2.65</v>
      </c>
      <c r="M72" s="13">
        <v>0.99</v>
      </c>
      <c r="N72" s="14">
        <v>0</v>
      </c>
      <c r="O72" s="14">
        <v>86400</v>
      </c>
      <c r="P72" s="14">
        <v>2600</v>
      </c>
      <c r="Q72" s="14" t="s">
        <v>975</v>
      </c>
      <c r="R72" s="14">
        <v>0</v>
      </c>
      <c r="S72" s="14">
        <v>0</v>
      </c>
      <c r="T72" s="14">
        <v>0</v>
      </c>
      <c r="U72" s="14">
        <v>2016</v>
      </c>
      <c r="V72" s="14"/>
      <c r="W72" s="14">
        <v>1844</v>
      </c>
      <c r="X72" s="14">
        <v>112</v>
      </c>
      <c r="Y72" s="14">
        <v>56</v>
      </c>
      <c r="AA72" s="12" t="s">
        <v>1085</v>
      </c>
      <c r="AB72" s="12">
        <v>1844</v>
      </c>
      <c r="AC72" s="12">
        <v>128</v>
      </c>
      <c r="AD72" s="12">
        <v>56</v>
      </c>
      <c r="AF72" s="12">
        <f t="shared" si="1"/>
        <v>0</v>
      </c>
      <c r="AG72" s="12">
        <f t="shared" si="1"/>
        <v>-16</v>
      </c>
      <c r="AH72" s="12">
        <f t="shared" si="1"/>
        <v>0</v>
      </c>
    </row>
    <row r="73" spans="1:34" x14ac:dyDescent="0.25">
      <c r="A73" s="17" t="s">
        <v>1054</v>
      </c>
      <c r="B73" s="17" t="s">
        <v>1054</v>
      </c>
      <c r="C73" s="14" t="s">
        <v>84</v>
      </c>
      <c r="D73" s="14" t="s">
        <v>1086</v>
      </c>
      <c r="E73" s="14" t="s">
        <v>1076</v>
      </c>
      <c r="F73" s="14" t="s">
        <v>1087</v>
      </c>
      <c r="G73" s="18">
        <v>45.40128</v>
      </c>
      <c r="H73" s="18">
        <v>97.069720000000004</v>
      </c>
      <c r="I73" s="14">
        <v>3338</v>
      </c>
      <c r="J73" s="15" t="s">
        <v>1227</v>
      </c>
      <c r="K73" s="16">
        <v>2</v>
      </c>
      <c r="L73" s="13">
        <v>2.65</v>
      </c>
      <c r="M73" s="13">
        <v>0.99</v>
      </c>
      <c r="N73" s="14">
        <v>0</v>
      </c>
      <c r="O73" s="14">
        <v>73000</v>
      </c>
      <c r="P73" s="14">
        <v>2200</v>
      </c>
      <c r="Q73" s="14" t="s">
        <v>975</v>
      </c>
      <c r="R73" s="14">
        <v>0</v>
      </c>
      <c r="S73" s="14">
        <v>0</v>
      </c>
      <c r="T73" s="14">
        <v>0</v>
      </c>
      <c r="U73" s="14">
        <v>2016</v>
      </c>
      <c r="V73" s="14"/>
      <c r="W73" s="14">
        <v>1575</v>
      </c>
      <c r="X73" s="14">
        <v>96</v>
      </c>
      <c r="Y73" s="14">
        <v>47</v>
      </c>
      <c r="AA73" s="12" t="s">
        <v>1087</v>
      </c>
      <c r="AB73" s="12">
        <v>1575</v>
      </c>
      <c r="AC73" s="12">
        <v>110</v>
      </c>
      <c r="AD73" s="12">
        <v>47</v>
      </c>
      <c r="AF73" s="12">
        <f t="shared" si="1"/>
        <v>0</v>
      </c>
      <c r="AG73" s="12">
        <f t="shared" si="1"/>
        <v>-14</v>
      </c>
      <c r="AH73" s="12">
        <f t="shared" si="1"/>
        <v>0</v>
      </c>
    </row>
    <row r="74" spans="1:34" x14ac:dyDescent="0.25">
      <c r="A74" s="17" t="s">
        <v>1054</v>
      </c>
      <c r="B74" s="17" t="s">
        <v>1054</v>
      </c>
      <c r="C74" s="14" t="s">
        <v>84</v>
      </c>
      <c r="D74" s="14" t="s">
        <v>1088</v>
      </c>
      <c r="E74" s="14" t="s">
        <v>1089</v>
      </c>
      <c r="F74" s="14" t="s">
        <v>1090</v>
      </c>
      <c r="G74" s="18">
        <v>46.641829999999999</v>
      </c>
      <c r="H74" s="18">
        <v>93.570999999999998</v>
      </c>
      <c r="I74" s="14">
        <v>3160</v>
      </c>
      <c r="J74" s="15" t="s">
        <v>1227</v>
      </c>
      <c r="K74" s="16">
        <v>2</v>
      </c>
      <c r="L74" s="13">
        <v>2.65</v>
      </c>
      <c r="M74" s="13">
        <v>0.96</v>
      </c>
      <c r="N74" s="14">
        <v>0</v>
      </c>
      <c r="O74" s="14">
        <v>304900</v>
      </c>
      <c r="P74" s="14">
        <v>11400</v>
      </c>
      <c r="Q74" s="14" t="s">
        <v>975</v>
      </c>
      <c r="R74" s="14">
        <v>0</v>
      </c>
      <c r="S74" s="14">
        <v>0</v>
      </c>
      <c r="T74" s="14">
        <v>0</v>
      </c>
      <c r="U74" s="14">
        <v>1998</v>
      </c>
      <c r="V74" s="14"/>
      <c r="W74" s="14">
        <v>7082</v>
      </c>
      <c r="X74" s="14">
        <v>459</v>
      </c>
      <c r="Y74" s="14">
        <v>265</v>
      </c>
      <c r="AA74" s="12" t="s">
        <v>1090</v>
      </c>
      <c r="AB74" s="12">
        <v>7082</v>
      </c>
      <c r="AC74" s="12">
        <v>519</v>
      </c>
      <c r="AD74" s="12">
        <v>265</v>
      </c>
      <c r="AF74" s="12">
        <f t="shared" si="1"/>
        <v>0</v>
      </c>
      <c r="AG74" s="12">
        <f t="shared" si="1"/>
        <v>-60</v>
      </c>
      <c r="AH74" s="12">
        <f t="shared" si="1"/>
        <v>0</v>
      </c>
    </row>
    <row r="75" spans="1:34" x14ac:dyDescent="0.25">
      <c r="A75" s="17" t="s">
        <v>1054</v>
      </c>
      <c r="B75" s="17" t="s">
        <v>1054</v>
      </c>
      <c r="C75" s="14" t="s">
        <v>84</v>
      </c>
      <c r="D75" s="14" t="s">
        <v>1091</v>
      </c>
      <c r="E75" s="14" t="s">
        <v>1092</v>
      </c>
      <c r="F75" s="14" t="s">
        <v>1093</v>
      </c>
      <c r="G75" s="18">
        <v>46.641829999999999</v>
      </c>
      <c r="H75" s="18">
        <v>93.565920000000006</v>
      </c>
      <c r="I75" s="14">
        <v>3240</v>
      </c>
      <c r="J75" s="15" t="s">
        <v>1227</v>
      </c>
      <c r="K75" s="16">
        <v>2</v>
      </c>
      <c r="L75" s="13">
        <v>2.65</v>
      </c>
      <c r="M75" s="13">
        <v>0.98</v>
      </c>
      <c r="N75" s="14">
        <v>0</v>
      </c>
      <c r="O75" s="14">
        <v>1160400</v>
      </c>
      <c r="P75" s="14">
        <v>36200</v>
      </c>
      <c r="Q75" s="14" t="s">
        <v>975</v>
      </c>
      <c r="R75" s="14">
        <v>0</v>
      </c>
      <c r="S75" s="14">
        <v>0</v>
      </c>
      <c r="T75" s="14">
        <v>0</v>
      </c>
      <c r="U75" s="14">
        <v>1998</v>
      </c>
      <c r="V75" s="14"/>
      <c r="W75" s="14">
        <v>23909</v>
      </c>
      <c r="X75" s="14">
        <v>1474</v>
      </c>
      <c r="Y75" s="14">
        <v>750</v>
      </c>
      <c r="AA75" s="12" t="s">
        <v>1093</v>
      </c>
      <c r="AB75" s="12">
        <v>23909</v>
      </c>
      <c r="AC75" s="12">
        <v>1687</v>
      </c>
      <c r="AD75" s="12">
        <v>750</v>
      </c>
      <c r="AF75" s="12">
        <f t="shared" si="1"/>
        <v>0</v>
      </c>
      <c r="AG75" s="12">
        <f t="shared" si="1"/>
        <v>-213</v>
      </c>
      <c r="AH75" s="12">
        <f t="shared" si="1"/>
        <v>0</v>
      </c>
    </row>
    <row r="76" spans="1:34" x14ac:dyDescent="0.25">
      <c r="A76" s="17" t="s">
        <v>1054</v>
      </c>
      <c r="B76" s="17" t="s">
        <v>1054</v>
      </c>
      <c r="C76" s="14" t="s">
        <v>84</v>
      </c>
      <c r="D76" s="14" t="s">
        <v>1094</v>
      </c>
      <c r="E76" s="14" t="s">
        <v>1092</v>
      </c>
      <c r="F76" s="14" t="s">
        <v>1095</v>
      </c>
      <c r="G76" s="18">
        <v>46.640320000000003</v>
      </c>
      <c r="H76" s="18">
        <v>93.564779999999999</v>
      </c>
      <c r="I76" s="14">
        <v>3270</v>
      </c>
      <c r="J76" s="15" t="s">
        <v>1227</v>
      </c>
      <c r="K76" s="16">
        <v>2</v>
      </c>
      <c r="L76" s="13">
        <v>2.65</v>
      </c>
      <c r="M76" s="13">
        <v>0.96</v>
      </c>
      <c r="N76" s="14">
        <v>0</v>
      </c>
      <c r="O76" s="14">
        <v>1012900</v>
      </c>
      <c r="P76" s="14">
        <v>30600</v>
      </c>
      <c r="Q76" s="14" t="s">
        <v>975</v>
      </c>
      <c r="R76" s="14">
        <v>0</v>
      </c>
      <c r="S76" s="14">
        <v>0</v>
      </c>
      <c r="T76" s="14">
        <v>0</v>
      </c>
      <c r="U76" s="14">
        <v>1998</v>
      </c>
      <c r="V76" s="14"/>
      <c r="W76" s="14">
        <v>21018</v>
      </c>
      <c r="X76" s="14">
        <v>1285</v>
      </c>
      <c r="Y76" s="14">
        <v>638</v>
      </c>
      <c r="AA76" s="12" t="s">
        <v>1095</v>
      </c>
      <c r="AB76" s="12">
        <v>21018</v>
      </c>
      <c r="AC76" s="12">
        <v>1473</v>
      </c>
      <c r="AD76" s="12">
        <v>638</v>
      </c>
      <c r="AF76" s="12">
        <f t="shared" si="1"/>
        <v>0</v>
      </c>
      <c r="AG76" s="12">
        <f t="shared" si="1"/>
        <v>-188</v>
      </c>
      <c r="AH76" s="12">
        <f t="shared" si="1"/>
        <v>0</v>
      </c>
    </row>
    <row r="77" spans="1:34" x14ac:dyDescent="0.25">
      <c r="A77" s="17" t="s">
        <v>1054</v>
      </c>
      <c r="B77" s="17" t="s">
        <v>1054</v>
      </c>
      <c r="C77" s="14" t="s">
        <v>84</v>
      </c>
      <c r="D77" s="14" t="s">
        <v>1096</v>
      </c>
      <c r="E77" s="14" t="s">
        <v>1092</v>
      </c>
      <c r="F77" s="14" t="s">
        <v>1097</v>
      </c>
      <c r="G77" s="18">
        <v>46.640099999999997</v>
      </c>
      <c r="H77" s="18">
        <v>93.566270000000003</v>
      </c>
      <c r="I77" s="14">
        <v>3250</v>
      </c>
      <c r="J77" s="15" t="s">
        <v>1227</v>
      </c>
      <c r="K77" s="16">
        <v>5</v>
      </c>
      <c r="L77" s="13">
        <v>2.65</v>
      </c>
      <c r="M77" s="13">
        <v>0.97</v>
      </c>
      <c r="N77" s="14">
        <v>0</v>
      </c>
      <c r="O77" s="14">
        <v>1072200</v>
      </c>
      <c r="P77" s="14">
        <v>49300</v>
      </c>
      <c r="Q77" s="14" t="s">
        <v>975</v>
      </c>
      <c r="R77" s="14">
        <v>0</v>
      </c>
      <c r="S77" s="14">
        <v>0</v>
      </c>
      <c r="T77" s="14">
        <v>0</v>
      </c>
      <c r="U77" s="14">
        <v>1998</v>
      </c>
      <c r="V77" s="14"/>
      <c r="W77" s="14">
        <v>22776</v>
      </c>
      <c r="X77" s="14">
        <v>1603</v>
      </c>
      <c r="Y77" s="14">
        <v>1053</v>
      </c>
      <c r="AA77" s="12" t="s">
        <v>1097</v>
      </c>
      <c r="AB77" s="12">
        <v>22776</v>
      </c>
      <c r="AC77" s="12">
        <v>1783</v>
      </c>
      <c r="AD77" s="12">
        <v>1053</v>
      </c>
      <c r="AF77" s="12">
        <f t="shared" si="1"/>
        <v>0</v>
      </c>
      <c r="AG77" s="12">
        <f t="shared" si="1"/>
        <v>-180</v>
      </c>
      <c r="AH77" s="12">
        <f t="shared" si="1"/>
        <v>0</v>
      </c>
    </row>
    <row r="78" spans="1:34" x14ac:dyDescent="0.25">
      <c r="A78" s="17" t="s">
        <v>1054</v>
      </c>
      <c r="B78" s="17" t="s">
        <v>1054</v>
      </c>
      <c r="C78" s="14" t="s">
        <v>84</v>
      </c>
      <c r="D78" s="14" t="s">
        <v>1098</v>
      </c>
      <c r="E78" s="14" t="s">
        <v>1092</v>
      </c>
      <c r="F78" s="14" t="s">
        <v>1099</v>
      </c>
      <c r="G78" s="18">
        <v>46.63993</v>
      </c>
      <c r="H78" s="18">
        <v>93.565179999999998</v>
      </c>
      <c r="I78" s="14">
        <v>3265</v>
      </c>
      <c r="J78" s="15" t="s">
        <v>1227</v>
      </c>
      <c r="K78" s="16">
        <v>2</v>
      </c>
      <c r="L78" s="13">
        <v>2.65</v>
      </c>
      <c r="M78" s="13">
        <v>0.96</v>
      </c>
      <c r="N78" s="14">
        <v>0</v>
      </c>
      <c r="O78" s="14">
        <v>298400</v>
      </c>
      <c r="P78" s="14">
        <v>10500</v>
      </c>
      <c r="Q78" s="14" t="s">
        <v>975</v>
      </c>
      <c r="R78" s="14">
        <v>0</v>
      </c>
      <c r="S78" s="14">
        <v>0</v>
      </c>
      <c r="T78" s="14">
        <v>0</v>
      </c>
      <c r="U78" s="14">
        <v>1998</v>
      </c>
      <c r="V78" s="14"/>
      <c r="W78" s="14">
        <v>6474</v>
      </c>
      <c r="X78" s="14">
        <v>411</v>
      </c>
      <c r="Y78" s="14">
        <v>228</v>
      </c>
      <c r="AA78" s="12" t="s">
        <v>1099</v>
      </c>
      <c r="AB78" s="12">
        <v>6474</v>
      </c>
      <c r="AC78" s="12">
        <v>467</v>
      </c>
      <c r="AD78" s="12">
        <v>228</v>
      </c>
      <c r="AF78" s="12">
        <f t="shared" si="1"/>
        <v>0</v>
      </c>
      <c r="AG78" s="12">
        <f t="shared" si="1"/>
        <v>-56</v>
      </c>
      <c r="AH78" s="12">
        <f t="shared" si="1"/>
        <v>0</v>
      </c>
    </row>
    <row r="79" spans="1:34" x14ac:dyDescent="0.25">
      <c r="A79" s="17" t="s">
        <v>1054</v>
      </c>
      <c r="B79" s="17" t="s">
        <v>1054</v>
      </c>
      <c r="C79" s="14" t="s">
        <v>84</v>
      </c>
      <c r="D79" s="14" t="s">
        <v>1100</v>
      </c>
      <c r="E79" s="14" t="s">
        <v>1101</v>
      </c>
      <c r="F79" s="14" t="s">
        <v>1102</v>
      </c>
      <c r="G79" s="18">
        <v>46.632280000000002</v>
      </c>
      <c r="H79" s="18">
        <v>93.568830000000005</v>
      </c>
      <c r="I79" s="14">
        <v>3620</v>
      </c>
      <c r="J79" s="15" t="s">
        <v>1227</v>
      </c>
      <c r="K79" s="16">
        <v>1</v>
      </c>
      <c r="L79" s="13">
        <v>2.65</v>
      </c>
      <c r="M79" s="13">
        <v>0.98</v>
      </c>
      <c r="N79" s="14">
        <v>0</v>
      </c>
      <c r="O79" s="14">
        <v>2491100</v>
      </c>
      <c r="P79" s="14">
        <v>63400</v>
      </c>
      <c r="Q79" s="14" t="s">
        <v>975</v>
      </c>
      <c r="R79" s="14">
        <v>0</v>
      </c>
      <c r="S79" s="14">
        <v>0</v>
      </c>
      <c r="T79" s="14">
        <v>0</v>
      </c>
      <c r="U79" s="14">
        <v>1998</v>
      </c>
      <c r="V79" s="14"/>
      <c r="W79" s="14">
        <v>38956</v>
      </c>
      <c r="X79" s="14">
        <v>2304</v>
      </c>
      <c r="Y79" s="14">
        <v>1001</v>
      </c>
      <c r="AA79" s="12" t="s">
        <v>1102</v>
      </c>
      <c r="AB79" s="12">
        <v>38956</v>
      </c>
      <c r="AC79" s="12">
        <v>2666</v>
      </c>
      <c r="AD79" s="12">
        <v>1001</v>
      </c>
      <c r="AF79" s="12">
        <f t="shared" si="1"/>
        <v>0</v>
      </c>
      <c r="AG79" s="12">
        <f t="shared" si="1"/>
        <v>-362</v>
      </c>
      <c r="AH79" s="12">
        <f t="shared" si="1"/>
        <v>0</v>
      </c>
    </row>
    <row r="80" spans="1:34" x14ac:dyDescent="0.25">
      <c r="A80" s="17" t="s">
        <v>1054</v>
      </c>
      <c r="B80" s="17" t="s">
        <v>1054</v>
      </c>
      <c r="C80" s="14" t="s">
        <v>84</v>
      </c>
      <c r="D80" s="14" t="s">
        <v>1103</v>
      </c>
      <c r="E80" s="14" t="s">
        <v>1101</v>
      </c>
      <c r="F80" s="14" t="s">
        <v>1104</v>
      </c>
      <c r="G80" s="18">
        <v>46.632280000000002</v>
      </c>
      <c r="H80" s="18">
        <v>93.568830000000005</v>
      </c>
      <c r="I80" s="14">
        <v>3620</v>
      </c>
      <c r="J80" s="15" t="s">
        <v>1227</v>
      </c>
      <c r="K80" s="16">
        <v>1</v>
      </c>
      <c r="L80" s="13">
        <v>2.65</v>
      </c>
      <c r="M80" s="13">
        <v>0.98</v>
      </c>
      <c r="N80" s="14">
        <v>0</v>
      </c>
      <c r="O80" s="14">
        <v>738100</v>
      </c>
      <c r="P80" s="14">
        <v>33600</v>
      </c>
      <c r="Q80" s="14" t="s">
        <v>975</v>
      </c>
      <c r="R80" s="14">
        <v>0</v>
      </c>
      <c r="S80" s="14">
        <v>0</v>
      </c>
      <c r="T80" s="14">
        <v>0</v>
      </c>
      <c r="U80" s="14">
        <v>1998</v>
      </c>
      <c r="V80" s="14"/>
      <c r="W80" s="14">
        <v>12211</v>
      </c>
      <c r="X80" s="14">
        <v>854</v>
      </c>
      <c r="Y80" s="14">
        <v>558</v>
      </c>
      <c r="AA80" s="12" t="s">
        <v>1104</v>
      </c>
      <c r="AB80" s="12">
        <v>12211</v>
      </c>
      <c r="AC80" s="12">
        <v>950</v>
      </c>
      <c r="AD80" s="12">
        <v>558</v>
      </c>
      <c r="AF80" s="12">
        <f t="shared" si="1"/>
        <v>0</v>
      </c>
      <c r="AG80" s="12">
        <f t="shared" si="1"/>
        <v>-96</v>
      </c>
      <c r="AH80" s="12">
        <f t="shared" si="1"/>
        <v>0</v>
      </c>
    </row>
    <row r="81" spans="1:34" x14ac:dyDescent="0.25">
      <c r="A81" s="17" t="s">
        <v>1054</v>
      </c>
      <c r="B81" s="17" t="s">
        <v>1054</v>
      </c>
      <c r="C81" s="14" t="s">
        <v>84</v>
      </c>
      <c r="D81" s="14" t="s">
        <v>1105</v>
      </c>
      <c r="E81" s="14" t="s">
        <v>1101</v>
      </c>
      <c r="F81" s="14" t="s">
        <v>1106</v>
      </c>
      <c r="G81" s="18">
        <v>46.631459999999997</v>
      </c>
      <c r="H81" s="18">
        <v>93.568839999999994</v>
      </c>
      <c r="I81" s="14">
        <v>3630</v>
      </c>
      <c r="J81" s="15" t="s">
        <v>1227</v>
      </c>
      <c r="K81" s="16">
        <v>2</v>
      </c>
      <c r="L81" s="13">
        <v>2.65</v>
      </c>
      <c r="M81" s="13">
        <v>0.98</v>
      </c>
      <c r="N81" s="14">
        <v>0</v>
      </c>
      <c r="O81" s="14">
        <v>1375600</v>
      </c>
      <c r="P81" s="14">
        <v>85800</v>
      </c>
      <c r="Q81" s="14" t="s">
        <v>975</v>
      </c>
      <c r="R81" s="14">
        <v>0</v>
      </c>
      <c r="S81" s="14">
        <v>0</v>
      </c>
      <c r="T81" s="14">
        <v>0</v>
      </c>
      <c r="U81" s="14">
        <v>1998</v>
      </c>
      <c r="V81" s="14"/>
      <c r="W81" s="14">
        <v>22126</v>
      </c>
      <c r="X81" s="14">
        <v>1818</v>
      </c>
      <c r="Y81" s="14">
        <v>1388</v>
      </c>
      <c r="AA81" s="12" t="s">
        <v>1106</v>
      </c>
      <c r="AB81" s="12">
        <v>22126</v>
      </c>
      <c r="AC81" s="12">
        <v>1970</v>
      </c>
      <c r="AD81" s="12">
        <v>1388</v>
      </c>
      <c r="AF81" s="12">
        <f t="shared" si="1"/>
        <v>0</v>
      </c>
      <c r="AG81" s="12">
        <f t="shared" si="1"/>
        <v>-152</v>
      </c>
      <c r="AH81" s="12">
        <f t="shared" si="1"/>
        <v>0</v>
      </c>
    </row>
    <row r="82" spans="1:34" x14ac:dyDescent="0.25">
      <c r="A82" s="17" t="s">
        <v>1054</v>
      </c>
      <c r="B82" s="17" t="s">
        <v>1054</v>
      </c>
      <c r="C82" s="14" t="s">
        <v>84</v>
      </c>
      <c r="D82" s="14" t="s">
        <v>1107</v>
      </c>
      <c r="E82" s="14" t="s">
        <v>1108</v>
      </c>
      <c r="F82" s="14" t="s">
        <v>1109</v>
      </c>
      <c r="G82" s="18">
        <v>46.605170000000001</v>
      </c>
      <c r="H82" s="18">
        <v>93.619169999999997</v>
      </c>
      <c r="I82" s="14">
        <v>3934</v>
      </c>
      <c r="J82" s="15" t="s">
        <v>1227</v>
      </c>
      <c r="K82" s="16">
        <v>4</v>
      </c>
      <c r="L82" s="13">
        <v>2.65</v>
      </c>
      <c r="M82" s="13">
        <v>1</v>
      </c>
      <c r="N82" s="14">
        <v>0</v>
      </c>
      <c r="O82" s="14">
        <v>1400900</v>
      </c>
      <c r="P82" s="14">
        <v>26900</v>
      </c>
      <c r="Q82" s="14" t="s">
        <v>974</v>
      </c>
      <c r="R82" s="14">
        <v>0</v>
      </c>
      <c r="S82" s="14">
        <v>0</v>
      </c>
      <c r="T82" s="14">
        <v>0</v>
      </c>
      <c r="U82" s="14">
        <v>2016</v>
      </c>
      <c r="V82" s="14"/>
      <c r="W82" s="14">
        <v>18865</v>
      </c>
      <c r="X82" s="14">
        <v>1064</v>
      </c>
      <c r="Y82" s="14">
        <v>364</v>
      </c>
      <c r="AA82" s="12" t="s">
        <v>1109</v>
      </c>
      <c r="AB82" s="12">
        <v>18865</v>
      </c>
      <c r="AC82" s="12">
        <v>1245</v>
      </c>
      <c r="AD82" s="12">
        <v>364</v>
      </c>
      <c r="AF82" s="12">
        <f t="shared" si="1"/>
        <v>0</v>
      </c>
      <c r="AG82" s="12">
        <f t="shared" si="1"/>
        <v>-181</v>
      </c>
      <c r="AH82" s="12">
        <f t="shared" si="1"/>
        <v>0</v>
      </c>
    </row>
    <row r="83" spans="1:34" x14ac:dyDescent="0.25">
      <c r="A83" s="17" t="s">
        <v>1054</v>
      </c>
      <c r="B83" s="17" t="s">
        <v>1054</v>
      </c>
      <c r="C83" s="14" t="s">
        <v>84</v>
      </c>
      <c r="D83" s="14" t="s">
        <v>1110</v>
      </c>
      <c r="E83" s="14" t="s">
        <v>1108</v>
      </c>
      <c r="F83" s="14" t="s">
        <v>1111</v>
      </c>
      <c r="G83" s="18">
        <v>46.60436</v>
      </c>
      <c r="H83" s="18">
        <v>93.61936</v>
      </c>
      <c r="I83" s="14">
        <v>3926</v>
      </c>
      <c r="J83" s="15" t="s">
        <v>1227</v>
      </c>
      <c r="K83" s="16">
        <v>3</v>
      </c>
      <c r="L83" s="13">
        <v>2.65</v>
      </c>
      <c r="M83" s="13">
        <v>1</v>
      </c>
      <c r="N83" s="14">
        <v>0</v>
      </c>
      <c r="O83" s="14">
        <v>2737000</v>
      </c>
      <c r="P83" s="14">
        <v>64900</v>
      </c>
      <c r="Q83" s="14" t="s">
        <v>974</v>
      </c>
      <c r="R83" s="14">
        <v>0</v>
      </c>
      <c r="S83" s="14">
        <v>0</v>
      </c>
      <c r="T83" s="14">
        <v>0</v>
      </c>
      <c r="U83" s="14">
        <v>2016</v>
      </c>
      <c r="V83" s="14"/>
      <c r="W83" s="14">
        <v>35462</v>
      </c>
      <c r="X83" s="14">
        <v>2070</v>
      </c>
      <c r="Y83" s="14">
        <v>848</v>
      </c>
      <c r="AA83" s="12" t="s">
        <v>1111</v>
      </c>
      <c r="AB83" s="12">
        <v>35462</v>
      </c>
      <c r="AC83" s="12">
        <v>2402</v>
      </c>
      <c r="AD83" s="12">
        <v>848</v>
      </c>
      <c r="AF83" s="12">
        <f t="shared" si="1"/>
        <v>0</v>
      </c>
      <c r="AG83" s="12">
        <f t="shared" si="1"/>
        <v>-332</v>
      </c>
      <c r="AH83" s="12">
        <f t="shared" si="1"/>
        <v>0</v>
      </c>
    </row>
    <row r="84" spans="1:34" x14ac:dyDescent="0.25">
      <c r="A84" s="17" t="s">
        <v>1054</v>
      </c>
      <c r="B84" s="17" t="s">
        <v>1054</v>
      </c>
      <c r="C84" s="14" t="s">
        <v>188</v>
      </c>
      <c r="D84" s="14" t="s">
        <v>1112</v>
      </c>
      <c r="E84" s="14" t="s">
        <v>1113</v>
      </c>
      <c r="F84" s="14" t="s">
        <v>1114</v>
      </c>
      <c r="G84" s="18">
        <v>46.601170000000003</v>
      </c>
      <c r="H84" s="18">
        <v>93.549030000000002</v>
      </c>
      <c r="I84" s="14">
        <v>3105</v>
      </c>
      <c r="J84" s="15" t="s">
        <v>1227</v>
      </c>
      <c r="K84" s="16">
        <v>2.5</v>
      </c>
      <c r="L84" s="13">
        <v>2.65</v>
      </c>
      <c r="M84" s="13">
        <v>0.99</v>
      </c>
      <c r="N84" s="14">
        <v>0</v>
      </c>
      <c r="O84" s="14">
        <v>908400</v>
      </c>
      <c r="P84" s="14">
        <v>32600</v>
      </c>
      <c r="Q84" s="14" t="s">
        <v>975</v>
      </c>
      <c r="R84" s="14">
        <v>0</v>
      </c>
      <c r="S84" s="14">
        <v>0</v>
      </c>
      <c r="T84" s="14">
        <v>0</v>
      </c>
      <c r="U84" s="14">
        <v>1998</v>
      </c>
      <c r="V84" s="14"/>
      <c r="W84" s="14">
        <v>20532</v>
      </c>
      <c r="X84" s="14">
        <v>1317</v>
      </c>
      <c r="Y84" s="14">
        <v>741</v>
      </c>
      <c r="AA84" s="12" t="s">
        <v>1114</v>
      </c>
      <c r="AB84" s="12">
        <v>20532</v>
      </c>
      <c r="AC84" s="12">
        <v>1493</v>
      </c>
      <c r="AD84" s="12">
        <v>741</v>
      </c>
      <c r="AF84" s="12">
        <f t="shared" si="1"/>
        <v>0</v>
      </c>
      <c r="AG84" s="12">
        <f t="shared" si="1"/>
        <v>-176</v>
      </c>
      <c r="AH84" s="12">
        <f t="shared" si="1"/>
        <v>0</v>
      </c>
    </row>
    <row r="85" spans="1:34" x14ac:dyDescent="0.25">
      <c r="A85" s="17" t="s">
        <v>1054</v>
      </c>
      <c r="B85" s="17" t="s">
        <v>1054</v>
      </c>
      <c r="C85" s="14" t="s">
        <v>84</v>
      </c>
      <c r="D85" s="14" t="s">
        <v>1115</v>
      </c>
      <c r="E85" s="14" t="s">
        <v>1113</v>
      </c>
      <c r="F85" s="14" t="s">
        <v>1116</v>
      </c>
      <c r="G85" s="18">
        <v>46.601170000000003</v>
      </c>
      <c r="H85" s="18">
        <v>93.549030000000002</v>
      </c>
      <c r="I85" s="14">
        <v>3105</v>
      </c>
      <c r="J85" s="15" t="s">
        <v>1227</v>
      </c>
      <c r="K85" s="16">
        <v>2.5</v>
      </c>
      <c r="L85" s="13">
        <v>2.65</v>
      </c>
      <c r="M85" s="13">
        <v>0.99</v>
      </c>
      <c r="N85" s="14">
        <v>0</v>
      </c>
      <c r="O85" s="14">
        <v>2933200</v>
      </c>
      <c r="P85" s="14">
        <v>103700</v>
      </c>
      <c r="Q85" s="14" t="s">
        <v>975</v>
      </c>
      <c r="R85" s="14">
        <v>0</v>
      </c>
      <c r="S85" s="14">
        <v>0</v>
      </c>
      <c r="T85" s="14">
        <v>0</v>
      </c>
      <c r="U85" s="14">
        <v>1998</v>
      </c>
      <c r="V85" s="14"/>
      <c r="W85" s="14">
        <v>64344</v>
      </c>
      <c r="X85" s="14">
        <v>4153</v>
      </c>
      <c r="Y85" s="14">
        <v>2312</v>
      </c>
      <c r="AA85" s="12" t="s">
        <v>1116</v>
      </c>
      <c r="AB85" s="12">
        <v>64344</v>
      </c>
      <c r="AC85" s="12">
        <v>4713</v>
      </c>
      <c r="AD85" s="12">
        <v>2312</v>
      </c>
      <c r="AF85" s="12">
        <f t="shared" si="1"/>
        <v>0</v>
      </c>
      <c r="AG85" s="12">
        <f t="shared" si="1"/>
        <v>-560</v>
      </c>
      <c r="AH85" s="12">
        <f t="shared" si="1"/>
        <v>0</v>
      </c>
    </row>
    <row r="86" spans="1:34" x14ac:dyDescent="0.25">
      <c r="A86" s="17" t="s">
        <v>1054</v>
      </c>
      <c r="B86" s="17" t="s">
        <v>1054</v>
      </c>
      <c r="C86" s="14" t="s">
        <v>84</v>
      </c>
      <c r="D86" s="14" t="s">
        <v>1117</v>
      </c>
      <c r="E86" s="14" t="s">
        <v>1118</v>
      </c>
      <c r="F86" s="14" t="s">
        <v>1119</v>
      </c>
      <c r="G86" s="18">
        <v>46.609430000000003</v>
      </c>
      <c r="H86" s="18">
        <v>93.552189999999996</v>
      </c>
      <c r="I86" s="14">
        <v>3180</v>
      </c>
      <c r="J86" s="15" t="s">
        <v>1227</v>
      </c>
      <c r="K86" s="16">
        <v>2.5</v>
      </c>
      <c r="L86" s="13">
        <v>2.65</v>
      </c>
      <c r="M86" s="13">
        <v>0.99</v>
      </c>
      <c r="N86" s="14">
        <v>0</v>
      </c>
      <c r="O86" s="14">
        <v>1524000</v>
      </c>
      <c r="P86" s="14">
        <v>77200</v>
      </c>
      <c r="Q86" s="14" t="s">
        <v>975</v>
      </c>
      <c r="R86" s="14">
        <v>0</v>
      </c>
      <c r="S86" s="14">
        <v>0</v>
      </c>
      <c r="T86" s="14">
        <v>0</v>
      </c>
      <c r="U86" s="14">
        <v>1998</v>
      </c>
      <c r="V86" s="14"/>
      <c r="W86" s="14">
        <v>32087</v>
      </c>
      <c r="X86" s="14">
        <v>2366</v>
      </c>
      <c r="Y86" s="14">
        <v>1639</v>
      </c>
      <c r="AA86" s="12" t="s">
        <v>1119</v>
      </c>
      <c r="AB86" s="12">
        <v>32087</v>
      </c>
      <c r="AC86" s="12">
        <v>2610</v>
      </c>
      <c r="AD86" s="12">
        <v>1639</v>
      </c>
      <c r="AF86" s="12">
        <f t="shared" si="1"/>
        <v>0</v>
      </c>
      <c r="AG86" s="12">
        <f t="shared" si="1"/>
        <v>-244</v>
      </c>
      <c r="AH86" s="12">
        <f t="shared" si="1"/>
        <v>0</v>
      </c>
    </row>
    <row r="87" spans="1:34" x14ac:dyDescent="0.25">
      <c r="A87" s="17" t="s">
        <v>1054</v>
      </c>
      <c r="B87" s="17" t="s">
        <v>1054</v>
      </c>
      <c r="C87" s="14" t="s">
        <v>84</v>
      </c>
      <c r="D87" s="14" t="s">
        <v>1120</v>
      </c>
      <c r="E87" s="14" t="s">
        <v>1121</v>
      </c>
      <c r="F87" s="14" t="s">
        <v>1122</v>
      </c>
      <c r="G87" s="18">
        <v>46.610109999999999</v>
      </c>
      <c r="H87" s="18">
        <v>93.547489999999996</v>
      </c>
      <c r="I87" s="14">
        <v>3189</v>
      </c>
      <c r="J87" s="15" t="s">
        <v>1227</v>
      </c>
      <c r="K87" s="16">
        <v>1</v>
      </c>
      <c r="L87" s="13">
        <v>2.65</v>
      </c>
      <c r="M87" s="13">
        <v>0.99</v>
      </c>
      <c r="N87" s="14">
        <v>0</v>
      </c>
      <c r="O87" s="14">
        <v>261300</v>
      </c>
      <c r="P87" s="14">
        <v>9800</v>
      </c>
      <c r="Q87" s="14" t="s">
        <v>975</v>
      </c>
      <c r="R87" s="14">
        <v>0</v>
      </c>
      <c r="S87" s="14">
        <v>0</v>
      </c>
      <c r="T87" s="14">
        <v>0</v>
      </c>
      <c r="U87" s="14">
        <v>1998</v>
      </c>
      <c r="V87" s="14"/>
      <c r="W87" s="14">
        <v>5716</v>
      </c>
      <c r="X87" s="14">
        <v>371</v>
      </c>
      <c r="Y87" s="14">
        <v>215</v>
      </c>
      <c r="AA87" s="12" t="s">
        <v>1122</v>
      </c>
      <c r="AB87" s="12">
        <v>5716</v>
      </c>
      <c r="AC87" s="12">
        <v>419</v>
      </c>
      <c r="AD87" s="12">
        <v>215</v>
      </c>
      <c r="AF87" s="12">
        <f t="shared" si="1"/>
        <v>0</v>
      </c>
      <c r="AG87" s="12">
        <f t="shared" si="1"/>
        <v>-48</v>
      </c>
      <c r="AH87" s="12">
        <f t="shared" si="1"/>
        <v>0</v>
      </c>
    </row>
    <row r="88" spans="1:34" x14ac:dyDescent="0.25">
      <c r="A88" s="17" t="s">
        <v>1054</v>
      </c>
      <c r="B88" s="17" t="s">
        <v>1054</v>
      </c>
      <c r="C88" s="14" t="s">
        <v>84</v>
      </c>
      <c r="D88" s="14" t="s">
        <v>1123</v>
      </c>
      <c r="E88" s="14" t="s">
        <v>1121</v>
      </c>
      <c r="F88" s="14" t="s">
        <v>1124</v>
      </c>
      <c r="G88" s="18">
        <v>46.612560000000002</v>
      </c>
      <c r="H88" s="18">
        <v>93.549499999999995</v>
      </c>
      <c r="I88" s="14">
        <v>3238</v>
      </c>
      <c r="J88" s="15" t="s">
        <v>1227</v>
      </c>
      <c r="K88" s="16">
        <v>1</v>
      </c>
      <c r="L88" s="13">
        <v>2.65</v>
      </c>
      <c r="M88" s="13">
        <v>0.99</v>
      </c>
      <c r="N88" s="14">
        <v>0</v>
      </c>
      <c r="O88" s="14">
        <v>695000</v>
      </c>
      <c r="P88" s="14">
        <v>17700</v>
      </c>
      <c r="Q88" s="14" t="s">
        <v>974</v>
      </c>
      <c r="R88" s="14">
        <v>0</v>
      </c>
      <c r="S88" s="14">
        <v>0</v>
      </c>
      <c r="T88" s="14">
        <v>0</v>
      </c>
      <c r="U88" s="14">
        <v>2016</v>
      </c>
      <c r="V88" s="14"/>
      <c r="W88" s="14">
        <v>14465</v>
      </c>
      <c r="X88" s="14">
        <v>851</v>
      </c>
      <c r="Y88" s="14">
        <v>370</v>
      </c>
      <c r="AA88" s="12" t="s">
        <v>1124</v>
      </c>
      <c r="AB88" s="12">
        <v>14465</v>
      </c>
      <c r="AC88" s="12">
        <v>984</v>
      </c>
      <c r="AD88" s="12">
        <v>370</v>
      </c>
      <c r="AF88" s="12">
        <f t="shared" si="1"/>
        <v>0</v>
      </c>
      <c r="AG88" s="12">
        <f t="shared" si="1"/>
        <v>-133</v>
      </c>
      <c r="AH88" s="12">
        <f t="shared" si="1"/>
        <v>0</v>
      </c>
    </row>
    <row r="89" spans="1:34" x14ac:dyDescent="0.25">
      <c r="A89" s="17" t="s">
        <v>1054</v>
      </c>
      <c r="B89" s="17" t="s">
        <v>1054</v>
      </c>
      <c r="C89" s="14" t="s">
        <v>84</v>
      </c>
      <c r="D89" s="14" t="s">
        <v>1125</v>
      </c>
      <c r="E89" s="14" t="s">
        <v>1121</v>
      </c>
      <c r="F89" s="14" t="s">
        <v>1126</v>
      </c>
      <c r="G89" s="18">
        <v>46.613190000000003</v>
      </c>
      <c r="H89" s="18">
        <v>93.550330000000002</v>
      </c>
      <c r="I89" s="14">
        <v>3241</v>
      </c>
      <c r="J89" s="15" t="s">
        <v>1227</v>
      </c>
      <c r="K89" s="16">
        <v>4</v>
      </c>
      <c r="L89" s="13">
        <v>2.65</v>
      </c>
      <c r="M89" s="13">
        <v>0.99</v>
      </c>
      <c r="N89" s="14">
        <v>0</v>
      </c>
      <c r="O89" s="14">
        <v>873600</v>
      </c>
      <c r="P89" s="14">
        <v>26800</v>
      </c>
      <c r="Q89" s="14" t="s">
        <v>974</v>
      </c>
      <c r="R89" s="14">
        <v>0</v>
      </c>
      <c r="S89" s="14">
        <v>0</v>
      </c>
      <c r="T89" s="14">
        <v>0</v>
      </c>
      <c r="U89" s="14">
        <v>2016</v>
      </c>
      <c r="V89" s="14"/>
      <c r="W89" s="14">
        <v>18409</v>
      </c>
      <c r="X89" s="14">
        <v>1129</v>
      </c>
      <c r="Y89" s="14">
        <v>567</v>
      </c>
      <c r="AA89" s="12" t="s">
        <v>1126</v>
      </c>
      <c r="AB89" s="12">
        <v>18409</v>
      </c>
      <c r="AC89" s="12">
        <v>1293</v>
      </c>
      <c r="AD89" s="12">
        <v>567</v>
      </c>
      <c r="AF89" s="12">
        <f t="shared" si="1"/>
        <v>0</v>
      </c>
      <c r="AG89" s="12">
        <f t="shared" si="1"/>
        <v>-164</v>
      </c>
      <c r="AH89" s="12">
        <f t="shared" si="1"/>
        <v>0</v>
      </c>
    </row>
    <row r="90" spans="1:34" x14ac:dyDescent="0.25">
      <c r="A90" s="17" t="s">
        <v>1054</v>
      </c>
      <c r="B90" s="17" t="s">
        <v>1054</v>
      </c>
      <c r="C90" s="14" t="s">
        <v>84</v>
      </c>
      <c r="D90" s="14" t="s">
        <v>1127</v>
      </c>
      <c r="E90" s="14" t="s">
        <v>1121</v>
      </c>
      <c r="F90" s="14" t="s">
        <v>1128</v>
      </c>
      <c r="G90" s="18">
        <v>46.613190000000003</v>
      </c>
      <c r="H90" s="18">
        <v>93.550330000000002</v>
      </c>
      <c r="I90" s="14">
        <v>3241</v>
      </c>
      <c r="J90" s="15" t="s">
        <v>1227</v>
      </c>
      <c r="K90" s="16">
        <v>2</v>
      </c>
      <c r="L90" s="13">
        <v>2.65</v>
      </c>
      <c r="M90" s="13">
        <v>0.99</v>
      </c>
      <c r="N90" s="14">
        <v>0</v>
      </c>
      <c r="O90" s="14">
        <v>623900</v>
      </c>
      <c r="P90" s="14">
        <v>16300</v>
      </c>
      <c r="Q90" s="14" t="s">
        <v>974</v>
      </c>
      <c r="R90" s="14">
        <v>0</v>
      </c>
      <c r="S90" s="14">
        <v>0</v>
      </c>
      <c r="T90" s="14">
        <v>0</v>
      </c>
      <c r="U90" s="14">
        <v>2016</v>
      </c>
      <c r="V90" s="14"/>
      <c r="W90" s="14">
        <v>13114</v>
      </c>
      <c r="X90" s="14">
        <v>775</v>
      </c>
      <c r="Y90" s="14">
        <v>344</v>
      </c>
      <c r="AA90" s="12" t="s">
        <v>1128</v>
      </c>
      <c r="AB90" s="12">
        <v>13114</v>
      </c>
      <c r="AC90" s="12">
        <v>895</v>
      </c>
      <c r="AD90" s="12">
        <v>344</v>
      </c>
      <c r="AF90" s="12">
        <f t="shared" si="1"/>
        <v>0</v>
      </c>
      <c r="AG90" s="12">
        <f t="shared" si="1"/>
        <v>-120</v>
      </c>
      <c r="AH90" s="12">
        <f t="shared" si="1"/>
        <v>0</v>
      </c>
    </row>
    <row r="91" spans="1:34" x14ac:dyDescent="0.25">
      <c r="A91" s="17" t="s">
        <v>1054</v>
      </c>
      <c r="B91" s="17" t="s">
        <v>1054</v>
      </c>
      <c r="C91" s="14" t="s">
        <v>84</v>
      </c>
      <c r="D91" s="14" t="s">
        <v>1129</v>
      </c>
      <c r="E91" s="14" t="s">
        <v>1121</v>
      </c>
      <c r="F91" s="14" t="s">
        <v>1130</v>
      </c>
      <c r="G91" s="18">
        <v>46.614669999999997</v>
      </c>
      <c r="H91" s="18">
        <v>93.552000000000007</v>
      </c>
      <c r="I91" s="14">
        <v>3267</v>
      </c>
      <c r="J91" s="15" t="s">
        <v>1227</v>
      </c>
      <c r="K91" s="16">
        <v>4</v>
      </c>
      <c r="L91" s="13">
        <v>2.65</v>
      </c>
      <c r="M91" s="13">
        <v>0.99</v>
      </c>
      <c r="N91" s="14">
        <v>0</v>
      </c>
      <c r="O91" s="14">
        <v>695800</v>
      </c>
      <c r="P91" s="14">
        <v>21300</v>
      </c>
      <c r="Q91" s="14" t="s">
        <v>974</v>
      </c>
      <c r="R91" s="14">
        <v>0</v>
      </c>
      <c r="S91" s="14">
        <v>0</v>
      </c>
      <c r="T91" s="14">
        <v>0</v>
      </c>
      <c r="U91" s="14">
        <v>2016</v>
      </c>
      <c r="V91" s="14"/>
      <c r="W91" s="14">
        <v>14562</v>
      </c>
      <c r="X91" s="14">
        <v>892</v>
      </c>
      <c r="Y91" s="14">
        <v>447</v>
      </c>
      <c r="AA91" s="12" t="s">
        <v>1130</v>
      </c>
      <c r="AB91" s="12">
        <v>14562</v>
      </c>
      <c r="AC91" s="12">
        <v>1021</v>
      </c>
      <c r="AD91" s="12">
        <v>447</v>
      </c>
      <c r="AF91" s="12">
        <f t="shared" si="1"/>
        <v>0</v>
      </c>
      <c r="AG91" s="12">
        <f t="shared" si="1"/>
        <v>-129</v>
      </c>
      <c r="AH91" s="12">
        <f t="shared" si="1"/>
        <v>0</v>
      </c>
    </row>
    <row r="92" spans="1:34" x14ac:dyDescent="0.25">
      <c r="A92" s="17" t="s">
        <v>1054</v>
      </c>
      <c r="B92" s="17" t="s">
        <v>1054</v>
      </c>
      <c r="C92" s="14" t="s">
        <v>84</v>
      </c>
      <c r="D92" s="14" t="s">
        <v>1131</v>
      </c>
      <c r="E92" s="14" t="s">
        <v>1132</v>
      </c>
      <c r="F92" s="14" t="s">
        <v>1133</v>
      </c>
      <c r="G92" s="18">
        <v>44.956299999999999</v>
      </c>
      <c r="H92" s="18">
        <v>100.26675</v>
      </c>
      <c r="I92" s="14">
        <v>3385</v>
      </c>
      <c r="J92" s="15" t="s">
        <v>1227</v>
      </c>
      <c r="K92" s="16">
        <v>3</v>
      </c>
      <c r="L92" s="13">
        <v>2.65</v>
      </c>
      <c r="M92" s="13">
        <v>0.98</v>
      </c>
      <c r="N92" s="14">
        <v>0</v>
      </c>
      <c r="O92" s="14">
        <v>777100</v>
      </c>
      <c r="P92" s="14">
        <v>57000</v>
      </c>
      <c r="Q92" s="14" t="s">
        <v>974</v>
      </c>
      <c r="R92" s="14">
        <v>0</v>
      </c>
      <c r="S92" s="14">
        <v>0</v>
      </c>
      <c r="T92" s="14">
        <v>0</v>
      </c>
      <c r="U92" s="14">
        <v>2016</v>
      </c>
      <c r="V92" s="14"/>
      <c r="W92" s="14">
        <v>15549</v>
      </c>
      <c r="X92" s="14">
        <v>1410</v>
      </c>
      <c r="Y92" s="14">
        <v>1145</v>
      </c>
      <c r="AA92" s="12" t="s">
        <v>1133</v>
      </c>
      <c r="AB92" s="12">
        <v>15549</v>
      </c>
      <c r="AC92" s="12">
        <v>1507</v>
      </c>
      <c r="AD92" s="12">
        <v>1145</v>
      </c>
      <c r="AF92" s="12">
        <f t="shared" si="1"/>
        <v>0</v>
      </c>
      <c r="AG92" s="12">
        <f t="shared" si="1"/>
        <v>-97</v>
      </c>
      <c r="AH92" s="12">
        <f t="shared" si="1"/>
        <v>0</v>
      </c>
    </row>
    <row r="93" spans="1:34" x14ac:dyDescent="0.25">
      <c r="A93" s="17" t="s">
        <v>1054</v>
      </c>
      <c r="B93" s="17" t="s">
        <v>1054</v>
      </c>
      <c r="C93" s="14" t="s">
        <v>84</v>
      </c>
      <c r="D93" s="14" t="s">
        <v>1134</v>
      </c>
      <c r="E93" s="14" t="s">
        <v>1132</v>
      </c>
      <c r="F93" s="14" t="s">
        <v>1135</v>
      </c>
      <c r="G93" s="18">
        <v>44.956299999999999</v>
      </c>
      <c r="H93" s="18">
        <v>100.26675</v>
      </c>
      <c r="I93" s="14">
        <v>3390</v>
      </c>
      <c r="J93" s="15" t="s">
        <v>1227</v>
      </c>
      <c r="K93" s="16">
        <v>3</v>
      </c>
      <c r="L93" s="13">
        <v>2.65</v>
      </c>
      <c r="M93" s="13">
        <v>0.98</v>
      </c>
      <c r="N93" s="14">
        <v>0</v>
      </c>
      <c r="O93" s="14">
        <v>339000</v>
      </c>
      <c r="P93" s="14">
        <v>22900</v>
      </c>
      <c r="Q93" s="14" t="s">
        <v>974</v>
      </c>
      <c r="R93" s="14">
        <v>0</v>
      </c>
      <c r="S93" s="14">
        <v>0</v>
      </c>
      <c r="T93" s="14">
        <v>0</v>
      </c>
      <c r="U93" s="14">
        <v>2016</v>
      </c>
      <c r="V93" s="14"/>
      <c r="W93" s="14">
        <v>6911</v>
      </c>
      <c r="X93" s="14">
        <v>593</v>
      </c>
      <c r="Y93" s="14">
        <v>468</v>
      </c>
      <c r="AA93" s="12" t="s">
        <v>1135</v>
      </c>
      <c r="AB93" s="12">
        <v>6911</v>
      </c>
      <c r="AC93" s="12">
        <v>639</v>
      </c>
      <c r="AD93" s="12">
        <v>468</v>
      </c>
      <c r="AF93" s="12">
        <f t="shared" si="1"/>
        <v>0</v>
      </c>
      <c r="AG93" s="12">
        <f t="shared" si="1"/>
        <v>-46</v>
      </c>
      <c r="AH93" s="12">
        <f t="shared" si="1"/>
        <v>0</v>
      </c>
    </row>
    <row r="94" spans="1:34" x14ac:dyDescent="0.25">
      <c r="A94" s="17" t="s">
        <v>1054</v>
      </c>
      <c r="B94" s="17" t="s">
        <v>1054</v>
      </c>
      <c r="C94" s="14" t="s">
        <v>84</v>
      </c>
      <c r="D94" s="14" t="s">
        <v>1136</v>
      </c>
      <c r="E94" s="14" t="s">
        <v>1132</v>
      </c>
      <c r="F94" s="14" t="s">
        <v>1137</v>
      </c>
      <c r="G94" s="18">
        <v>44.956299999999999</v>
      </c>
      <c r="H94" s="18">
        <v>100.26675</v>
      </c>
      <c r="I94" s="14">
        <v>3390</v>
      </c>
      <c r="J94" s="15" t="s">
        <v>1227</v>
      </c>
      <c r="K94" s="16">
        <v>3</v>
      </c>
      <c r="L94" s="13">
        <v>2.65</v>
      </c>
      <c r="M94" s="13">
        <v>0.98</v>
      </c>
      <c r="N94" s="14">
        <v>0</v>
      </c>
      <c r="O94" s="14">
        <v>616700</v>
      </c>
      <c r="P94" s="14">
        <v>81800</v>
      </c>
      <c r="Q94" s="14" t="s">
        <v>974</v>
      </c>
      <c r="R94" s="14">
        <v>0</v>
      </c>
      <c r="S94" s="14">
        <v>0</v>
      </c>
      <c r="T94" s="14">
        <v>0</v>
      </c>
      <c r="U94" s="14">
        <v>2016</v>
      </c>
      <c r="V94" s="14"/>
      <c r="W94" s="14">
        <v>12415</v>
      </c>
      <c r="X94" s="14">
        <v>1778</v>
      </c>
      <c r="Y94" s="14">
        <v>1652</v>
      </c>
      <c r="AA94" s="12" t="s">
        <v>1137</v>
      </c>
      <c r="AB94" s="12">
        <v>12415</v>
      </c>
      <c r="AC94" s="12">
        <v>1828</v>
      </c>
      <c r="AD94" s="12">
        <v>1652</v>
      </c>
      <c r="AF94" s="12">
        <f t="shared" si="1"/>
        <v>0</v>
      </c>
      <c r="AG94" s="12">
        <f t="shared" si="1"/>
        <v>-50</v>
      </c>
      <c r="AH94" s="12">
        <f t="shared" si="1"/>
        <v>0</v>
      </c>
    </row>
    <row r="95" spans="1:34" x14ac:dyDescent="0.25">
      <c r="A95" s="17" t="s">
        <v>1054</v>
      </c>
      <c r="B95" s="17" t="s">
        <v>1054</v>
      </c>
      <c r="C95" s="14" t="s">
        <v>84</v>
      </c>
      <c r="D95" s="14" t="s">
        <v>1138</v>
      </c>
      <c r="E95" s="14" t="s">
        <v>1132</v>
      </c>
      <c r="F95" s="14" t="s">
        <v>1139</v>
      </c>
      <c r="G95" s="18">
        <v>44.956299999999999</v>
      </c>
      <c r="H95" s="18">
        <v>100.26675</v>
      </c>
      <c r="I95" s="14">
        <v>3390</v>
      </c>
      <c r="J95" s="15" t="s">
        <v>1227</v>
      </c>
      <c r="K95" s="16">
        <v>5</v>
      </c>
      <c r="L95" s="13">
        <v>2.65</v>
      </c>
      <c r="M95" s="13">
        <v>0.98</v>
      </c>
      <c r="N95" s="14">
        <v>0</v>
      </c>
      <c r="O95" s="14">
        <v>654400</v>
      </c>
      <c r="P95" s="14">
        <v>33900</v>
      </c>
      <c r="Q95" s="14" t="s">
        <v>974</v>
      </c>
      <c r="R95" s="14">
        <v>0</v>
      </c>
      <c r="S95" s="14">
        <v>0</v>
      </c>
      <c r="T95" s="14">
        <v>0</v>
      </c>
      <c r="U95" s="14">
        <v>2016</v>
      </c>
      <c r="V95" s="14"/>
      <c r="W95" s="14">
        <v>13367</v>
      </c>
      <c r="X95" s="14">
        <v>992</v>
      </c>
      <c r="Y95" s="14">
        <v>695</v>
      </c>
      <c r="AA95" s="12" t="s">
        <v>1139</v>
      </c>
      <c r="AB95" s="12">
        <v>13367</v>
      </c>
      <c r="AC95" s="12">
        <v>1092</v>
      </c>
      <c r="AD95" s="12">
        <v>695</v>
      </c>
      <c r="AF95" s="12">
        <f t="shared" si="1"/>
        <v>0</v>
      </c>
      <c r="AG95" s="12">
        <f t="shared" si="1"/>
        <v>-100</v>
      </c>
      <c r="AH95" s="12">
        <f t="shared" si="1"/>
        <v>0</v>
      </c>
    </row>
    <row r="96" spans="1:34" x14ac:dyDescent="0.25">
      <c r="A96" s="17" t="s">
        <v>1054</v>
      </c>
      <c r="B96" s="17" t="s">
        <v>1054</v>
      </c>
      <c r="C96" s="14" t="s">
        <v>84</v>
      </c>
      <c r="D96" s="14" t="s">
        <v>1140</v>
      </c>
      <c r="E96" s="14" t="s">
        <v>1132</v>
      </c>
      <c r="F96" s="14" t="s">
        <v>1141</v>
      </c>
      <c r="G96" s="18">
        <v>44.956299999999999</v>
      </c>
      <c r="H96" s="18">
        <v>100.26675</v>
      </c>
      <c r="I96" s="14">
        <v>3390</v>
      </c>
      <c r="J96" s="15" t="s">
        <v>1227</v>
      </c>
      <c r="K96" s="16">
        <v>5</v>
      </c>
      <c r="L96" s="13">
        <v>2.65</v>
      </c>
      <c r="M96" s="13">
        <v>0.98</v>
      </c>
      <c r="N96" s="14">
        <v>0</v>
      </c>
      <c r="O96" s="14">
        <v>639600</v>
      </c>
      <c r="P96" s="14">
        <v>42600</v>
      </c>
      <c r="Q96" s="14" t="s">
        <v>974</v>
      </c>
      <c r="R96" s="14">
        <v>0</v>
      </c>
      <c r="S96" s="14">
        <v>0</v>
      </c>
      <c r="T96" s="14">
        <v>0</v>
      </c>
      <c r="U96" s="14">
        <v>2016</v>
      </c>
      <c r="V96" s="14"/>
      <c r="W96" s="14">
        <v>13071</v>
      </c>
      <c r="X96" s="14">
        <v>1114</v>
      </c>
      <c r="Y96" s="14">
        <v>873</v>
      </c>
      <c r="AA96" s="12" t="s">
        <v>1141</v>
      </c>
      <c r="AB96" s="12">
        <v>13071</v>
      </c>
      <c r="AC96" s="12">
        <v>1201</v>
      </c>
      <c r="AD96" s="12">
        <v>873</v>
      </c>
      <c r="AF96" s="12">
        <f t="shared" si="1"/>
        <v>0</v>
      </c>
      <c r="AG96" s="12">
        <f t="shared" si="1"/>
        <v>-87</v>
      </c>
      <c r="AH96" s="12">
        <f t="shared" si="1"/>
        <v>0</v>
      </c>
    </row>
    <row r="97" spans="1:34" x14ac:dyDescent="0.25">
      <c r="A97" s="17" t="s">
        <v>1054</v>
      </c>
      <c r="B97" s="17" t="s">
        <v>1054</v>
      </c>
      <c r="C97" s="14" t="s">
        <v>84</v>
      </c>
      <c r="D97" s="14" t="s">
        <v>1142</v>
      </c>
      <c r="E97" s="14" t="s">
        <v>1132</v>
      </c>
      <c r="F97" s="14" t="s">
        <v>1143</v>
      </c>
      <c r="G97" s="18">
        <v>44.956699999999998</v>
      </c>
      <c r="H97" s="18">
        <v>100.2672</v>
      </c>
      <c r="I97" s="14">
        <v>3402</v>
      </c>
      <c r="J97" s="15" t="s">
        <v>1227</v>
      </c>
      <c r="K97" s="16">
        <v>3</v>
      </c>
      <c r="L97" s="13">
        <v>2.65</v>
      </c>
      <c r="M97" s="13">
        <v>0.97</v>
      </c>
      <c r="N97" s="14">
        <v>0</v>
      </c>
      <c r="O97" s="14">
        <v>623900</v>
      </c>
      <c r="P97" s="14">
        <v>32300</v>
      </c>
      <c r="Q97" s="14" t="s">
        <v>974</v>
      </c>
      <c r="R97" s="14">
        <v>0</v>
      </c>
      <c r="S97" s="14">
        <v>0</v>
      </c>
      <c r="T97" s="14">
        <v>0</v>
      </c>
      <c r="U97" s="14">
        <v>2016</v>
      </c>
      <c r="V97" s="14"/>
      <c r="W97" s="14">
        <v>12587</v>
      </c>
      <c r="X97" s="14">
        <v>933</v>
      </c>
      <c r="Y97" s="14">
        <v>654</v>
      </c>
      <c r="AA97" s="12" t="s">
        <v>1143</v>
      </c>
      <c r="AB97" s="12">
        <v>12587</v>
      </c>
      <c r="AC97" s="12">
        <v>1028</v>
      </c>
      <c r="AD97" s="12">
        <v>654</v>
      </c>
      <c r="AF97" s="12">
        <f t="shared" si="1"/>
        <v>0</v>
      </c>
      <c r="AG97" s="12">
        <f t="shared" si="1"/>
        <v>-95</v>
      </c>
      <c r="AH97" s="12">
        <f t="shared" si="1"/>
        <v>0</v>
      </c>
    </row>
    <row r="98" spans="1:34" x14ac:dyDescent="0.25">
      <c r="A98" s="17" t="s">
        <v>1054</v>
      </c>
      <c r="B98" s="17" t="s">
        <v>1054</v>
      </c>
      <c r="C98" s="14" t="s">
        <v>84</v>
      </c>
      <c r="D98" s="14" t="s">
        <v>1144</v>
      </c>
      <c r="E98" s="14" t="s">
        <v>1145</v>
      </c>
      <c r="F98" s="14" t="s">
        <v>1146</v>
      </c>
      <c r="G98" s="18">
        <v>44.957799999999999</v>
      </c>
      <c r="H98" s="18">
        <v>100.2675</v>
      </c>
      <c r="I98" s="14">
        <v>3425</v>
      </c>
      <c r="J98" s="15" t="s">
        <v>1227</v>
      </c>
      <c r="K98" s="16">
        <v>5</v>
      </c>
      <c r="L98" s="13">
        <v>2.65</v>
      </c>
      <c r="M98" s="13">
        <v>0.97</v>
      </c>
      <c r="N98" s="14">
        <v>0</v>
      </c>
      <c r="O98" s="14">
        <v>669200</v>
      </c>
      <c r="P98" s="14">
        <v>38900</v>
      </c>
      <c r="Q98" s="14" t="s">
        <v>974</v>
      </c>
      <c r="R98" s="14">
        <v>0</v>
      </c>
      <c r="S98" s="14">
        <v>0</v>
      </c>
      <c r="T98" s="14">
        <v>0</v>
      </c>
      <c r="U98" s="14">
        <v>2016</v>
      </c>
      <c r="V98" s="14"/>
      <c r="W98" s="14">
        <v>13502</v>
      </c>
      <c r="X98" s="14">
        <v>1064</v>
      </c>
      <c r="Y98" s="14">
        <v>788</v>
      </c>
      <c r="AA98" s="12" t="s">
        <v>1146</v>
      </c>
      <c r="AB98" s="12">
        <v>13502</v>
      </c>
      <c r="AC98" s="12">
        <v>1159</v>
      </c>
      <c r="AD98" s="12">
        <v>788</v>
      </c>
      <c r="AF98" s="12">
        <f t="shared" si="1"/>
        <v>0</v>
      </c>
      <c r="AG98" s="12">
        <f t="shared" si="1"/>
        <v>-95</v>
      </c>
      <c r="AH98" s="12">
        <f t="shared" si="1"/>
        <v>0</v>
      </c>
    </row>
    <row r="99" spans="1:34" x14ac:dyDescent="0.25">
      <c r="A99" s="17" t="s">
        <v>1054</v>
      </c>
      <c r="B99" s="17" t="s">
        <v>1054</v>
      </c>
      <c r="C99" s="14" t="s">
        <v>84</v>
      </c>
      <c r="D99" s="14" t="s">
        <v>1153</v>
      </c>
      <c r="E99" s="14" t="s">
        <v>1154</v>
      </c>
      <c r="F99" s="14" t="s">
        <v>1155</v>
      </c>
      <c r="G99" s="18">
        <v>47.575470000000003</v>
      </c>
      <c r="H99" s="18">
        <v>97.667649999999995</v>
      </c>
      <c r="I99" s="14">
        <v>2580</v>
      </c>
      <c r="J99" s="15" t="s">
        <v>1227</v>
      </c>
      <c r="K99" s="16">
        <v>3</v>
      </c>
      <c r="L99" s="13">
        <v>2.65</v>
      </c>
      <c r="M99" s="13">
        <v>1</v>
      </c>
      <c r="N99" s="14">
        <v>0</v>
      </c>
      <c r="O99" s="14">
        <v>950600</v>
      </c>
      <c r="P99" s="14">
        <v>28700</v>
      </c>
      <c r="Q99" s="14" t="s">
        <v>975</v>
      </c>
      <c r="R99" s="14">
        <v>0</v>
      </c>
      <c r="S99" s="14">
        <v>0</v>
      </c>
      <c r="T99" s="14">
        <v>0</v>
      </c>
      <c r="U99" s="14">
        <v>1998</v>
      </c>
      <c r="V99" s="14"/>
      <c r="W99" s="14">
        <v>29613</v>
      </c>
      <c r="X99" s="14">
        <v>1814</v>
      </c>
      <c r="Y99" s="14">
        <v>901</v>
      </c>
      <c r="AA99" s="12" t="s">
        <v>1155</v>
      </c>
      <c r="AB99" s="12">
        <v>29613</v>
      </c>
      <c r="AC99" s="12">
        <v>2079</v>
      </c>
      <c r="AD99" s="12">
        <v>901</v>
      </c>
      <c r="AF99" s="12">
        <f t="shared" si="1"/>
        <v>0</v>
      </c>
      <c r="AG99" s="12">
        <f t="shared" si="1"/>
        <v>-265</v>
      </c>
      <c r="AH99" s="12">
        <f t="shared" si="1"/>
        <v>0</v>
      </c>
    </row>
    <row r="100" spans="1:34" x14ac:dyDescent="0.25">
      <c r="A100" s="17" t="s">
        <v>1054</v>
      </c>
      <c r="B100" s="17" t="s">
        <v>1054</v>
      </c>
      <c r="C100" s="14" t="s">
        <v>84</v>
      </c>
      <c r="D100" s="14" t="s">
        <v>1156</v>
      </c>
      <c r="E100" s="14" t="s">
        <v>1154</v>
      </c>
      <c r="F100" s="14" t="s">
        <v>1157</v>
      </c>
      <c r="G100" s="18">
        <v>47.575470000000003</v>
      </c>
      <c r="H100" s="18">
        <v>97.667649999999995</v>
      </c>
      <c r="I100" s="14">
        <v>2580</v>
      </c>
      <c r="J100" s="15" t="s">
        <v>1227</v>
      </c>
      <c r="K100" s="16">
        <v>3</v>
      </c>
      <c r="L100" s="13">
        <v>2.65</v>
      </c>
      <c r="M100" s="13">
        <v>1</v>
      </c>
      <c r="N100" s="14">
        <v>0</v>
      </c>
      <c r="O100" s="14">
        <v>2485900</v>
      </c>
      <c r="P100" s="14">
        <v>75700</v>
      </c>
      <c r="Q100" s="14" t="s">
        <v>975</v>
      </c>
      <c r="R100" s="14">
        <v>0</v>
      </c>
      <c r="S100" s="14">
        <v>0</v>
      </c>
      <c r="T100" s="14">
        <v>0</v>
      </c>
      <c r="U100" s="14">
        <v>1998</v>
      </c>
      <c r="V100" s="14"/>
      <c r="W100" s="14">
        <v>77001</v>
      </c>
      <c r="X100" s="14">
        <v>4782</v>
      </c>
      <c r="Y100" s="14">
        <v>2391</v>
      </c>
      <c r="AA100" s="12" t="s">
        <v>1157</v>
      </c>
      <c r="AB100" s="12">
        <v>77001</v>
      </c>
      <c r="AC100" s="12">
        <v>5480</v>
      </c>
      <c r="AD100" s="12">
        <v>2391</v>
      </c>
      <c r="AF100" s="12">
        <f t="shared" si="1"/>
        <v>0</v>
      </c>
      <c r="AG100" s="12">
        <f t="shared" si="1"/>
        <v>-698</v>
      </c>
      <c r="AH100" s="12">
        <f t="shared" si="1"/>
        <v>0</v>
      </c>
    </row>
    <row r="101" spans="1:34" x14ac:dyDescent="0.25">
      <c r="A101" s="17" t="s">
        <v>1054</v>
      </c>
      <c r="B101" s="17" t="s">
        <v>1054</v>
      </c>
      <c r="C101" s="14" t="s">
        <v>84</v>
      </c>
      <c r="D101" s="14" t="s">
        <v>1158</v>
      </c>
      <c r="E101" s="14" t="s">
        <v>1154</v>
      </c>
      <c r="F101" s="14" t="s">
        <v>1159</v>
      </c>
      <c r="G101" s="18">
        <v>47.575470000000003</v>
      </c>
      <c r="H101" s="18">
        <v>97.667649999999995</v>
      </c>
      <c r="I101" s="14">
        <v>2580</v>
      </c>
      <c r="J101" s="15" t="s">
        <v>1227</v>
      </c>
      <c r="K101" s="16">
        <v>3</v>
      </c>
      <c r="L101" s="13">
        <v>2.65</v>
      </c>
      <c r="M101" s="13">
        <v>1</v>
      </c>
      <c r="N101" s="14">
        <v>0</v>
      </c>
      <c r="O101" s="14">
        <v>908300</v>
      </c>
      <c r="P101" s="14">
        <v>27400</v>
      </c>
      <c r="Q101" s="14" t="s">
        <v>975</v>
      </c>
      <c r="R101" s="14">
        <v>0</v>
      </c>
      <c r="S101" s="14">
        <v>0</v>
      </c>
      <c r="T101" s="14">
        <v>0</v>
      </c>
      <c r="U101" s="14">
        <v>1998</v>
      </c>
      <c r="V101" s="14"/>
      <c r="W101" s="14">
        <v>28333</v>
      </c>
      <c r="X101" s="14">
        <v>1734</v>
      </c>
      <c r="Y101" s="14">
        <v>861</v>
      </c>
      <c r="AA101" s="12" t="s">
        <v>1159</v>
      </c>
      <c r="AB101" s="12">
        <v>28333</v>
      </c>
      <c r="AC101" s="12">
        <v>1988</v>
      </c>
      <c r="AD101" s="12">
        <v>861</v>
      </c>
      <c r="AF101" s="12">
        <f t="shared" si="1"/>
        <v>0</v>
      </c>
      <c r="AG101" s="12">
        <f t="shared" si="1"/>
        <v>-254</v>
      </c>
      <c r="AH101" s="12">
        <f t="shared" si="1"/>
        <v>0</v>
      </c>
    </row>
    <row r="102" spans="1:34" x14ac:dyDescent="0.25">
      <c r="A102" s="17" t="s">
        <v>1054</v>
      </c>
      <c r="B102" s="17" t="s">
        <v>1054</v>
      </c>
      <c r="C102" s="14" t="s">
        <v>84</v>
      </c>
      <c r="D102" s="14" t="s">
        <v>1160</v>
      </c>
      <c r="E102" s="14" t="s">
        <v>1161</v>
      </c>
      <c r="F102" s="14" t="s">
        <v>1162</v>
      </c>
      <c r="G102" s="18">
        <v>47.5974</v>
      </c>
      <c r="H102" s="18">
        <v>97.646079999999998</v>
      </c>
      <c r="I102" s="14">
        <v>2725</v>
      </c>
      <c r="J102" s="15" t="s">
        <v>1227</v>
      </c>
      <c r="K102" s="16">
        <v>2.5</v>
      </c>
      <c r="L102" s="13">
        <v>2.65</v>
      </c>
      <c r="M102" s="13">
        <v>0.98</v>
      </c>
      <c r="N102" s="14">
        <v>0</v>
      </c>
      <c r="O102" s="14">
        <v>536500</v>
      </c>
      <c r="P102" s="14">
        <v>19900</v>
      </c>
      <c r="Q102" s="14" t="s">
        <v>975</v>
      </c>
      <c r="R102" s="14">
        <v>0</v>
      </c>
      <c r="S102" s="14">
        <v>0</v>
      </c>
      <c r="T102" s="14">
        <v>0</v>
      </c>
      <c r="U102" s="14">
        <v>1998</v>
      </c>
      <c r="V102" s="14"/>
      <c r="W102" s="14">
        <v>15691</v>
      </c>
      <c r="X102" s="14">
        <v>1016</v>
      </c>
      <c r="Y102" s="14">
        <v>584</v>
      </c>
      <c r="AA102" s="12" t="s">
        <v>1162</v>
      </c>
      <c r="AB102" s="12">
        <v>15691</v>
      </c>
      <c r="AC102" s="12">
        <v>1149</v>
      </c>
      <c r="AD102" s="12">
        <v>584</v>
      </c>
      <c r="AF102" s="12">
        <f t="shared" si="1"/>
        <v>0</v>
      </c>
      <c r="AG102" s="12">
        <f t="shared" si="1"/>
        <v>-133</v>
      </c>
      <c r="AH102" s="12">
        <f t="shared" si="1"/>
        <v>0</v>
      </c>
    </row>
    <row r="103" spans="1:34" x14ac:dyDescent="0.25">
      <c r="A103" s="17" t="s">
        <v>1054</v>
      </c>
      <c r="B103" s="17" t="s">
        <v>1054</v>
      </c>
      <c r="C103" s="14" t="s">
        <v>84</v>
      </c>
      <c r="D103" s="14" t="s">
        <v>1163</v>
      </c>
      <c r="E103" s="14" t="s">
        <v>1164</v>
      </c>
      <c r="F103" s="14" t="s">
        <v>1165</v>
      </c>
      <c r="G103" s="18">
        <v>47.603520000000003</v>
      </c>
      <c r="H103" s="18">
        <v>97.640299999999996</v>
      </c>
      <c r="I103" s="14">
        <v>2725</v>
      </c>
      <c r="J103" s="15" t="s">
        <v>1227</v>
      </c>
      <c r="K103" s="16">
        <v>2.5</v>
      </c>
      <c r="L103" s="13">
        <v>2.65</v>
      </c>
      <c r="M103" s="13">
        <v>0.98</v>
      </c>
      <c r="N103" s="14">
        <v>0</v>
      </c>
      <c r="O103" s="14">
        <v>495100</v>
      </c>
      <c r="P103" s="14">
        <v>17800</v>
      </c>
      <c r="Q103" s="14" t="s">
        <v>975</v>
      </c>
      <c r="R103" s="14">
        <v>0</v>
      </c>
      <c r="S103" s="14">
        <v>0</v>
      </c>
      <c r="T103" s="14">
        <v>0</v>
      </c>
      <c r="U103" s="14">
        <v>1998</v>
      </c>
      <c r="V103" s="14"/>
      <c r="W103" s="14">
        <v>14524</v>
      </c>
      <c r="X103" s="14">
        <v>931</v>
      </c>
      <c r="Y103" s="14">
        <v>524</v>
      </c>
      <c r="AA103" s="12" t="s">
        <v>1165</v>
      </c>
      <c r="AB103" s="12">
        <v>14524</v>
      </c>
      <c r="AC103" s="12">
        <v>1055</v>
      </c>
      <c r="AD103" s="12">
        <v>524</v>
      </c>
      <c r="AF103" s="12">
        <f t="shared" si="1"/>
        <v>0</v>
      </c>
      <c r="AG103" s="12">
        <f t="shared" si="1"/>
        <v>-124</v>
      </c>
      <c r="AH103" s="12">
        <f t="shared" si="1"/>
        <v>0</v>
      </c>
    </row>
    <row r="104" spans="1:34" x14ac:dyDescent="0.25">
      <c r="A104" s="17" t="s">
        <v>1054</v>
      </c>
      <c r="B104" s="17" t="s">
        <v>1054</v>
      </c>
      <c r="C104" s="14" t="s">
        <v>84</v>
      </c>
      <c r="D104" s="14" t="s">
        <v>1166</v>
      </c>
      <c r="E104" s="14" t="s">
        <v>1164</v>
      </c>
      <c r="F104" s="14" t="s">
        <v>1167</v>
      </c>
      <c r="G104" s="18">
        <v>47.603520000000003</v>
      </c>
      <c r="H104" s="18">
        <v>97.640469999999993</v>
      </c>
      <c r="I104" s="14">
        <v>2725</v>
      </c>
      <c r="J104" s="15" t="s">
        <v>1227</v>
      </c>
      <c r="K104" s="16">
        <v>2.5</v>
      </c>
      <c r="L104" s="13">
        <v>2.65</v>
      </c>
      <c r="M104" s="13">
        <v>0.98</v>
      </c>
      <c r="N104" s="14">
        <v>0</v>
      </c>
      <c r="O104" s="14">
        <v>546200</v>
      </c>
      <c r="P104" s="14">
        <v>16500</v>
      </c>
      <c r="Q104" s="14" t="s">
        <v>975</v>
      </c>
      <c r="R104" s="14">
        <v>0</v>
      </c>
      <c r="S104" s="14">
        <v>0</v>
      </c>
      <c r="T104" s="14">
        <v>0</v>
      </c>
      <c r="U104" s="14">
        <v>1998</v>
      </c>
      <c r="V104" s="14"/>
      <c r="W104" s="14">
        <v>15965</v>
      </c>
      <c r="X104" s="14">
        <v>975</v>
      </c>
      <c r="Y104" s="14">
        <v>484</v>
      </c>
      <c r="AA104" s="12" t="s">
        <v>1167</v>
      </c>
      <c r="AB104" s="12">
        <v>15965</v>
      </c>
      <c r="AC104" s="12">
        <v>1117</v>
      </c>
      <c r="AD104" s="12">
        <v>484</v>
      </c>
      <c r="AF104" s="12">
        <f t="shared" si="1"/>
        <v>0</v>
      </c>
      <c r="AG104" s="12">
        <f t="shared" si="1"/>
        <v>-142</v>
      </c>
      <c r="AH104" s="12">
        <f t="shared" si="1"/>
        <v>0</v>
      </c>
    </row>
    <row r="105" spans="1:34" x14ac:dyDescent="0.25">
      <c r="A105" s="17" t="s">
        <v>1054</v>
      </c>
      <c r="B105" s="17" t="s">
        <v>1054</v>
      </c>
      <c r="C105" s="14" t="s">
        <v>84</v>
      </c>
      <c r="D105" s="14" t="s">
        <v>1168</v>
      </c>
      <c r="E105" s="14" t="s">
        <v>1164</v>
      </c>
      <c r="F105" s="14" t="s">
        <v>1169</v>
      </c>
      <c r="G105" s="18">
        <v>47.603520000000003</v>
      </c>
      <c r="H105" s="18">
        <v>97.640469999999993</v>
      </c>
      <c r="I105" s="14">
        <v>2725</v>
      </c>
      <c r="J105" s="15" t="s">
        <v>1227</v>
      </c>
      <c r="K105" s="16">
        <v>2.5</v>
      </c>
      <c r="L105" s="13">
        <v>2.65</v>
      </c>
      <c r="M105" s="13">
        <v>0.98</v>
      </c>
      <c r="N105" s="14">
        <v>0</v>
      </c>
      <c r="O105" s="14">
        <v>548100</v>
      </c>
      <c r="P105" s="14">
        <v>16700</v>
      </c>
      <c r="Q105" s="14" t="s">
        <v>975</v>
      </c>
      <c r="R105" s="14">
        <v>0</v>
      </c>
      <c r="S105" s="14">
        <v>0</v>
      </c>
      <c r="T105" s="14">
        <v>0</v>
      </c>
      <c r="U105" s="14">
        <v>1998</v>
      </c>
      <c r="V105" s="14"/>
      <c r="W105" s="14">
        <v>16019</v>
      </c>
      <c r="X105" s="14">
        <v>980</v>
      </c>
      <c r="Y105" s="14">
        <v>490</v>
      </c>
      <c r="AA105" s="12" t="s">
        <v>1169</v>
      </c>
      <c r="AB105" s="12">
        <v>16019</v>
      </c>
      <c r="AC105" s="12">
        <v>1123</v>
      </c>
      <c r="AD105" s="12">
        <v>490</v>
      </c>
      <c r="AF105" s="12">
        <f t="shared" si="1"/>
        <v>0</v>
      </c>
      <c r="AG105" s="12">
        <f t="shared" si="1"/>
        <v>-143</v>
      </c>
      <c r="AH105" s="12">
        <f t="shared" si="1"/>
        <v>0</v>
      </c>
    </row>
    <row r="106" spans="1:34" x14ac:dyDescent="0.25">
      <c r="A106" s="17" t="s">
        <v>1054</v>
      </c>
      <c r="B106" s="17" t="s">
        <v>1054</v>
      </c>
      <c r="C106" s="14" t="s">
        <v>84</v>
      </c>
      <c r="D106" s="14" t="s">
        <v>1170</v>
      </c>
      <c r="E106" s="14" t="s">
        <v>1171</v>
      </c>
      <c r="F106" s="14" t="s">
        <v>1172</v>
      </c>
      <c r="G106" s="18">
        <v>47.435499999999998</v>
      </c>
      <c r="H106" s="18">
        <v>100.34714</v>
      </c>
      <c r="I106" s="14">
        <v>2128</v>
      </c>
      <c r="J106" s="15" t="s">
        <v>1227</v>
      </c>
      <c r="K106" s="16">
        <v>2</v>
      </c>
      <c r="L106" s="13">
        <v>2.65</v>
      </c>
      <c r="M106" s="13">
        <v>1</v>
      </c>
      <c r="N106" s="14">
        <v>0</v>
      </c>
      <c r="O106" s="14">
        <v>2284800</v>
      </c>
      <c r="P106" s="14">
        <v>61000</v>
      </c>
      <c r="Q106" s="14" t="s">
        <v>974</v>
      </c>
      <c r="R106" s="14">
        <v>0</v>
      </c>
      <c r="S106" s="14">
        <v>0</v>
      </c>
      <c r="T106" s="14">
        <v>0</v>
      </c>
      <c r="U106" s="14">
        <v>2016</v>
      </c>
      <c r="V106" s="14"/>
      <c r="W106" s="14">
        <v>98172</v>
      </c>
      <c r="X106" s="14">
        <v>5950</v>
      </c>
      <c r="Y106" s="14">
        <v>2686</v>
      </c>
      <c r="AA106" s="12" t="s">
        <v>1172</v>
      </c>
      <c r="AB106" s="12">
        <v>98172</v>
      </c>
      <c r="AC106" s="12">
        <v>6868</v>
      </c>
      <c r="AD106" s="12">
        <v>2686</v>
      </c>
      <c r="AF106" s="12">
        <f t="shared" si="1"/>
        <v>0</v>
      </c>
      <c r="AG106" s="12">
        <f t="shared" si="1"/>
        <v>-918</v>
      </c>
      <c r="AH106" s="12">
        <f t="shared" si="1"/>
        <v>0</v>
      </c>
    </row>
    <row r="107" spans="1:34" x14ac:dyDescent="0.25">
      <c r="A107" s="17" t="s">
        <v>1054</v>
      </c>
      <c r="B107" s="17" t="s">
        <v>1054</v>
      </c>
      <c r="C107" s="14" t="s">
        <v>84</v>
      </c>
      <c r="D107" s="14" t="s">
        <v>1173</v>
      </c>
      <c r="E107" s="14" t="s">
        <v>1171</v>
      </c>
      <c r="F107" s="14" t="s">
        <v>1174</v>
      </c>
      <c r="G107" s="18">
        <v>47.435499999999998</v>
      </c>
      <c r="H107" s="18">
        <v>100.34714</v>
      </c>
      <c r="I107" s="14">
        <v>2128</v>
      </c>
      <c r="J107" s="15" t="s">
        <v>1227</v>
      </c>
      <c r="K107" s="16">
        <v>3</v>
      </c>
      <c r="L107" s="13">
        <v>2.65</v>
      </c>
      <c r="M107" s="13">
        <v>1</v>
      </c>
      <c r="N107" s="14">
        <v>0</v>
      </c>
      <c r="O107" s="14">
        <v>1186500</v>
      </c>
      <c r="P107" s="14">
        <v>31400</v>
      </c>
      <c r="Q107" s="14" t="s">
        <v>974</v>
      </c>
      <c r="R107" s="14">
        <v>0</v>
      </c>
      <c r="S107" s="14">
        <v>0</v>
      </c>
      <c r="T107" s="14">
        <v>0</v>
      </c>
      <c r="U107" s="14">
        <v>2016</v>
      </c>
      <c r="V107" s="14"/>
      <c r="W107" s="14">
        <v>50913</v>
      </c>
      <c r="X107" s="14">
        <v>3044</v>
      </c>
      <c r="Y107" s="14">
        <v>1365</v>
      </c>
      <c r="AA107" s="12" t="s">
        <v>1174</v>
      </c>
      <c r="AB107" s="12">
        <v>50913</v>
      </c>
      <c r="AC107" s="12">
        <v>3515</v>
      </c>
      <c r="AD107" s="12">
        <v>1365</v>
      </c>
      <c r="AF107" s="12">
        <f t="shared" si="1"/>
        <v>0</v>
      </c>
      <c r="AG107" s="12">
        <f t="shared" si="1"/>
        <v>-471</v>
      </c>
      <c r="AH107" s="12">
        <f t="shared" si="1"/>
        <v>0</v>
      </c>
    </row>
    <row r="108" spans="1:34" x14ac:dyDescent="0.25">
      <c r="A108" s="17" t="s">
        <v>1054</v>
      </c>
      <c r="B108" s="17" t="s">
        <v>1054</v>
      </c>
      <c r="C108" s="14" t="s">
        <v>84</v>
      </c>
      <c r="D108" s="14" t="s">
        <v>1175</v>
      </c>
      <c r="E108" s="14" t="s">
        <v>1171</v>
      </c>
      <c r="F108" s="14" t="s">
        <v>1176</v>
      </c>
      <c r="G108" s="18">
        <v>47.435720000000003</v>
      </c>
      <c r="H108" s="18">
        <v>100.34678</v>
      </c>
      <c r="I108" s="14">
        <v>2130</v>
      </c>
      <c r="J108" s="15" t="s">
        <v>1227</v>
      </c>
      <c r="K108" s="16">
        <v>3</v>
      </c>
      <c r="L108" s="13">
        <v>2.65</v>
      </c>
      <c r="M108" s="13">
        <v>1</v>
      </c>
      <c r="N108" s="14">
        <v>0</v>
      </c>
      <c r="O108" s="14">
        <v>502200</v>
      </c>
      <c r="P108" s="14">
        <v>23400</v>
      </c>
      <c r="Q108" s="14" t="s">
        <v>974</v>
      </c>
      <c r="R108" s="14">
        <v>0</v>
      </c>
      <c r="S108" s="14">
        <v>0</v>
      </c>
      <c r="T108" s="14">
        <v>0</v>
      </c>
      <c r="U108" s="14">
        <v>2016</v>
      </c>
      <c r="V108" s="14"/>
      <c r="W108" s="14">
        <v>21948</v>
      </c>
      <c r="X108" s="14">
        <v>1553</v>
      </c>
      <c r="Y108" s="14">
        <v>1028</v>
      </c>
      <c r="AA108" s="12" t="s">
        <v>1176</v>
      </c>
      <c r="AB108" s="12">
        <v>21948</v>
      </c>
      <c r="AC108" s="12">
        <v>1726</v>
      </c>
      <c r="AD108" s="12">
        <v>1028</v>
      </c>
      <c r="AF108" s="12">
        <f t="shared" si="1"/>
        <v>0</v>
      </c>
      <c r="AG108" s="12">
        <f t="shared" si="1"/>
        <v>-173</v>
      </c>
      <c r="AH108" s="12">
        <f t="shared" si="1"/>
        <v>0</v>
      </c>
    </row>
    <row r="109" spans="1:34" x14ac:dyDescent="0.25">
      <c r="A109" s="17" t="s">
        <v>1054</v>
      </c>
      <c r="B109" s="17" t="s">
        <v>1054</v>
      </c>
      <c r="C109" s="14" t="s">
        <v>84</v>
      </c>
      <c r="D109" s="14" t="s">
        <v>1177</v>
      </c>
      <c r="E109" s="14" t="s">
        <v>1178</v>
      </c>
      <c r="F109" s="14" t="s">
        <v>1179</v>
      </c>
      <c r="G109" s="18">
        <v>47.415750000000003</v>
      </c>
      <c r="H109" s="18">
        <v>100.35731</v>
      </c>
      <c r="I109" s="14">
        <v>2172</v>
      </c>
      <c r="J109" s="15" t="s">
        <v>1227</v>
      </c>
      <c r="K109" s="16">
        <v>3</v>
      </c>
      <c r="L109" s="13">
        <v>2.65</v>
      </c>
      <c r="M109" s="13">
        <v>0.99</v>
      </c>
      <c r="N109" s="14">
        <v>0</v>
      </c>
      <c r="O109" s="14">
        <v>504500</v>
      </c>
      <c r="P109" s="14">
        <v>21200</v>
      </c>
      <c r="Q109" s="14" t="s">
        <v>974</v>
      </c>
      <c r="R109" s="14">
        <v>0</v>
      </c>
      <c r="S109" s="14">
        <v>0</v>
      </c>
      <c r="T109" s="14">
        <v>0</v>
      </c>
      <c r="U109" s="14">
        <v>2016</v>
      </c>
      <c r="V109" s="14"/>
      <c r="W109" s="14">
        <v>21595</v>
      </c>
      <c r="X109" s="14">
        <v>1465</v>
      </c>
      <c r="Y109" s="14">
        <v>912</v>
      </c>
      <c r="AA109" s="12" t="s">
        <v>1179</v>
      </c>
      <c r="AB109" s="12">
        <v>21595</v>
      </c>
      <c r="AC109" s="12">
        <v>1641</v>
      </c>
      <c r="AD109" s="12">
        <v>912</v>
      </c>
      <c r="AF109" s="12">
        <f t="shared" si="1"/>
        <v>0</v>
      </c>
      <c r="AG109" s="12">
        <f t="shared" si="1"/>
        <v>-176</v>
      </c>
      <c r="AH109" s="12">
        <f t="shared" si="1"/>
        <v>0</v>
      </c>
    </row>
    <row r="110" spans="1:34" x14ac:dyDescent="0.25">
      <c r="A110" s="17" t="s">
        <v>1054</v>
      </c>
      <c r="B110" s="17" t="s">
        <v>1054</v>
      </c>
      <c r="C110" s="14" t="s">
        <v>84</v>
      </c>
      <c r="D110" s="14" t="s">
        <v>1180</v>
      </c>
      <c r="E110" s="14" t="s">
        <v>1178</v>
      </c>
      <c r="F110" s="14" t="s">
        <v>1181</v>
      </c>
      <c r="G110" s="18">
        <v>47.416440000000001</v>
      </c>
      <c r="H110" s="18">
        <v>100.35592</v>
      </c>
      <c r="I110" s="14">
        <v>2173</v>
      </c>
      <c r="J110" s="15" t="s">
        <v>1227</v>
      </c>
      <c r="K110" s="16">
        <v>4</v>
      </c>
      <c r="L110" s="13">
        <v>2.65</v>
      </c>
      <c r="M110" s="13">
        <v>0.99</v>
      </c>
      <c r="N110" s="14">
        <v>0</v>
      </c>
      <c r="O110" s="14">
        <v>889600</v>
      </c>
      <c r="P110" s="14">
        <v>37000</v>
      </c>
      <c r="Q110" s="14" t="s">
        <v>974</v>
      </c>
      <c r="R110" s="14">
        <v>0</v>
      </c>
      <c r="S110" s="14">
        <v>0</v>
      </c>
      <c r="T110" s="14">
        <v>0</v>
      </c>
      <c r="U110" s="14">
        <v>2016</v>
      </c>
      <c r="V110" s="14"/>
      <c r="W110" s="14">
        <v>37704</v>
      </c>
      <c r="X110" s="14">
        <v>2557</v>
      </c>
      <c r="Y110" s="14">
        <v>1583</v>
      </c>
      <c r="AA110" s="12" t="s">
        <v>1181</v>
      </c>
      <c r="AB110" s="12">
        <v>37704</v>
      </c>
      <c r="AC110" s="12">
        <v>2867</v>
      </c>
      <c r="AD110" s="12">
        <v>1583</v>
      </c>
      <c r="AF110" s="12">
        <f t="shared" si="1"/>
        <v>0</v>
      </c>
      <c r="AG110" s="12">
        <f t="shared" si="1"/>
        <v>-310</v>
      </c>
      <c r="AH110" s="12">
        <f t="shared" si="1"/>
        <v>0</v>
      </c>
    </row>
    <row r="111" spans="1:34" x14ac:dyDescent="0.25">
      <c r="A111" s="17" t="s">
        <v>1054</v>
      </c>
      <c r="B111" s="17" t="s">
        <v>1054</v>
      </c>
      <c r="C111" s="14" t="s">
        <v>84</v>
      </c>
      <c r="D111" s="14" t="s">
        <v>1182</v>
      </c>
      <c r="E111" s="14" t="s">
        <v>1178</v>
      </c>
      <c r="F111" s="14" t="s">
        <v>1183</v>
      </c>
      <c r="G111" s="18">
        <v>47.416440000000001</v>
      </c>
      <c r="H111" s="18">
        <v>100.35592</v>
      </c>
      <c r="I111" s="14">
        <v>2173</v>
      </c>
      <c r="J111" s="15" t="s">
        <v>1227</v>
      </c>
      <c r="K111" s="16">
        <v>3</v>
      </c>
      <c r="L111" s="13">
        <v>2.65</v>
      </c>
      <c r="M111" s="13">
        <v>0.99</v>
      </c>
      <c r="N111" s="14">
        <v>0</v>
      </c>
      <c r="O111" s="14">
        <v>722100</v>
      </c>
      <c r="P111" s="14">
        <v>25500</v>
      </c>
      <c r="Q111" s="14" t="s">
        <v>974</v>
      </c>
      <c r="R111" s="14">
        <v>0</v>
      </c>
      <c r="S111" s="14">
        <v>0</v>
      </c>
      <c r="T111" s="14">
        <v>0</v>
      </c>
      <c r="U111" s="14">
        <v>2016</v>
      </c>
      <c r="V111" s="14"/>
      <c r="W111" s="14">
        <v>30543</v>
      </c>
      <c r="X111" s="14">
        <v>1954</v>
      </c>
      <c r="Y111" s="14">
        <v>1087</v>
      </c>
      <c r="AA111" s="12" t="s">
        <v>1183</v>
      </c>
      <c r="AB111" s="12">
        <v>30543</v>
      </c>
      <c r="AC111" s="12">
        <v>2218</v>
      </c>
      <c r="AD111" s="12">
        <v>1087</v>
      </c>
      <c r="AF111" s="12">
        <f t="shared" si="1"/>
        <v>0</v>
      </c>
      <c r="AG111" s="12">
        <f t="shared" si="1"/>
        <v>-264</v>
      </c>
      <c r="AH111" s="12">
        <f t="shared" si="1"/>
        <v>0</v>
      </c>
    </row>
    <row r="112" spans="1:34" x14ac:dyDescent="0.25">
      <c r="A112" s="17" t="s">
        <v>1054</v>
      </c>
      <c r="B112" s="17" t="s">
        <v>1054</v>
      </c>
      <c r="C112" s="14" t="s">
        <v>84</v>
      </c>
      <c r="D112" s="14" t="s">
        <v>1184</v>
      </c>
      <c r="E112" s="14" t="s">
        <v>1178</v>
      </c>
      <c r="F112" s="14" t="s">
        <v>1185</v>
      </c>
      <c r="G112" s="18">
        <v>47.418030000000002</v>
      </c>
      <c r="H112" s="18">
        <v>100.35250000000001</v>
      </c>
      <c r="I112" s="14">
        <v>2177</v>
      </c>
      <c r="J112" s="15" t="s">
        <v>1227</v>
      </c>
      <c r="K112" s="16">
        <v>5</v>
      </c>
      <c r="L112" s="13">
        <v>2.65</v>
      </c>
      <c r="M112" s="13">
        <v>1</v>
      </c>
      <c r="N112" s="14">
        <v>0</v>
      </c>
      <c r="O112" s="14">
        <v>826600</v>
      </c>
      <c r="P112" s="14">
        <v>30700</v>
      </c>
      <c r="Q112" s="14" t="s">
        <v>974</v>
      </c>
      <c r="R112" s="14">
        <v>0</v>
      </c>
      <c r="S112" s="14">
        <v>0</v>
      </c>
      <c r="T112" s="14">
        <v>0</v>
      </c>
      <c r="U112" s="14">
        <v>2016</v>
      </c>
      <c r="V112" s="14"/>
      <c r="W112" s="14">
        <v>34956</v>
      </c>
      <c r="X112" s="14">
        <v>2275</v>
      </c>
      <c r="Y112" s="14">
        <v>1310</v>
      </c>
      <c r="AA112" s="12" t="s">
        <v>1185</v>
      </c>
      <c r="AB112" s="12">
        <v>34956</v>
      </c>
      <c r="AC112" s="12">
        <v>2573</v>
      </c>
      <c r="AD112" s="12">
        <v>1310</v>
      </c>
      <c r="AF112" s="12">
        <f t="shared" si="1"/>
        <v>0</v>
      </c>
      <c r="AG112" s="12">
        <f t="shared" si="1"/>
        <v>-298</v>
      </c>
      <c r="AH112" s="12">
        <f t="shared" si="1"/>
        <v>0</v>
      </c>
    </row>
    <row r="113" spans="1:34" x14ac:dyDescent="0.25">
      <c r="A113" s="17" t="s">
        <v>1054</v>
      </c>
      <c r="B113" s="17" t="s">
        <v>1054</v>
      </c>
      <c r="C113" s="14" t="s">
        <v>84</v>
      </c>
      <c r="D113" s="14" t="s">
        <v>1186</v>
      </c>
      <c r="E113" s="14" t="s">
        <v>1178</v>
      </c>
      <c r="F113" s="14" t="s">
        <v>1187</v>
      </c>
      <c r="G113" s="18">
        <v>47.418030000000002</v>
      </c>
      <c r="H113" s="18">
        <v>100.35250000000001</v>
      </c>
      <c r="I113" s="14">
        <v>2177</v>
      </c>
      <c r="J113" s="15" t="s">
        <v>1227</v>
      </c>
      <c r="K113" s="16">
        <v>4</v>
      </c>
      <c r="L113" s="13">
        <v>2.65</v>
      </c>
      <c r="M113" s="13">
        <v>1</v>
      </c>
      <c r="N113" s="14">
        <v>0</v>
      </c>
      <c r="O113" s="14">
        <v>725500</v>
      </c>
      <c r="P113" s="14">
        <v>40600</v>
      </c>
      <c r="Q113" s="14" t="s">
        <v>974</v>
      </c>
      <c r="R113" s="14">
        <v>0</v>
      </c>
      <c r="S113" s="14">
        <v>0</v>
      </c>
      <c r="T113" s="14">
        <v>0</v>
      </c>
      <c r="U113" s="14">
        <v>2016</v>
      </c>
      <c r="V113" s="14"/>
      <c r="W113" s="14">
        <v>30544</v>
      </c>
      <c r="X113" s="14">
        <v>2367</v>
      </c>
      <c r="Y113" s="14">
        <v>1722</v>
      </c>
      <c r="AA113" s="12" t="s">
        <v>1187</v>
      </c>
      <c r="AB113" s="12">
        <v>30544</v>
      </c>
      <c r="AC113" s="12">
        <v>2589</v>
      </c>
      <c r="AD113" s="12">
        <v>1722</v>
      </c>
      <c r="AF113" s="12">
        <f t="shared" si="1"/>
        <v>0</v>
      </c>
      <c r="AG113" s="12">
        <f t="shared" si="1"/>
        <v>-222</v>
      </c>
      <c r="AH113" s="12">
        <f t="shared" si="1"/>
        <v>0</v>
      </c>
    </row>
    <row r="114" spans="1:34" x14ac:dyDescent="0.25">
      <c r="A114" s="17" t="s">
        <v>1054</v>
      </c>
      <c r="B114" s="17" t="s">
        <v>1054</v>
      </c>
      <c r="C114" s="14" t="s">
        <v>84</v>
      </c>
      <c r="D114" s="14" t="s">
        <v>1188</v>
      </c>
      <c r="E114" s="14" t="s">
        <v>1178</v>
      </c>
      <c r="F114" s="14" t="s">
        <v>1189</v>
      </c>
      <c r="G114" s="18">
        <v>47.418030000000002</v>
      </c>
      <c r="H114" s="18">
        <v>100.35250000000001</v>
      </c>
      <c r="I114" s="14">
        <v>2177</v>
      </c>
      <c r="J114" s="15" t="s">
        <v>1227</v>
      </c>
      <c r="K114" s="16">
        <v>5</v>
      </c>
      <c r="L114" s="13">
        <v>2.65</v>
      </c>
      <c r="M114" s="13">
        <v>1</v>
      </c>
      <c r="N114" s="14">
        <v>0</v>
      </c>
      <c r="O114" s="14">
        <v>1124200</v>
      </c>
      <c r="P114" s="14">
        <v>40100</v>
      </c>
      <c r="Q114" s="14" t="s">
        <v>974</v>
      </c>
      <c r="R114" s="14">
        <v>0</v>
      </c>
      <c r="S114" s="14">
        <v>0</v>
      </c>
      <c r="T114" s="14">
        <v>0</v>
      </c>
      <c r="U114" s="14">
        <v>2016</v>
      </c>
      <c r="V114" s="14"/>
      <c r="W114" s="14">
        <v>47193</v>
      </c>
      <c r="X114" s="14">
        <v>3041</v>
      </c>
      <c r="Y114" s="14">
        <v>1703</v>
      </c>
      <c r="AA114" s="12" t="s">
        <v>1189</v>
      </c>
      <c r="AB114" s="12">
        <v>47193</v>
      </c>
      <c r="AC114" s="12">
        <v>3450</v>
      </c>
      <c r="AD114" s="12">
        <v>1703</v>
      </c>
      <c r="AF114" s="12">
        <f t="shared" si="1"/>
        <v>0</v>
      </c>
      <c r="AG114" s="12">
        <f t="shared" si="1"/>
        <v>-409</v>
      </c>
      <c r="AH114" s="12">
        <f t="shared" si="1"/>
        <v>0</v>
      </c>
    </row>
    <row r="115" spans="1:34" x14ac:dyDescent="0.25">
      <c r="A115" s="17" t="s">
        <v>77</v>
      </c>
      <c r="B115" s="17" t="s">
        <v>77</v>
      </c>
      <c r="C115" s="14" t="s">
        <v>84</v>
      </c>
      <c r="D115" s="14" t="s">
        <v>216</v>
      </c>
      <c r="E115" s="14" t="s">
        <v>217</v>
      </c>
      <c r="F115" s="14" t="s">
        <v>218</v>
      </c>
      <c r="G115" s="18">
        <v>43.123800000000003</v>
      </c>
      <c r="H115" s="18">
        <v>94.350499999999997</v>
      </c>
      <c r="I115" s="14">
        <v>3658</v>
      </c>
      <c r="J115" s="15" t="s">
        <v>1227</v>
      </c>
      <c r="K115" s="16">
        <v>2</v>
      </c>
      <c r="L115" s="13">
        <v>2.7</v>
      </c>
      <c r="M115" s="13">
        <v>0.96199999999999997</v>
      </c>
      <c r="N115" s="14">
        <v>0</v>
      </c>
      <c r="O115" s="14">
        <v>39900</v>
      </c>
      <c r="P115" s="14">
        <v>10200</v>
      </c>
      <c r="Q115" s="14" t="s">
        <v>975</v>
      </c>
      <c r="R115" s="14">
        <v>0</v>
      </c>
      <c r="S115" s="14">
        <v>0</v>
      </c>
      <c r="T115" s="14">
        <v>0</v>
      </c>
      <c r="U115" s="14">
        <v>2009</v>
      </c>
      <c r="V115" s="14"/>
      <c r="W115" s="14">
        <v>932</v>
      </c>
      <c r="X115" s="14">
        <v>243</v>
      </c>
      <c r="Y115" s="14">
        <v>238</v>
      </c>
      <c r="AA115" s="12" t="s">
        <v>218</v>
      </c>
      <c r="AB115" s="12">
        <v>932</v>
      </c>
      <c r="AC115" s="12">
        <v>245</v>
      </c>
      <c r="AD115" s="12">
        <v>238</v>
      </c>
      <c r="AF115" s="12">
        <f t="shared" si="1"/>
        <v>0</v>
      </c>
      <c r="AG115" s="12">
        <f t="shared" si="1"/>
        <v>-2</v>
      </c>
      <c r="AH115" s="12">
        <f t="shared" si="1"/>
        <v>0</v>
      </c>
    </row>
    <row r="116" spans="1:34" x14ac:dyDescent="0.25">
      <c r="A116" s="17" t="s">
        <v>77</v>
      </c>
      <c r="B116" s="17" t="s">
        <v>77</v>
      </c>
      <c r="C116" s="14" t="s">
        <v>84</v>
      </c>
      <c r="D116" s="14" t="s">
        <v>219</v>
      </c>
      <c r="E116" s="14" t="s">
        <v>217</v>
      </c>
      <c r="F116" s="14" t="s">
        <v>220</v>
      </c>
      <c r="G116" s="18">
        <v>43.123800000000003</v>
      </c>
      <c r="H116" s="18">
        <v>94.350499999999997</v>
      </c>
      <c r="I116" s="14">
        <v>3658</v>
      </c>
      <c r="J116" s="15" t="s">
        <v>1227</v>
      </c>
      <c r="K116" s="16">
        <v>2</v>
      </c>
      <c r="L116" s="13">
        <v>2.7</v>
      </c>
      <c r="M116" s="13">
        <v>0.96199999999999997</v>
      </c>
      <c r="N116" s="14">
        <v>0</v>
      </c>
      <c r="O116" s="14">
        <v>34500</v>
      </c>
      <c r="P116" s="14">
        <v>10000</v>
      </c>
      <c r="Q116" s="14" t="s">
        <v>975</v>
      </c>
      <c r="R116" s="14">
        <v>0</v>
      </c>
      <c r="S116" s="14">
        <v>0</v>
      </c>
      <c r="T116" s="14">
        <v>0</v>
      </c>
      <c r="U116" s="14">
        <v>2009</v>
      </c>
      <c r="V116" s="14"/>
      <c r="W116" s="14">
        <v>833</v>
      </c>
      <c r="X116" s="14">
        <v>246</v>
      </c>
      <c r="Y116" s="14">
        <v>242</v>
      </c>
      <c r="AA116" s="12" t="s">
        <v>220</v>
      </c>
      <c r="AB116" s="12">
        <v>833</v>
      </c>
      <c r="AC116" s="12">
        <v>247</v>
      </c>
      <c r="AD116" s="12">
        <v>242</v>
      </c>
      <c r="AF116" s="12">
        <f t="shared" si="1"/>
        <v>0</v>
      </c>
      <c r="AG116" s="12">
        <f t="shared" si="1"/>
        <v>-1</v>
      </c>
      <c r="AH116" s="12">
        <f t="shared" si="1"/>
        <v>0</v>
      </c>
    </row>
    <row r="117" spans="1:34" x14ac:dyDescent="0.25">
      <c r="A117" s="17" t="s">
        <v>77</v>
      </c>
      <c r="B117" s="17" t="s">
        <v>77</v>
      </c>
      <c r="C117" s="14" t="s">
        <v>84</v>
      </c>
      <c r="D117" s="14" t="s">
        <v>221</v>
      </c>
      <c r="E117" s="14" t="s">
        <v>217</v>
      </c>
      <c r="F117" s="14" t="s">
        <v>222</v>
      </c>
      <c r="G117" s="13">
        <v>43.123800000000003</v>
      </c>
      <c r="H117" s="13">
        <v>94.3506</v>
      </c>
      <c r="I117" s="14">
        <v>3672</v>
      </c>
      <c r="J117" s="15" t="s">
        <v>1227</v>
      </c>
      <c r="K117" s="16">
        <v>2</v>
      </c>
      <c r="L117" s="13">
        <v>2.7</v>
      </c>
      <c r="M117" s="13">
        <v>0.96699999999999997</v>
      </c>
      <c r="N117" s="14">
        <v>0</v>
      </c>
      <c r="O117" s="14">
        <v>103600</v>
      </c>
      <c r="P117" s="14">
        <v>15400</v>
      </c>
      <c r="Q117" s="14" t="s">
        <v>975</v>
      </c>
      <c r="R117" s="14">
        <v>0</v>
      </c>
      <c r="S117" s="14">
        <v>0</v>
      </c>
      <c r="T117" s="14">
        <v>0</v>
      </c>
      <c r="U117" s="14">
        <v>2009</v>
      </c>
      <c r="V117" s="14"/>
      <c r="W117" s="14">
        <v>2041</v>
      </c>
      <c r="X117" s="14">
        <v>322</v>
      </c>
      <c r="Y117" s="14">
        <v>304</v>
      </c>
      <c r="AA117" s="12" t="s">
        <v>222</v>
      </c>
      <c r="AB117" s="12">
        <v>2041</v>
      </c>
      <c r="AC117" s="12">
        <v>330</v>
      </c>
      <c r="AD117" s="12">
        <v>304</v>
      </c>
      <c r="AF117" s="12">
        <f t="shared" si="1"/>
        <v>0</v>
      </c>
      <c r="AG117" s="12">
        <f t="shared" si="1"/>
        <v>-8</v>
      </c>
      <c r="AH117" s="12">
        <f t="shared" si="1"/>
        <v>0</v>
      </c>
    </row>
    <row r="118" spans="1:34" x14ac:dyDescent="0.25">
      <c r="A118" s="17" t="s">
        <v>77</v>
      </c>
      <c r="B118" s="17" t="s">
        <v>77</v>
      </c>
      <c r="C118" s="14" t="s">
        <v>84</v>
      </c>
      <c r="D118" s="14" t="s">
        <v>223</v>
      </c>
      <c r="E118" s="14" t="s">
        <v>217</v>
      </c>
      <c r="F118" s="14" t="s">
        <v>224</v>
      </c>
      <c r="G118" s="13">
        <v>43.123899999999999</v>
      </c>
      <c r="H118" s="13">
        <v>94.350399999999993</v>
      </c>
      <c r="I118" s="14">
        <v>3648</v>
      </c>
      <c r="J118" s="15" t="s">
        <v>1227</v>
      </c>
      <c r="K118" s="16">
        <v>2</v>
      </c>
      <c r="L118" s="13">
        <v>2.7</v>
      </c>
      <c r="M118" s="13">
        <v>0.96199999999999997</v>
      </c>
      <c r="N118" s="14">
        <v>0</v>
      </c>
      <c r="O118" s="14">
        <v>47000</v>
      </c>
      <c r="P118" s="14">
        <v>14500</v>
      </c>
      <c r="Q118" s="14" t="s">
        <v>975</v>
      </c>
      <c r="R118" s="14">
        <v>0</v>
      </c>
      <c r="S118" s="14">
        <v>0</v>
      </c>
      <c r="T118" s="14">
        <v>0</v>
      </c>
      <c r="U118" s="14">
        <v>2009</v>
      </c>
      <c r="V118" s="14"/>
      <c r="W118" s="14">
        <v>1056</v>
      </c>
      <c r="X118" s="14">
        <v>330</v>
      </c>
      <c r="Y118" s="14">
        <v>326</v>
      </c>
      <c r="AA118" s="12" t="s">
        <v>224</v>
      </c>
      <c r="AB118" s="12">
        <v>1056</v>
      </c>
      <c r="AC118" s="12">
        <v>332</v>
      </c>
      <c r="AD118" s="12">
        <v>326</v>
      </c>
      <c r="AF118" s="12">
        <f t="shared" si="1"/>
        <v>0</v>
      </c>
      <c r="AG118" s="12">
        <f t="shared" si="1"/>
        <v>-2</v>
      </c>
      <c r="AH118" s="12">
        <f t="shared" si="1"/>
        <v>0</v>
      </c>
    </row>
    <row r="119" spans="1:34" x14ac:dyDescent="0.25">
      <c r="A119" s="17" t="s">
        <v>77</v>
      </c>
      <c r="B119" s="17" t="s">
        <v>77</v>
      </c>
      <c r="C119" s="14" t="s">
        <v>84</v>
      </c>
      <c r="D119" s="14" t="s">
        <v>225</v>
      </c>
      <c r="E119" s="14" t="s">
        <v>217</v>
      </c>
      <c r="F119" s="14" t="s">
        <v>226</v>
      </c>
      <c r="G119" s="13">
        <v>43.123899999999999</v>
      </c>
      <c r="H119" s="13">
        <v>94.351799999999997</v>
      </c>
      <c r="I119" s="14">
        <v>3622</v>
      </c>
      <c r="J119" s="15" t="s">
        <v>1227</v>
      </c>
      <c r="K119" s="16">
        <v>2</v>
      </c>
      <c r="L119" s="13">
        <v>2.7</v>
      </c>
      <c r="M119" s="13">
        <v>0.94599999999999995</v>
      </c>
      <c r="N119" s="14">
        <v>0</v>
      </c>
      <c r="O119" s="14">
        <v>19600</v>
      </c>
      <c r="P119" s="14">
        <v>7000</v>
      </c>
      <c r="Q119" s="14" t="s">
        <v>975</v>
      </c>
      <c r="R119" s="14">
        <v>0</v>
      </c>
      <c r="S119" s="14">
        <v>0</v>
      </c>
      <c r="T119" s="14">
        <v>0</v>
      </c>
      <c r="U119" s="14">
        <v>2009</v>
      </c>
      <c r="V119" s="14"/>
      <c r="W119" s="14">
        <v>518</v>
      </c>
      <c r="X119" s="14">
        <v>187</v>
      </c>
      <c r="Y119" s="14">
        <v>185</v>
      </c>
      <c r="AA119" s="12" t="s">
        <v>226</v>
      </c>
      <c r="AB119" s="12">
        <v>518</v>
      </c>
      <c r="AC119" s="12">
        <v>188</v>
      </c>
      <c r="AD119" s="12">
        <v>185</v>
      </c>
      <c r="AF119" s="12">
        <f t="shared" si="1"/>
        <v>0</v>
      </c>
      <c r="AG119" s="12">
        <f t="shared" si="1"/>
        <v>-1</v>
      </c>
      <c r="AH119" s="12">
        <f t="shared" si="1"/>
        <v>0</v>
      </c>
    </row>
    <row r="120" spans="1:34" x14ac:dyDescent="0.25">
      <c r="A120" s="17" t="s">
        <v>77</v>
      </c>
      <c r="B120" s="17" t="s">
        <v>77</v>
      </c>
      <c r="C120" s="14" t="s">
        <v>84</v>
      </c>
      <c r="D120" s="14" t="s">
        <v>227</v>
      </c>
      <c r="E120" s="14" t="s">
        <v>217</v>
      </c>
      <c r="F120" s="14" t="s">
        <v>228</v>
      </c>
      <c r="G120" s="13">
        <v>43.124099999999999</v>
      </c>
      <c r="H120" s="13">
        <v>94.3523</v>
      </c>
      <c r="I120" s="14">
        <v>3600</v>
      </c>
      <c r="J120" s="15" t="s">
        <v>1227</v>
      </c>
      <c r="K120" s="16">
        <v>2</v>
      </c>
      <c r="L120" s="13">
        <v>2.7</v>
      </c>
      <c r="M120" s="13">
        <v>0.94599999999999995</v>
      </c>
      <c r="N120" s="14">
        <v>0</v>
      </c>
      <c r="O120" s="14">
        <v>117600</v>
      </c>
      <c r="P120" s="14">
        <v>20100</v>
      </c>
      <c r="Q120" s="14" t="s">
        <v>975</v>
      </c>
      <c r="R120" s="14">
        <v>0</v>
      </c>
      <c r="S120" s="14">
        <v>0</v>
      </c>
      <c r="T120" s="14">
        <v>0</v>
      </c>
      <c r="U120" s="14">
        <v>2009</v>
      </c>
      <c r="V120" s="14"/>
      <c r="W120" s="14">
        <v>2495</v>
      </c>
      <c r="X120" s="14">
        <v>447</v>
      </c>
      <c r="Y120" s="14">
        <v>427</v>
      </c>
      <c r="AA120" s="12" t="s">
        <v>228</v>
      </c>
      <c r="AB120" s="12">
        <v>2495</v>
      </c>
      <c r="AC120" s="12">
        <v>455</v>
      </c>
      <c r="AD120" s="12">
        <v>427</v>
      </c>
      <c r="AF120" s="12">
        <f t="shared" si="1"/>
        <v>0</v>
      </c>
      <c r="AG120" s="12">
        <f t="shared" si="1"/>
        <v>-8</v>
      </c>
      <c r="AH120" s="12">
        <f t="shared" si="1"/>
        <v>0</v>
      </c>
    </row>
    <row r="121" spans="1:34" x14ac:dyDescent="0.25">
      <c r="A121" s="17" t="s">
        <v>77</v>
      </c>
      <c r="B121" s="17" t="s">
        <v>77</v>
      </c>
      <c r="C121" s="14" t="s">
        <v>84</v>
      </c>
      <c r="D121" s="14" t="s">
        <v>229</v>
      </c>
      <c r="E121" s="14" t="s">
        <v>217</v>
      </c>
      <c r="F121" s="14" t="s">
        <v>230</v>
      </c>
      <c r="G121" s="13">
        <v>43.124099999999999</v>
      </c>
      <c r="H121" s="13">
        <v>94.352500000000006</v>
      </c>
      <c r="I121" s="14">
        <v>3607</v>
      </c>
      <c r="J121" s="15" t="s">
        <v>1227</v>
      </c>
      <c r="K121" s="16">
        <v>2</v>
      </c>
      <c r="L121" s="13">
        <v>2.7</v>
      </c>
      <c r="M121" s="13">
        <v>0.94599999999999995</v>
      </c>
      <c r="N121" s="14">
        <v>0</v>
      </c>
      <c r="O121" s="14">
        <v>42800</v>
      </c>
      <c r="P121" s="14">
        <v>7400</v>
      </c>
      <c r="Q121" s="14" t="s">
        <v>975</v>
      </c>
      <c r="R121" s="14">
        <v>0</v>
      </c>
      <c r="S121" s="14">
        <v>0</v>
      </c>
      <c r="T121" s="14">
        <v>0</v>
      </c>
      <c r="U121" s="14">
        <v>2009</v>
      </c>
      <c r="V121" s="14"/>
      <c r="W121" s="14">
        <v>1016</v>
      </c>
      <c r="X121" s="14">
        <v>184</v>
      </c>
      <c r="Y121" s="14">
        <v>176</v>
      </c>
      <c r="AA121" s="12" t="s">
        <v>230</v>
      </c>
      <c r="AB121" s="12">
        <v>1016</v>
      </c>
      <c r="AC121" s="12">
        <v>187</v>
      </c>
      <c r="AD121" s="12">
        <v>176</v>
      </c>
      <c r="AF121" s="12">
        <f t="shared" si="1"/>
        <v>0</v>
      </c>
      <c r="AG121" s="12">
        <f t="shared" si="1"/>
        <v>-3</v>
      </c>
      <c r="AH121" s="12">
        <f t="shared" si="1"/>
        <v>0</v>
      </c>
    </row>
    <row r="122" spans="1:34" x14ac:dyDescent="0.25">
      <c r="A122" s="17" t="s">
        <v>77</v>
      </c>
      <c r="B122" s="17" t="s">
        <v>77</v>
      </c>
      <c r="C122" s="14" t="s">
        <v>84</v>
      </c>
      <c r="D122" s="14" t="s">
        <v>231</v>
      </c>
      <c r="E122" s="14" t="s">
        <v>217</v>
      </c>
      <c r="F122" s="14" t="s">
        <v>232</v>
      </c>
      <c r="G122" s="13">
        <v>43.124099999999999</v>
      </c>
      <c r="H122" s="13">
        <v>94.352800000000002</v>
      </c>
      <c r="I122" s="14">
        <v>3608</v>
      </c>
      <c r="J122" s="15" t="s">
        <v>1227</v>
      </c>
      <c r="K122" s="16">
        <v>2</v>
      </c>
      <c r="L122" s="13">
        <v>2.7</v>
      </c>
      <c r="M122" s="13">
        <v>0.96299999999999997</v>
      </c>
      <c r="N122" s="14">
        <v>0</v>
      </c>
      <c r="O122" s="14">
        <v>33400</v>
      </c>
      <c r="P122" s="14">
        <v>14000</v>
      </c>
      <c r="Q122" s="14" t="s">
        <v>975</v>
      </c>
      <c r="R122" s="14">
        <v>0</v>
      </c>
      <c r="S122" s="14">
        <v>0</v>
      </c>
      <c r="T122" s="14">
        <v>0</v>
      </c>
      <c r="U122" s="14">
        <v>2009</v>
      </c>
      <c r="V122" s="14"/>
      <c r="W122" s="14">
        <v>831</v>
      </c>
      <c r="X122" s="14">
        <v>351</v>
      </c>
      <c r="Y122" s="14">
        <v>348</v>
      </c>
      <c r="AA122" s="12" t="s">
        <v>232</v>
      </c>
      <c r="AB122" s="12">
        <v>831</v>
      </c>
      <c r="AC122" s="12">
        <v>352</v>
      </c>
      <c r="AD122" s="12">
        <v>348</v>
      </c>
      <c r="AF122" s="12">
        <f t="shared" si="1"/>
        <v>0</v>
      </c>
      <c r="AG122" s="12">
        <f t="shared" si="1"/>
        <v>-1</v>
      </c>
      <c r="AH122" s="12">
        <f t="shared" si="1"/>
        <v>0</v>
      </c>
    </row>
    <row r="123" spans="1:34" x14ac:dyDescent="0.25">
      <c r="A123" s="17" t="s">
        <v>77</v>
      </c>
      <c r="B123" s="17" t="s">
        <v>77</v>
      </c>
      <c r="C123" s="14" t="s">
        <v>84</v>
      </c>
      <c r="D123" s="14" t="s">
        <v>233</v>
      </c>
      <c r="E123" s="14" t="s">
        <v>217</v>
      </c>
      <c r="F123" s="14" t="s">
        <v>234</v>
      </c>
      <c r="G123" s="13">
        <v>43.124099999999999</v>
      </c>
      <c r="H123" s="13">
        <v>94.352599999999995</v>
      </c>
      <c r="I123" s="14">
        <v>3609</v>
      </c>
      <c r="J123" s="15" t="s">
        <v>1227</v>
      </c>
      <c r="K123" s="16">
        <v>2</v>
      </c>
      <c r="L123" s="13">
        <v>2.7</v>
      </c>
      <c r="M123" s="13">
        <v>0.94599999999999995</v>
      </c>
      <c r="N123" s="14">
        <v>0</v>
      </c>
      <c r="O123" s="14">
        <v>537000</v>
      </c>
      <c r="P123" s="14">
        <v>20700</v>
      </c>
      <c r="Q123" s="14" t="s">
        <v>975</v>
      </c>
      <c r="R123" s="14">
        <v>0</v>
      </c>
      <c r="S123" s="14">
        <v>0</v>
      </c>
      <c r="T123" s="14">
        <v>0</v>
      </c>
      <c r="U123" s="14">
        <v>2009</v>
      </c>
      <c r="V123" s="14"/>
      <c r="W123" s="14">
        <v>10533</v>
      </c>
      <c r="X123" s="14">
        <v>690</v>
      </c>
      <c r="Y123" s="14">
        <v>407</v>
      </c>
      <c r="AA123" s="12" t="s">
        <v>234</v>
      </c>
      <c r="AB123" s="12">
        <v>10533</v>
      </c>
      <c r="AC123" s="12">
        <v>778</v>
      </c>
      <c r="AD123" s="12">
        <v>407</v>
      </c>
      <c r="AF123" s="12">
        <f t="shared" si="1"/>
        <v>0</v>
      </c>
      <c r="AG123" s="12">
        <f t="shared" si="1"/>
        <v>-88</v>
      </c>
      <c r="AH123" s="12">
        <f t="shared" si="1"/>
        <v>0</v>
      </c>
    </row>
    <row r="124" spans="1:34" x14ac:dyDescent="0.25">
      <c r="A124" s="17" t="s">
        <v>77</v>
      </c>
      <c r="B124" s="17" t="s">
        <v>77</v>
      </c>
      <c r="C124" s="14" t="s">
        <v>84</v>
      </c>
      <c r="D124" s="14" t="s">
        <v>235</v>
      </c>
      <c r="E124" s="14" t="s">
        <v>217</v>
      </c>
      <c r="F124" s="14" t="s">
        <v>236</v>
      </c>
      <c r="G124" s="13">
        <v>43.125</v>
      </c>
      <c r="H124" s="13">
        <v>94.357799999999997</v>
      </c>
      <c r="I124" s="14">
        <v>3551</v>
      </c>
      <c r="J124" s="15" t="s">
        <v>1227</v>
      </c>
      <c r="K124" s="16">
        <v>2</v>
      </c>
      <c r="L124" s="13">
        <v>2.7</v>
      </c>
      <c r="M124" s="13">
        <v>0.96799999999999997</v>
      </c>
      <c r="N124" s="14">
        <v>0</v>
      </c>
      <c r="O124" s="14">
        <v>1114100</v>
      </c>
      <c r="P124" s="14">
        <v>90000</v>
      </c>
      <c r="Q124" s="14" t="s">
        <v>975</v>
      </c>
      <c r="R124" s="14">
        <v>0</v>
      </c>
      <c r="S124" s="14">
        <v>0</v>
      </c>
      <c r="T124" s="14">
        <v>0</v>
      </c>
      <c r="U124" s="14">
        <v>2009</v>
      </c>
      <c r="V124" s="14"/>
      <c r="W124" s="14">
        <v>21162</v>
      </c>
      <c r="X124" s="14">
        <v>2053</v>
      </c>
      <c r="Y124" s="14">
        <v>1719</v>
      </c>
      <c r="AA124" s="12" t="s">
        <v>236</v>
      </c>
      <c r="AB124" s="12">
        <v>21162</v>
      </c>
      <c r="AC124" s="12">
        <v>2177</v>
      </c>
      <c r="AD124" s="12">
        <v>1719</v>
      </c>
      <c r="AF124" s="12">
        <f t="shared" si="1"/>
        <v>0</v>
      </c>
      <c r="AG124" s="12">
        <f t="shared" si="1"/>
        <v>-124</v>
      </c>
      <c r="AH124" s="12">
        <f t="shared" si="1"/>
        <v>0</v>
      </c>
    </row>
    <row r="125" spans="1:34" x14ac:dyDescent="0.25">
      <c r="A125" s="17" t="s">
        <v>77</v>
      </c>
      <c r="B125" s="17" t="s">
        <v>77</v>
      </c>
      <c r="C125" s="14" t="s">
        <v>84</v>
      </c>
      <c r="D125" s="14" t="s">
        <v>237</v>
      </c>
      <c r="E125" s="14" t="s">
        <v>217</v>
      </c>
      <c r="F125" s="14" t="s">
        <v>238</v>
      </c>
      <c r="G125" s="13">
        <v>43.125</v>
      </c>
      <c r="H125" s="13">
        <v>94.357900000000001</v>
      </c>
      <c r="I125" s="14">
        <v>3551</v>
      </c>
      <c r="J125" s="15" t="s">
        <v>1227</v>
      </c>
      <c r="K125" s="16">
        <v>2</v>
      </c>
      <c r="L125" s="13">
        <v>2.7</v>
      </c>
      <c r="M125" s="13">
        <v>0.96799999999999997</v>
      </c>
      <c r="N125" s="14">
        <v>0</v>
      </c>
      <c r="O125" s="14">
        <v>222600</v>
      </c>
      <c r="P125" s="14">
        <v>15200</v>
      </c>
      <c r="Q125" s="14" t="s">
        <v>975</v>
      </c>
      <c r="R125" s="14">
        <v>0</v>
      </c>
      <c r="S125" s="14">
        <v>0</v>
      </c>
      <c r="T125" s="14">
        <v>0</v>
      </c>
      <c r="U125" s="14">
        <v>2009</v>
      </c>
      <c r="V125" s="14"/>
      <c r="W125" s="14">
        <v>4574</v>
      </c>
      <c r="X125" s="14">
        <v>395</v>
      </c>
      <c r="Y125" s="14">
        <v>313</v>
      </c>
      <c r="AA125" s="12" t="s">
        <v>238</v>
      </c>
      <c r="AB125" s="12">
        <v>4574</v>
      </c>
      <c r="AC125" s="12">
        <v>425</v>
      </c>
      <c r="AD125" s="12">
        <v>313</v>
      </c>
      <c r="AF125" s="12">
        <f t="shared" si="1"/>
        <v>0</v>
      </c>
      <c r="AG125" s="12">
        <f t="shared" si="1"/>
        <v>-30</v>
      </c>
      <c r="AH125" s="12">
        <f t="shared" si="1"/>
        <v>0</v>
      </c>
    </row>
    <row r="126" spans="1:34" x14ac:dyDescent="0.25">
      <c r="A126" s="17" t="s">
        <v>77</v>
      </c>
      <c r="B126" s="17" t="s">
        <v>77</v>
      </c>
      <c r="C126" s="14" t="s">
        <v>84</v>
      </c>
      <c r="D126" s="14" t="s">
        <v>239</v>
      </c>
      <c r="E126" s="14" t="s">
        <v>240</v>
      </c>
      <c r="F126" s="14" t="s">
        <v>241</v>
      </c>
      <c r="G126" s="13">
        <v>43.143000000000001</v>
      </c>
      <c r="H126" s="13">
        <v>94.380300000000005</v>
      </c>
      <c r="I126" s="14">
        <v>3340</v>
      </c>
      <c r="J126" s="15" t="s">
        <v>1227</v>
      </c>
      <c r="K126" s="16">
        <v>2</v>
      </c>
      <c r="L126" s="13">
        <v>2.7</v>
      </c>
      <c r="M126" s="13">
        <v>0.98099999999999998</v>
      </c>
      <c r="N126" s="14">
        <v>0</v>
      </c>
      <c r="O126" s="14">
        <v>637600</v>
      </c>
      <c r="P126" s="14">
        <v>22300</v>
      </c>
      <c r="Q126" s="14" t="s">
        <v>975</v>
      </c>
      <c r="R126" s="14">
        <v>0</v>
      </c>
      <c r="S126" s="14">
        <v>0</v>
      </c>
      <c r="T126" s="14">
        <v>0</v>
      </c>
      <c r="U126" s="14">
        <v>2009</v>
      </c>
      <c r="V126" s="14"/>
      <c r="W126" s="14">
        <v>14106</v>
      </c>
      <c r="X126" s="14">
        <v>896</v>
      </c>
      <c r="Y126" s="14">
        <v>495</v>
      </c>
      <c r="AA126" s="12" t="s">
        <v>241</v>
      </c>
      <c r="AB126" s="12">
        <v>14106</v>
      </c>
      <c r="AC126" s="12">
        <v>1018</v>
      </c>
      <c r="AD126" s="12">
        <v>495</v>
      </c>
      <c r="AF126" s="12">
        <f t="shared" si="1"/>
        <v>0</v>
      </c>
      <c r="AG126" s="12">
        <f t="shared" si="1"/>
        <v>-122</v>
      </c>
      <c r="AH126" s="12">
        <f t="shared" si="1"/>
        <v>0</v>
      </c>
    </row>
    <row r="127" spans="1:34" x14ac:dyDescent="0.25">
      <c r="A127" s="17" t="s">
        <v>77</v>
      </c>
      <c r="B127" s="17" t="s">
        <v>77</v>
      </c>
      <c r="C127" s="14" t="s">
        <v>84</v>
      </c>
      <c r="D127" s="14" t="s">
        <v>242</v>
      </c>
      <c r="E127" s="14" t="s">
        <v>240</v>
      </c>
      <c r="F127" s="14" t="s">
        <v>243</v>
      </c>
      <c r="G127" s="13">
        <v>43.143000000000001</v>
      </c>
      <c r="H127" s="13">
        <v>94.380300000000005</v>
      </c>
      <c r="I127" s="14">
        <v>3340</v>
      </c>
      <c r="J127" s="15" t="s">
        <v>1227</v>
      </c>
      <c r="K127" s="16">
        <v>2</v>
      </c>
      <c r="L127" s="13">
        <v>2.7</v>
      </c>
      <c r="M127" s="13">
        <v>0.98099999999999998</v>
      </c>
      <c r="N127" s="14">
        <v>0</v>
      </c>
      <c r="O127" s="14">
        <v>644300</v>
      </c>
      <c r="P127" s="14">
        <v>18900</v>
      </c>
      <c r="Q127" s="14" t="s">
        <v>975</v>
      </c>
      <c r="R127" s="14">
        <v>0</v>
      </c>
      <c r="S127" s="14">
        <v>0</v>
      </c>
      <c r="T127" s="14">
        <v>0</v>
      </c>
      <c r="U127" s="14">
        <v>2009</v>
      </c>
      <c r="V127" s="14"/>
      <c r="W127" s="14">
        <v>14245</v>
      </c>
      <c r="X127" s="14">
        <v>863</v>
      </c>
      <c r="Y127" s="14">
        <v>419</v>
      </c>
      <c r="AA127" s="12" t="s">
        <v>243</v>
      </c>
      <c r="AB127" s="12">
        <v>14245</v>
      </c>
      <c r="AC127" s="12">
        <v>991</v>
      </c>
      <c r="AD127" s="12">
        <v>419</v>
      </c>
      <c r="AF127" s="12">
        <f t="shared" si="1"/>
        <v>0</v>
      </c>
      <c r="AG127" s="12">
        <f t="shared" si="1"/>
        <v>-128</v>
      </c>
      <c r="AH127" s="12">
        <f t="shared" si="1"/>
        <v>0</v>
      </c>
    </row>
    <row r="128" spans="1:34" x14ac:dyDescent="0.25">
      <c r="A128" s="17" t="s">
        <v>77</v>
      </c>
      <c r="B128" s="17" t="s">
        <v>77</v>
      </c>
      <c r="C128" s="14" t="s">
        <v>84</v>
      </c>
      <c r="D128" s="14" t="s">
        <v>244</v>
      </c>
      <c r="E128" s="14" t="s">
        <v>240</v>
      </c>
      <c r="F128" s="14" t="s">
        <v>245</v>
      </c>
      <c r="G128" s="13">
        <v>43.142699999999998</v>
      </c>
      <c r="H128" s="13">
        <v>94.380499999999998</v>
      </c>
      <c r="I128" s="14">
        <v>3359</v>
      </c>
      <c r="J128" s="15" t="s">
        <v>1227</v>
      </c>
      <c r="K128" s="16">
        <v>2</v>
      </c>
      <c r="L128" s="13">
        <v>2.7</v>
      </c>
      <c r="M128" s="13">
        <v>0.98299999999999998</v>
      </c>
      <c r="N128" s="14">
        <v>0</v>
      </c>
      <c r="O128" s="14">
        <v>782200</v>
      </c>
      <c r="P128" s="14">
        <v>20200</v>
      </c>
      <c r="Q128" s="14" t="s">
        <v>975</v>
      </c>
      <c r="R128" s="14">
        <v>0</v>
      </c>
      <c r="S128" s="14">
        <v>0</v>
      </c>
      <c r="T128" s="14">
        <v>0</v>
      </c>
      <c r="U128" s="14">
        <v>2009</v>
      </c>
      <c r="V128" s="14"/>
      <c r="W128" s="14">
        <v>16865</v>
      </c>
      <c r="X128" s="14">
        <v>995</v>
      </c>
      <c r="Y128" s="14">
        <v>437</v>
      </c>
      <c r="AA128" s="12" t="s">
        <v>245</v>
      </c>
      <c r="AB128" s="12">
        <v>16865</v>
      </c>
      <c r="AC128" s="12">
        <v>1150</v>
      </c>
      <c r="AD128" s="12">
        <v>437</v>
      </c>
      <c r="AF128" s="12">
        <f t="shared" si="1"/>
        <v>0</v>
      </c>
      <c r="AG128" s="12">
        <f t="shared" si="1"/>
        <v>-155</v>
      </c>
      <c r="AH128" s="12">
        <f t="shared" si="1"/>
        <v>0</v>
      </c>
    </row>
    <row r="129" spans="1:34" x14ac:dyDescent="0.25">
      <c r="A129" s="17" t="s">
        <v>77</v>
      </c>
      <c r="B129" s="17" t="s">
        <v>77</v>
      </c>
      <c r="C129" s="14" t="s">
        <v>84</v>
      </c>
      <c r="D129" s="14" t="s">
        <v>246</v>
      </c>
      <c r="E129" s="14" t="s">
        <v>247</v>
      </c>
      <c r="F129" s="14" t="s">
        <v>248</v>
      </c>
      <c r="G129" s="13">
        <v>43.216799999999999</v>
      </c>
      <c r="H129" s="13">
        <v>94.400300000000001</v>
      </c>
      <c r="I129" s="14">
        <v>2514</v>
      </c>
      <c r="J129" s="15" t="s">
        <v>1227</v>
      </c>
      <c r="K129" s="16">
        <v>2</v>
      </c>
      <c r="L129" s="13">
        <v>2.7</v>
      </c>
      <c r="M129" s="13">
        <v>0.999</v>
      </c>
      <c r="N129" s="14">
        <v>0</v>
      </c>
      <c r="O129" s="14">
        <v>1642400</v>
      </c>
      <c r="P129" s="14">
        <v>38300</v>
      </c>
      <c r="Q129" s="14" t="s">
        <v>975</v>
      </c>
      <c r="R129" s="14">
        <v>0</v>
      </c>
      <c r="S129" s="14">
        <v>0</v>
      </c>
      <c r="T129" s="14">
        <v>0</v>
      </c>
      <c r="U129" s="14">
        <v>2009</v>
      </c>
      <c r="V129" s="14"/>
      <c r="W129" s="14">
        <v>57362</v>
      </c>
      <c r="X129" s="14">
        <v>3357</v>
      </c>
      <c r="Y129" s="14">
        <v>1357</v>
      </c>
      <c r="AA129" s="12" t="s">
        <v>248</v>
      </c>
      <c r="AB129" s="12">
        <v>57362</v>
      </c>
      <c r="AC129" s="12">
        <v>3899</v>
      </c>
      <c r="AD129" s="12">
        <v>1357</v>
      </c>
      <c r="AF129" s="12">
        <f t="shared" si="1"/>
        <v>0</v>
      </c>
      <c r="AG129" s="12">
        <f t="shared" si="1"/>
        <v>-542</v>
      </c>
      <c r="AH129" s="12">
        <f t="shared" si="1"/>
        <v>0</v>
      </c>
    </row>
    <row r="130" spans="1:34" x14ac:dyDescent="0.25">
      <c r="A130" s="17" t="s">
        <v>77</v>
      </c>
      <c r="B130" s="17" t="s">
        <v>77</v>
      </c>
      <c r="C130" s="14" t="s">
        <v>84</v>
      </c>
      <c r="D130" s="14" t="s">
        <v>249</v>
      </c>
      <c r="E130" s="14" t="s">
        <v>247</v>
      </c>
      <c r="F130" s="14" t="s">
        <v>250</v>
      </c>
      <c r="G130" s="13">
        <v>43.216900000000003</v>
      </c>
      <c r="H130" s="13">
        <v>94.400300000000001</v>
      </c>
      <c r="I130" s="14">
        <v>2517</v>
      </c>
      <c r="J130" s="15" t="s">
        <v>1227</v>
      </c>
      <c r="K130" s="16">
        <v>2</v>
      </c>
      <c r="L130" s="13">
        <v>2.7</v>
      </c>
      <c r="M130" s="13">
        <v>0.999</v>
      </c>
      <c r="N130" s="14">
        <v>0</v>
      </c>
      <c r="O130" s="14">
        <v>2168700</v>
      </c>
      <c r="P130" s="14">
        <v>91100</v>
      </c>
      <c r="Q130" s="14" t="s">
        <v>975</v>
      </c>
      <c r="R130" s="14">
        <v>0</v>
      </c>
      <c r="S130" s="14">
        <v>0</v>
      </c>
      <c r="T130" s="14">
        <v>0</v>
      </c>
      <c r="U130" s="14">
        <v>2009</v>
      </c>
      <c r="V130" s="14"/>
      <c r="W130" s="14">
        <v>75644</v>
      </c>
      <c r="X130" s="14">
        <v>5199</v>
      </c>
      <c r="Y130" s="14">
        <v>3238</v>
      </c>
      <c r="AA130" s="12" t="s">
        <v>250</v>
      </c>
      <c r="AB130" s="12">
        <v>75644</v>
      </c>
      <c r="AC130" s="12">
        <v>5826</v>
      </c>
      <c r="AD130" s="12">
        <v>3238</v>
      </c>
      <c r="AF130" s="12">
        <f t="shared" si="1"/>
        <v>0</v>
      </c>
      <c r="AG130" s="12">
        <f t="shared" si="1"/>
        <v>-627</v>
      </c>
      <c r="AH130" s="12">
        <f t="shared" si="1"/>
        <v>0</v>
      </c>
    </row>
    <row r="131" spans="1:34" x14ac:dyDescent="0.25">
      <c r="A131" s="17" t="s">
        <v>77</v>
      </c>
      <c r="B131" s="17" t="s">
        <v>77</v>
      </c>
      <c r="C131" s="14" t="s">
        <v>84</v>
      </c>
      <c r="D131" s="14" t="s">
        <v>251</v>
      </c>
      <c r="E131" s="14" t="s">
        <v>247</v>
      </c>
      <c r="F131" s="14" t="s">
        <v>252</v>
      </c>
      <c r="G131" s="13">
        <v>43.216999999999999</v>
      </c>
      <c r="H131" s="13">
        <v>94.400400000000005</v>
      </c>
      <c r="I131" s="14">
        <v>2512</v>
      </c>
      <c r="J131" s="15" t="s">
        <v>1227</v>
      </c>
      <c r="K131" s="16">
        <v>2</v>
      </c>
      <c r="L131" s="13">
        <v>2.7</v>
      </c>
      <c r="M131" s="13">
        <v>0.999</v>
      </c>
      <c r="N131" s="14">
        <v>0</v>
      </c>
      <c r="O131" s="14">
        <v>21100</v>
      </c>
      <c r="P131" s="14">
        <v>10400</v>
      </c>
      <c r="Q131" s="14" t="s">
        <v>975</v>
      </c>
      <c r="R131" s="14">
        <v>0</v>
      </c>
      <c r="S131" s="14">
        <v>0</v>
      </c>
      <c r="T131" s="14">
        <v>0</v>
      </c>
      <c r="U131" s="14">
        <v>2009</v>
      </c>
      <c r="V131" s="14"/>
      <c r="W131" s="14">
        <v>966</v>
      </c>
      <c r="X131" s="14">
        <v>479</v>
      </c>
      <c r="Y131" s="14">
        <v>476</v>
      </c>
      <c r="AA131" s="12" t="s">
        <v>252</v>
      </c>
      <c r="AB131" s="12">
        <v>966</v>
      </c>
      <c r="AC131" s="12">
        <v>480</v>
      </c>
      <c r="AD131" s="12">
        <v>476</v>
      </c>
      <c r="AF131" s="12">
        <f t="shared" si="1"/>
        <v>0</v>
      </c>
      <c r="AG131" s="12">
        <f t="shared" si="1"/>
        <v>-1</v>
      </c>
      <c r="AH131" s="12">
        <f t="shared" si="1"/>
        <v>0</v>
      </c>
    </row>
    <row r="132" spans="1:34" x14ac:dyDescent="0.25">
      <c r="A132" s="17" t="s">
        <v>77</v>
      </c>
      <c r="B132" s="17" t="s">
        <v>77</v>
      </c>
      <c r="C132" s="14" t="s">
        <v>84</v>
      </c>
      <c r="D132" s="14" t="s">
        <v>253</v>
      </c>
      <c r="E132" s="14" t="s">
        <v>247</v>
      </c>
      <c r="F132" s="14" t="s">
        <v>254</v>
      </c>
      <c r="G132" s="13">
        <v>43.2166</v>
      </c>
      <c r="H132" s="13">
        <v>94.400300000000001</v>
      </c>
      <c r="I132" s="14">
        <v>2520</v>
      </c>
      <c r="J132" s="15" t="s">
        <v>1227</v>
      </c>
      <c r="K132" s="16">
        <v>2</v>
      </c>
      <c r="L132" s="13">
        <v>2.7</v>
      </c>
      <c r="M132" s="13">
        <v>0.999</v>
      </c>
      <c r="N132" s="14">
        <v>0</v>
      </c>
      <c r="O132" s="14">
        <v>1110500</v>
      </c>
      <c r="P132" s="14">
        <v>40600</v>
      </c>
      <c r="Q132" s="14" t="s">
        <v>975</v>
      </c>
      <c r="R132" s="14">
        <v>0</v>
      </c>
      <c r="S132" s="14">
        <v>0</v>
      </c>
      <c r="T132" s="14">
        <v>0</v>
      </c>
      <c r="U132" s="14">
        <v>2009</v>
      </c>
      <c r="V132" s="14"/>
      <c r="W132" s="14">
        <v>38727</v>
      </c>
      <c r="X132" s="14">
        <v>2510</v>
      </c>
      <c r="Y132" s="14">
        <v>1430</v>
      </c>
      <c r="AA132" s="12" t="s">
        <v>254</v>
      </c>
      <c r="AB132" s="12">
        <v>38726</v>
      </c>
      <c r="AC132" s="12">
        <v>2842</v>
      </c>
      <c r="AD132" s="12">
        <v>1430</v>
      </c>
      <c r="AF132" s="12">
        <f t="shared" si="1"/>
        <v>1</v>
      </c>
      <c r="AG132" s="12">
        <f t="shared" si="1"/>
        <v>-332</v>
      </c>
      <c r="AH132" s="12">
        <f t="shared" si="1"/>
        <v>0</v>
      </c>
    </row>
    <row r="133" spans="1:34" x14ac:dyDescent="0.25">
      <c r="A133" s="17" t="s">
        <v>77</v>
      </c>
      <c r="B133" s="17" t="s">
        <v>77</v>
      </c>
      <c r="C133" s="14" t="s">
        <v>84</v>
      </c>
      <c r="D133" s="14" t="s">
        <v>255</v>
      </c>
      <c r="E133" s="14" t="s">
        <v>247</v>
      </c>
      <c r="F133" s="14" t="s">
        <v>256</v>
      </c>
      <c r="G133" s="13">
        <v>43.2271</v>
      </c>
      <c r="H133" s="13">
        <v>94.401700000000005</v>
      </c>
      <c r="I133" s="14">
        <v>2407</v>
      </c>
      <c r="J133" s="15" t="s">
        <v>1227</v>
      </c>
      <c r="K133" s="16">
        <v>2</v>
      </c>
      <c r="L133" s="13">
        <v>2.7</v>
      </c>
      <c r="M133" s="13">
        <v>0.999</v>
      </c>
      <c r="N133" s="14">
        <v>0</v>
      </c>
      <c r="O133" s="14">
        <v>581200</v>
      </c>
      <c r="P133" s="14">
        <v>53200</v>
      </c>
      <c r="Q133" s="14" t="s">
        <v>975</v>
      </c>
      <c r="R133" s="14">
        <v>0</v>
      </c>
      <c r="S133" s="14">
        <v>0</v>
      </c>
      <c r="T133" s="14">
        <v>0</v>
      </c>
      <c r="U133" s="14">
        <v>2009</v>
      </c>
      <c r="V133" s="14"/>
      <c r="W133" s="14">
        <v>22734</v>
      </c>
      <c r="X133" s="14">
        <v>2416</v>
      </c>
      <c r="Y133" s="14">
        <v>2093</v>
      </c>
      <c r="AA133" s="12" t="s">
        <v>256</v>
      </c>
      <c r="AB133" s="12">
        <v>22734</v>
      </c>
      <c r="AC133" s="12">
        <v>2538</v>
      </c>
      <c r="AD133" s="12">
        <v>2093</v>
      </c>
      <c r="AF133" s="12">
        <f t="shared" ref="AF133:AH196" si="2">W133-AB133</f>
        <v>0</v>
      </c>
      <c r="AG133" s="12">
        <f t="shared" si="2"/>
        <v>-122</v>
      </c>
      <c r="AH133" s="12">
        <f t="shared" si="2"/>
        <v>0</v>
      </c>
    </row>
    <row r="134" spans="1:34" x14ac:dyDescent="0.25">
      <c r="A134" s="17" t="s">
        <v>77</v>
      </c>
      <c r="B134" s="17" t="s">
        <v>77</v>
      </c>
      <c r="C134" s="14" t="s">
        <v>84</v>
      </c>
      <c r="D134" s="14" t="s">
        <v>257</v>
      </c>
      <c r="E134" s="14" t="s">
        <v>247</v>
      </c>
      <c r="F134" s="14" t="s">
        <v>258</v>
      </c>
      <c r="G134" s="13">
        <v>43.227200000000003</v>
      </c>
      <c r="H134" s="13">
        <v>94.401799999999994</v>
      </c>
      <c r="I134" s="14">
        <v>2406</v>
      </c>
      <c r="J134" s="15" t="s">
        <v>1227</v>
      </c>
      <c r="K134" s="16">
        <v>2</v>
      </c>
      <c r="L134" s="13">
        <v>2.7</v>
      </c>
      <c r="M134" s="13">
        <v>0.997</v>
      </c>
      <c r="N134" s="14">
        <v>0</v>
      </c>
      <c r="O134" s="14">
        <v>644800</v>
      </c>
      <c r="P134" s="14">
        <v>38300</v>
      </c>
      <c r="Q134" s="14" t="s">
        <v>975</v>
      </c>
      <c r="R134" s="14">
        <v>0</v>
      </c>
      <c r="S134" s="14">
        <v>0</v>
      </c>
      <c r="T134" s="14">
        <v>0</v>
      </c>
      <c r="U134" s="14">
        <v>2009</v>
      </c>
      <c r="V134" s="14"/>
      <c r="W134" s="14">
        <v>25128</v>
      </c>
      <c r="X134" s="14">
        <v>2009</v>
      </c>
      <c r="Y134" s="14">
        <v>1502</v>
      </c>
      <c r="AA134" s="12" t="s">
        <v>258</v>
      </c>
      <c r="AB134" s="12">
        <v>25129</v>
      </c>
      <c r="AC134" s="12">
        <v>2186</v>
      </c>
      <c r="AD134" s="12">
        <v>1502</v>
      </c>
      <c r="AF134" s="12">
        <f t="shared" si="2"/>
        <v>-1</v>
      </c>
      <c r="AG134" s="12">
        <f t="shared" si="2"/>
        <v>-177</v>
      </c>
      <c r="AH134" s="12">
        <f t="shared" si="2"/>
        <v>0</v>
      </c>
    </row>
    <row r="135" spans="1:34" x14ac:dyDescent="0.25">
      <c r="A135" s="17" t="s">
        <v>1271</v>
      </c>
      <c r="B135" s="17" t="s">
        <v>1271</v>
      </c>
      <c r="C135" s="14" t="s">
        <v>84</v>
      </c>
      <c r="D135" s="14" t="s">
        <v>1190</v>
      </c>
      <c r="E135" s="14" t="s">
        <v>1191</v>
      </c>
      <c r="F135" s="14">
        <v>16</v>
      </c>
      <c r="G135" s="13">
        <v>50.337000000000003</v>
      </c>
      <c r="H135" s="13">
        <v>90.162000000000006</v>
      </c>
      <c r="I135" s="14">
        <v>2500</v>
      </c>
      <c r="J135" s="15" t="s">
        <v>1227</v>
      </c>
      <c r="K135" s="16">
        <v>3</v>
      </c>
      <c r="L135" s="13">
        <v>2.65</v>
      </c>
      <c r="M135" s="13">
        <v>0.98299999999999998</v>
      </c>
      <c r="N135" s="14">
        <v>0</v>
      </c>
      <c r="O135" s="14">
        <v>335000</v>
      </c>
      <c r="P135" s="14">
        <v>14200</v>
      </c>
      <c r="Q135" s="14" t="s">
        <v>1196</v>
      </c>
      <c r="R135" s="14">
        <v>0</v>
      </c>
      <c r="S135" s="14">
        <v>0</v>
      </c>
      <c r="T135" s="14">
        <v>0</v>
      </c>
      <c r="U135" s="14">
        <v>2015</v>
      </c>
      <c r="V135" s="14"/>
      <c r="W135" s="14">
        <v>11073</v>
      </c>
      <c r="X135" s="14">
        <v>752</v>
      </c>
      <c r="Y135" s="14">
        <v>471</v>
      </c>
      <c r="AA135" s="12">
        <v>16</v>
      </c>
      <c r="AB135" s="12">
        <v>11073</v>
      </c>
      <c r="AC135" s="12">
        <v>841</v>
      </c>
      <c r="AD135" s="12">
        <v>471</v>
      </c>
      <c r="AF135" s="12">
        <f t="shared" si="2"/>
        <v>0</v>
      </c>
      <c r="AG135" s="12">
        <f t="shared" si="2"/>
        <v>-89</v>
      </c>
      <c r="AH135" s="12">
        <f t="shared" si="2"/>
        <v>0</v>
      </c>
    </row>
    <row r="136" spans="1:34" x14ac:dyDescent="0.25">
      <c r="A136" s="17" t="s">
        <v>1271</v>
      </c>
      <c r="B136" s="17" t="s">
        <v>1271</v>
      </c>
      <c r="C136" s="14" t="s">
        <v>84</v>
      </c>
      <c r="D136" s="14" t="s">
        <v>1192</v>
      </c>
      <c r="E136" s="14" t="s">
        <v>1193</v>
      </c>
      <c r="F136" s="14">
        <v>17</v>
      </c>
      <c r="G136" s="13">
        <v>50.343000000000004</v>
      </c>
      <c r="H136" s="13">
        <v>90.153999999999996</v>
      </c>
      <c r="I136" s="14">
        <v>2408</v>
      </c>
      <c r="J136" s="15" t="s">
        <v>1227</v>
      </c>
      <c r="K136" s="16">
        <v>3</v>
      </c>
      <c r="L136" s="13">
        <v>2.65</v>
      </c>
      <c r="M136" s="13">
        <v>0.94699999999999995</v>
      </c>
      <c r="N136" s="14">
        <v>0</v>
      </c>
      <c r="O136" s="14">
        <v>633000</v>
      </c>
      <c r="P136" s="14">
        <v>26300</v>
      </c>
      <c r="Q136" s="14" t="s">
        <v>1196</v>
      </c>
      <c r="R136" s="14">
        <v>0</v>
      </c>
      <c r="S136" s="14">
        <v>0</v>
      </c>
      <c r="T136" s="14">
        <v>0</v>
      </c>
      <c r="U136" s="14">
        <v>2015</v>
      </c>
      <c r="V136" s="14"/>
      <c r="W136" s="14">
        <v>22875</v>
      </c>
      <c r="X136" s="14">
        <v>1545</v>
      </c>
      <c r="Y136" s="14">
        <v>956</v>
      </c>
      <c r="AA136" s="12">
        <v>17</v>
      </c>
      <c r="AB136" s="12">
        <v>22875</v>
      </c>
      <c r="AC136" s="12">
        <v>1733</v>
      </c>
      <c r="AD136" s="12">
        <v>956</v>
      </c>
      <c r="AF136" s="12">
        <f t="shared" si="2"/>
        <v>0</v>
      </c>
      <c r="AG136" s="12">
        <f t="shared" si="2"/>
        <v>-188</v>
      </c>
      <c r="AH136" s="12">
        <f t="shared" si="2"/>
        <v>0</v>
      </c>
    </row>
    <row r="137" spans="1:34" x14ac:dyDescent="0.25">
      <c r="A137" s="17" t="s">
        <v>55</v>
      </c>
      <c r="B137" s="17" t="s">
        <v>55</v>
      </c>
      <c r="C137" s="14" t="s">
        <v>84</v>
      </c>
      <c r="D137" s="14" t="s">
        <v>259</v>
      </c>
      <c r="E137" s="14" t="s">
        <v>260</v>
      </c>
      <c r="F137" s="14" t="s">
        <v>261</v>
      </c>
      <c r="G137" s="14">
        <v>51.479219999999998</v>
      </c>
      <c r="H137" s="14">
        <v>99.055530000000005</v>
      </c>
      <c r="I137" s="14">
        <v>1638</v>
      </c>
      <c r="J137" s="14" t="s">
        <v>1227</v>
      </c>
      <c r="K137" s="14">
        <v>1</v>
      </c>
      <c r="L137" s="14">
        <v>2.7</v>
      </c>
      <c r="M137" s="13">
        <v>0.996</v>
      </c>
      <c r="N137" s="14">
        <v>0</v>
      </c>
      <c r="O137" s="14">
        <v>386000</v>
      </c>
      <c r="P137" s="14">
        <v>10000</v>
      </c>
      <c r="Q137" s="14" t="s">
        <v>976</v>
      </c>
      <c r="R137" s="14">
        <v>0</v>
      </c>
      <c r="S137" s="14">
        <v>0</v>
      </c>
      <c r="T137" s="14">
        <v>0</v>
      </c>
      <c r="U137" s="14">
        <v>2006</v>
      </c>
      <c r="V137" s="14"/>
      <c r="W137" s="14">
        <v>21009</v>
      </c>
      <c r="X137" s="14">
        <v>1241</v>
      </c>
      <c r="Y137" s="14">
        <v>547</v>
      </c>
      <c r="AA137" s="12" t="s">
        <v>261</v>
      </c>
      <c r="AB137" s="12">
        <v>21009</v>
      </c>
      <c r="AC137" s="12">
        <v>1435</v>
      </c>
      <c r="AD137" s="12">
        <v>547</v>
      </c>
      <c r="AF137" s="12">
        <f t="shared" si="2"/>
        <v>0</v>
      </c>
      <c r="AG137" s="12">
        <f t="shared" si="2"/>
        <v>-194</v>
      </c>
      <c r="AH137" s="12">
        <f t="shared" si="2"/>
        <v>0</v>
      </c>
    </row>
    <row r="138" spans="1:34" x14ac:dyDescent="0.25">
      <c r="A138" s="17" t="s">
        <v>55</v>
      </c>
      <c r="B138" s="17" t="s">
        <v>55</v>
      </c>
      <c r="C138" s="14" t="s">
        <v>84</v>
      </c>
      <c r="D138" s="14" t="s">
        <v>262</v>
      </c>
      <c r="E138" s="14" t="s">
        <v>260</v>
      </c>
      <c r="F138" s="14" t="s">
        <v>263</v>
      </c>
      <c r="G138" s="14">
        <v>51.479219999999998</v>
      </c>
      <c r="H138" s="14">
        <v>99.055530000000005</v>
      </c>
      <c r="I138" s="14">
        <v>1638</v>
      </c>
      <c r="J138" s="14" t="s">
        <v>1227</v>
      </c>
      <c r="K138" s="14">
        <v>5</v>
      </c>
      <c r="L138" s="14">
        <v>2.7</v>
      </c>
      <c r="M138" s="13">
        <v>0.996</v>
      </c>
      <c r="N138" s="14">
        <v>0</v>
      </c>
      <c r="O138" s="14">
        <v>419000</v>
      </c>
      <c r="P138" s="14">
        <v>10000</v>
      </c>
      <c r="Q138" s="14" t="s">
        <v>976</v>
      </c>
      <c r="R138" s="14">
        <v>0</v>
      </c>
      <c r="S138" s="14">
        <v>0</v>
      </c>
      <c r="T138" s="14">
        <v>0</v>
      </c>
      <c r="U138" s="14">
        <v>2006</v>
      </c>
      <c r="V138" s="14"/>
      <c r="W138" s="14">
        <v>23570</v>
      </c>
      <c r="X138" s="14">
        <v>1373</v>
      </c>
      <c r="Y138" s="14">
        <v>566</v>
      </c>
      <c r="AA138" s="12" t="s">
        <v>263</v>
      </c>
      <c r="AB138" s="12">
        <v>23570</v>
      </c>
      <c r="AC138" s="12">
        <v>1593</v>
      </c>
      <c r="AD138" s="12">
        <v>566</v>
      </c>
      <c r="AF138" s="12">
        <f t="shared" si="2"/>
        <v>0</v>
      </c>
      <c r="AG138" s="12">
        <f t="shared" si="2"/>
        <v>-220</v>
      </c>
      <c r="AH138" s="12">
        <f t="shared" si="2"/>
        <v>0</v>
      </c>
    </row>
    <row r="139" spans="1:34" x14ac:dyDescent="0.25">
      <c r="A139" s="17" t="s">
        <v>55</v>
      </c>
      <c r="B139" s="17" t="s">
        <v>55</v>
      </c>
      <c r="C139" s="14" t="s">
        <v>84</v>
      </c>
      <c r="D139" s="14" t="s">
        <v>264</v>
      </c>
      <c r="E139" s="14" t="s">
        <v>265</v>
      </c>
      <c r="F139" s="14" t="s">
        <v>266</v>
      </c>
      <c r="G139" s="13">
        <v>51.564999999999998</v>
      </c>
      <c r="H139" s="13">
        <v>99.103999999999999</v>
      </c>
      <c r="I139" s="14">
        <v>1729</v>
      </c>
      <c r="J139" s="15" t="s">
        <v>1227</v>
      </c>
      <c r="K139" s="16">
        <v>5</v>
      </c>
      <c r="L139" s="13">
        <v>2.7</v>
      </c>
      <c r="M139" s="13">
        <v>0.999</v>
      </c>
      <c r="N139" s="14">
        <v>0</v>
      </c>
      <c r="O139" s="14">
        <v>651000</v>
      </c>
      <c r="P139" s="14">
        <v>18000</v>
      </c>
      <c r="Q139" s="14" t="s">
        <v>976</v>
      </c>
      <c r="R139" s="14">
        <v>0</v>
      </c>
      <c r="S139" s="14">
        <v>0</v>
      </c>
      <c r="T139" s="14">
        <v>0</v>
      </c>
      <c r="U139" s="14">
        <v>2006</v>
      </c>
      <c r="V139" s="14"/>
      <c r="W139" s="14">
        <v>33722</v>
      </c>
      <c r="X139" s="14">
        <v>2026</v>
      </c>
      <c r="Y139" s="14">
        <v>940</v>
      </c>
      <c r="AA139" s="12" t="s">
        <v>266</v>
      </c>
      <c r="AB139" s="12">
        <v>33722</v>
      </c>
      <c r="AC139" s="12">
        <v>2334</v>
      </c>
      <c r="AD139" s="12">
        <v>940</v>
      </c>
      <c r="AF139" s="12">
        <f t="shared" si="2"/>
        <v>0</v>
      </c>
      <c r="AG139" s="12">
        <f t="shared" si="2"/>
        <v>-308</v>
      </c>
      <c r="AH139" s="12">
        <f t="shared" si="2"/>
        <v>0</v>
      </c>
    </row>
    <row r="140" spans="1:34" x14ac:dyDescent="0.25">
      <c r="A140" s="17" t="s">
        <v>55</v>
      </c>
      <c r="B140" s="17" t="s">
        <v>55</v>
      </c>
      <c r="C140" s="14" t="s">
        <v>84</v>
      </c>
      <c r="D140" s="14" t="s">
        <v>267</v>
      </c>
      <c r="E140" s="14" t="s">
        <v>265</v>
      </c>
      <c r="F140" s="14" t="s">
        <v>268</v>
      </c>
      <c r="G140" s="13">
        <v>51.564999999999998</v>
      </c>
      <c r="H140" s="13">
        <v>99.103999999999999</v>
      </c>
      <c r="I140" s="14">
        <v>1729</v>
      </c>
      <c r="J140" s="15" t="s">
        <v>1227</v>
      </c>
      <c r="K140" s="16">
        <v>4</v>
      </c>
      <c r="L140" s="13">
        <v>2.7</v>
      </c>
      <c r="M140" s="13">
        <v>0.999</v>
      </c>
      <c r="N140" s="14">
        <v>0</v>
      </c>
      <c r="O140" s="14">
        <v>533000</v>
      </c>
      <c r="P140" s="14">
        <v>13000</v>
      </c>
      <c r="Q140" s="14" t="s">
        <v>976</v>
      </c>
      <c r="R140" s="14">
        <v>0</v>
      </c>
      <c r="S140" s="14">
        <v>0</v>
      </c>
      <c r="T140" s="14">
        <v>0</v>
      </c>
      <c r="U140" s="14">
        <v>2006</v>
      </c>
      <c r="V140" s="14"/>
      <c r="W140" s="14">
        <v>27433</v>
      </c>
      <c r="X140" s="14">
        <v>1606</v>
      </c>
      <c r="Y140" s="14">
        <v>674</v>
      </c>
      <c r="AA140" s="12" t="s">
        <v>268</v>
      </c>
      <c r="AB140" s="12">
        <v>27433</v>
      </c>
      <c r="AC140" s="12">
        <v>1861</v>
      </c>
      <c r="AD140" s="12">
        <v>674</v>
      </c>
      <c r="AF140" s="12">
        <f t="shared" si="2"/>
        <v>0</v>
      </c>
      <c r="AG140" s="12">
        <f t="shared" si="2"/>
        <v>-255</v>
      </c>
      <c r="AH140" s="12">
        <f t="shared" si="2"/>
        <v>0</v>
      </c>
    </row>
    <row r="141" spans="1:34" x14ac:dyDescent="0.25">
      <c r="A141" s="17" t="s">
        <v>55</v>
      </c>
      <c r="B141" s="17" t="s">
        <v>55</v>
      </c>
      <c r="C141" s="14" t="s">
        <v>84</v>
      </c>
      <c r="D141" s="14" t="s">
        <v>269</v>
      </c>
      <c r="E141" s="14" t="s">
        <v>270</v>
      </c>
      <c r="F141" s="14" t="s">
        <v>271</v>
      </c>
      <c r="G141" s="13">
        <v>51.624200000000002</v>
      </c>
      <c r="H141" s="13">
        <v>99.189099999999996</v>
      </c>
      <c r="I141" s="14">
        <v>1932</v>
      </c>
      <c r="J141" s="15" t="s">
        <v>1227</v>
      </c>
      <c r="K141" s="16">
        <v>8</v>
      </c>
      <c r="L141" s="13">
        <v>2.7</v>
      </c>
      <c r="M141" s="13">
        <v>0.48299999999999998</v>
      </c>
      <c r="N141" s="14">
        <v>0</v>
      </c>
      <c r="O141" s="14">
        <v>178400</v>
      </c>
      <c r="P141" s="14">
        <v>6000</v>
      </c>
      <c r="Q141" s="14" t="s">
        <v>976</v>
      </c>
      <c r="R141" s="14">
        <v>0</v>
      </c>
      <c r="S141" s="14">
        <v>0</v>
      </c>
      <c r="T141" s="14">
        <v>0</v>
      </c>
      <c r="U141" s="14">
        <v>2006</v>
      </c>
      <c r="V141" s="14"/>
      <c r="W141" s="14">
        <v>16829</v>
      </c>
      <c r="X141" s="14">
        <v>1057</v>
      </c>
      <c r="Y141" s="14">
        <v>568</v>
      </c>
      <c r="AA141" s="12" t="s">
        <v>271</v>
      </c>
      <c r="AB141" s="12">
        <v>16829</v>
      </c>
      <c r="AC141" s="12">
        <v>1204</v>
      </c>
      <c r="AD141" s="12">
        <v>568</v>
      </c>
      <c r="AF141" s="12">
        <f t="shared" si="2"/>
        <v>0</v>
      </c>
      <c r="AG141" s="12">
        <f t="shared" si="2"/>
        <v>-147</v>
      </c>
      <c r="AH141" s="12">
        <f t="shared" si="2"/>
        <v>0</v>
      </c>
    </row>
    <row r="142" spans="1:34" x14ac:dyDescent="0.25">
      <c r="A142" s="17" t="s">
        <v>55</v>
      </c>
      <c r="B142" s="17" t="s">
        <v>55</v>
      </c>
      <c r="C142" s="14" t="s">
        <v>84</v>
      </c>
      <c r="D142" s="14" t="s">
        <v>272</v>
      </c>
      <c r="E142" s="14" t="s">
        <v>270</v>
      </c>
      <c r="F142" s="14" t="s">
        <v>273</v>
      </c>
      <c r="G142" s="13">
        <v>51.624200000000002</v>
      </c>
      <c r="H142" s="13">
        <v>99.189099999999996</v>
      </c>
      <c r="I142" s="14">
        <v>1932</v>
      </c>
      <c r="J142" s="15" t="s">
        <v>1227</v>
      </c>
      <c r="K142" s="16">
        <v>9</v>
      </c>
      <c r="L142" s="13">
        <v>2.7</v>
      </c>
      <c r="M142" s="13">
        <v>0.995</v>
      </c>
      <c r="N142" s="14">
        <v>0</v>
      </c>
      <c r="O142" s="14">
        <v>646500</v>
      </c>
      <c r="P142" s="14">
        <v>18700</v>
      </c>
      <c r="Q142" s="14" t="s">
        <v>976</v>
      </c>
      <c r="R142" s="14">
        <v>0</v>
      </c>
      <c r="S142" s="14">
        <v>0</v>
      </c>
      <c r="T142" s="14">
        <v>0</v>
      </c>
      <c r="U142" s="14">
        <v>2006</v>
      </c>
      <c r="V142" s="14"/>
      <c r="W142" s="14">
        <v>29586</v>
      </c>
      <c r="X142" s="14">
        <v>1793</v>
      </c>
      <c r="Y142" s="14">
        <v>862</v>
      </c>
      <c r="AA142" s="12" t="s">
        <v>273</v>
      </c>
      <c r="AB142" s="12">
        <v>29586</v>
      </c>
      <c r="AC142" s="12">
        <v>2061</v>
      </c>
      <c r="AD142" s="12">
        <v>862</v>
      </c>
      <c r="AF142" s="12">
        <f t="shared" si="2"/>
        <v>0</v>
      </c>
      <c r="AG142" s="12">
        <f t="shared" si="2"/>
        <v>-268</v>
      </c>
      <c r="AH142" s="12">
        <f t="shared" si="2"/>
        <v>0</v>
      </c>
    </row>
    <row r="143" spans="1:34" x14ac:dyDescent="0.25">
      <c r="A143" s="17" t="s">
        <v>55</v>
      </c>
      <c r="B143" s="17" t="s">
        <v>55</v>
      </c>
      <c r="C143" s="14" t="s">
        <v>84</v>
      </c>
      <c r="D143" s="14" t="s">
        <v>274</v>
      </c>
      <c r="E143" s="14" t="s">
        <v>275</v>
      </c>
      <c r="F143" s="14" t="s">
        <v>276</v>
      </c>
      <c r="G143" s="13">
        <v>51.399569999999997</v>
      </c>
      <c r="H143" s="13">
        <v>99.772199999999998</v>
      </c>
      <c r="I143" s="14">
        <v>1633</v>
      </c>
      <c r="J143" s="15" t="s">
        <v>1227</v>
      </c>
      <c r="K143" s="16">
        <v>4</v>
      </c>
      <c r="L143" s="13">
        <v>2.7</v>
      </c>
      <c r="M143" s="13">
        <v>0.999</v>
      </c>
      <c r="N143" s="14">
        <v>0</v>
      </c>
      <c r="O143" s="14">
        <v>419000</v>
      </c>
      <c r="P143" s="14">
        <v>10000</v>
      </c>
      <c r="Q143" s="14" t="s">
        <v>976</v>
      </c>
      <c r="R143" s="14">
        <v>0</v>
      </c>
      <c r="S143" s="14">
        <v>0</v>
      </c>
      <c r="T143" s="14">
        <v>0</v>
      </c>
      <c r="U143" s="14">
        <v>2006</v>
      </c>
      <c r="V143" s="14"/>
      <c r="W143" s="14">
        <v>23377</v>
      </c>
      <c r="X143" s="14">
        <v>1362</v>
      </c>
      <c r="Y143" s="14">
        <v>561</v>
      </c>
      <c r="AA143" s="12" t="s">
        <v>276</v>
      </c>
      <c r="AB143" s="12">
        <v>23377</v>
      </c>
      <c r="AC143" s="12">
        <v>1580</v>
      </c>
      <c r="AD143" s="12">
        <v>561</v>
      </c>
      <c r="AF143" s="12">
        <f t="shared" si="2"/>
        <v>0</v>
      </c>
      <c r="AG143" s="12">
        <f t="shared" si="2"/>
        <v>-218</v>
      </c>
      <c r="AH143" s="12">
        <f t="shared" si="2"/>
        <v>0</v>
      </c>
    </row>
    <row r="144" spans="1:34" x14ac:dyDescent="0.25">
      <c r="A144" s="17" t="s">
        <v>55</v>
      </c>
      <c r="B144" s="17" t="s">
        <v>55</v>
      </c>
      <c r="C144" s="14" t="s">
        <v>84</v>
      </c>
      <c r="D144" s="14" t="s">
        <v>277</v>
      </c>
      <c r="E144" s="14" t="s">
        <v>275</v>
      </c>
      <c r="F144" s="14" t="s">
        <v>278</v>
      </c>
      <c r="G144" s="13">
        <v>51.399569999999997</v>
      </c>
      <c r="H144" s="13">
        <v>99.772199999999998</v>
      </c>
      <c r="I144" s="14">
        <v>1633</v>
      </c>
      <c r="J144" s="15" t="s">
        <v>1227</v>
      </c>
      <c r="K144" s="16">
        <v>5</v>
      </c>
      <c r="L144" s="13">
        <v>2.7</v>
      </c>
      <c r="M144" s="13">
        <v>0.999</v>
      </c>
      <c r="N144" s="14">
        <v>0</v>
      </c>
      <c r="O144" s="14">
        <v>370000</v>
      </c>
      <c r="P144" s="14">
        <v>9000</v>
      </c>
      <c r="Q144" s="14" t="s">
        <v>976</v>
      </c>
      <c r="R144" s="14">
        <v>0</v>
      </c>
      <c r="S144" s="14">
        <v>0</v>
      </c>
      <c r="T144" s="14">
        <v>0</v>
      </c>
      <c r="U144" s="14">
        <v>2006</v>
      </c>
      <c r="V144" s="14"/>
      <c r="W144" s="14">
        <v>20859</v>
      </c>
      <c r="X144" s="14">
        <v>1218</v>
      </c>
      <c r="Y144" s="14">
        <v>510</v>
      </c>
      <c r="AA144" s="12" t="s">
        <v>278</v>
      </c>
      <c r="AB144" s="12">
        <v>20859</v>
      </c>
      <c r="AC144" s="12">
        <v>1412</v>
      </c>
      <c r="AD144" s="12">
        <v>510</v>
      </c>
      <c r="AF144" s="12">
        <f t="shared" si="2"/>
        <v>0</v>
      </c>
      <c r="AG144" s="12">
        <f t="shared" si="2"/>
        <v>-194</v>
      </c>
      <c r="AH144" s="12">
        <f t="shared" si="2"/>
        <v>0</v>
      </c>
    </row>
    <row r="145" spans="1:34" x14ac:dyDescent="0.25">
      <c r="A145" s="17" t="s">
        <v>55</v>
      </c>
      <c r="B145" s="17" t="s">
        <v>55</v>
      </c>
      <c r="C145" s="14" t="s">
        <v>84</v>
      </c>
      <c r="D145" s="14" t="s">
        <v>279</v>
      </c>
      <c r="E145" s="14" t="s">
        <v>275</v>
      </c>
      <c r="F145" s="14" t="s">
        <v>280</v>
      </c>
      <c r="G145" s="13">
        <v>51.399569999999997</v>
      </c>
      <c r="H145" s="13">
        <v>99.772199999999998</v>
      </c>
      <c r="I145" s="14">
        <v>1633</v>
      </c>
      <c r="J145" s="15" t="s">
        <v>1227</v>
      </c>
      <c r="K145" s="16">
        <v>3</v>
      </c>
      <c r="L145" s="13">
        <v>2.7</v>
      </c>
      <c r="M145" s="13">
        <v>0.995</v>
      </c>
      <c r="N145" s="14">
        <v>0</v>
      </c>
      <c r="O145" s="14">
        <v>427000</v>
      </c>
      <c r="P145" s="14">
        <v>8000</v>
      </c>
      <c r="Q145" s="14" t="s">
        <v>976</v>
      </c>
      <c r="R145" s="14">
        <v>0</v>
      </c>
      <c r="S145" s="14">
        <v>0</v>
      </c>
      <c r="T145" s="14">
        <v>0</v>
      </c>
      <c r="U145" s="14">
        <v>2006</v>
      </c>
      <c r="V145" s="14"/>
      <c r="W145" s="14">
        <v>23709</v>
      </c>
      <c r="X145" s="14">
        <v>1335</v>
      </c>
      <c r="Y145" s="14">
        <v>447</v>
      </c>
      <c r="AA145" s="12" t="s">
        <v>280</v>
      </c>
      <c r="AB145" s="12">
        <v>23709</v>
      </c>
      <c r="AC145" s="12">
        <v>1563</v>
      </c>
      <c r="AD145" s="12">
        <v>447</v>
      </c>
      <c r="AF145" s="12">
        <f t="shared" si="2"/>
        <v>0</v>
      </c>
      <c r="AG145" s="12">
        <f t="shared" si="2"/>
        <v>-228</v>
      </c>
      <c r="AH145" s="12">
        <f t="shared" si="2"/>
        <v>0</v>
      </c>
    </row>
    <row r="146" spans="1:34" x14ac:dyDescent="0.25">
      <c r="A146" s="17" t="s">
        <v>55</v>
      </c>
      <c r="B146" s="17" t="s">
        <v>55</v>
      </c>
      <c r="C146" s="14" t="s">
        <v>84</v>
      </c>
      <c r="D146" s="14" t="s">
        <v>281</v>
      </c>
      <c r="E146" s="14" t="s">
        <v>275</v>
      </c>
      <c r="F146" s="14" t="s">
        <v>282</v>
      </c>
      <c r="G146" s="13">
        <v>51.399569999999997</v>
      </c>
      <c r="H146" s="13">
        <v>99.772199999999998</v>
      </c>
      <c r="I146" s="14">
        <v>1633</v>
      </c>
      <c r="J146" s="15" t="s">
        <v>1227</v>
      </c>
      <c r="K146" s="16">
        <v>3</v>
      </c>
      <c r="L146" s="13">
        <v>2.7</v>
      </c>
      <c r="M146" s="13">
        <v>0.999</v>
      </c>
      <c r="N146" s="14">
        <v>0</v>
      </c>
      <c r="O146" s="14">
        <v>804000</v>
      </c>
      <c r="P146" s="14">
        <v>14000</v>
      </c>
      <c r="Q146" s="14" t="s">
        <v>976</v>
      </c>
      <c r="R146" s="14">
        <v>0</v>
      </c>
      <c r="S146" s="14">
        <v>0</v>
      </c>
      <c r="T146" s="14">
        <v>0</v>
      </c>
      <c r="U146" s="14">
        <v>2006</v>
      </c>
      <c r="V146" s="14"/>
      <c r="W146" s="14">
        <v>44113</v>
      </c>
      <c r="X146" s="14">
        <v>2478</v>
      </c>
      <c r="Y146" s="14">
        <v>777</v>
      </c>
      <c r="AA146" s="12" t="s">
        <v>282</v>
      </c>
      <c r="AB146" s="12">
        <v>44113</v>
      </c>
      <c r="AC146" s="12">
        <v>2907</v>
      </c>
      <c r="AD146" s="12">
        <v>777</v>
      </c>
      <c r="AF146" s="12">
        <f t="shared" si="2"/>
        <v>0</v>
      </c>
      <c r="AG146" s="12">
        <f t="shared" si="2"/>
        <v>-429</v>
      </c>
      <c r="AH146" s="12">
        <f t="shared" si="2"/>
        <v>0</v>
      </c>
    </row>
    <row r="147" spans="1:34" x14ac:dyDescent="0.25">
      <c r="A147" s="17" t="s">
        <v>55</v>
      </c>
      <c r="B147" s="17" t="s">
        <v>55</v>
      </c>
      <c r="C147" s="14" t="s">
        <v>84</v>
      </c>
      <c r="D147" s="14" t="s">
        <v>283</v>
      </c>
      <c r="E147" s="14" t="s">
        <v>275</v>
      </c>
      <c r="F147" s="14" t="s">
        <v>284</v>
      </c>
      <c r="G147" s="13">
        <v>51.399569999999997</v>
      </c>
      <c r="H147" s="13">
        <v>99.772199999999998</v>
      </c>
      <c r="I147" s="14">
        <v>1633</v>
      </c>
      <c r="J147" s="15" t="s">
        <v>1227</v>
      </c>
      <c r="K147" s="16">
        <v>3</v>
      </c>
      <c r="L147" s="13">
        <v>2.7</v>
      </c>
      <c r="M147" s="13">
        <v>1</v>
      </c>
      <c r="N147" s="14">
        <v>0</v>
      </c>
      <c r="O147" s="14">
        <v>792000</v>
      </c>
      <c r="P147" s="14">
        <v>52000</v>
      </c>
      <c r="Q147" s="14" t="s">
        <v>976</v>
      </c>
      <c r="R147" s="14">
        <v>0</v>
      </c>
      <c r="S147" s="14">
        <v>0</v>
      </c>
      <c r="T147" s="14">
        <v>0</v>
      </c>
      <c r="U147" s="14">
        <v>2006</v>
      </c>
      <c r="V147" s="14"/>
      <c r="W147" s="14">
        <v>43415</v>
      </c>
      <c r="X147" s="14">
        <v>3697</v>
      </c>
      <c r="Y147" s="14">
        <v>2882</v>
      </c>
      <c r="AA147" s="12" t="s">
        <v>284</v>
      </c>
      <c r="AB147" s="12">
        <v>43415</v>
      </c>
      <c r="AC147" s="12">
        <v>3988</v>
      </c>
      <c r="AD147" s="12">
        <v>2882</v>
      </c>
      <c r="AF147" s="12">
        <f t="shared" si="2"/>
        <v>0</v>
      </c>
      <c r="AG147" s="12">
        <f t="shared" si="2"/>
        <v>-291</v>
      </c>
      <c r="AH147" s="12">
        <f t="shared" si="2"/>
        <v>0</v>
      </c>
    </row>
    <row r="148" spans="1:34" x14ac:dyDescent="0.25">
      <c r="A148" s="17" t="s">
        <v>55</v>
      </c>
      <c r="B148" s="17" t="s">
        <v>55</v>
      </c>
      <c r="C148" s="14" t="s">
        <v>84</v>
      </c>
      <c r="D148" s="14" t="s">
        <v>285</v>
      </c>
      <c r="E148" s="14" t="s">
        <v>275</v>
      </c>
      <c r="F148" s="14" t="s">
        <v>286</v>
      </c>
      <c r="G148" s="13">
        <v>51.399569999999997</v>
      </c>
      <c r="H148" s="13">
        <v>99.772199999999998</v>
      </c>
      <c r="I148" s="14">
        <v>1633</v>
      </c>
      <c r="J148" s="15" t="s">
        <v>1227</v>
      </c>
      <c r="K148" s="16">
        <v>4</v>
      </c>
      <c r="L148" s="13">
        <v>2.7</v>
      </c>
      <c r="M148" s="13">
        <v>0.999</v>
      </c>
      <c r="N148" s="14">
        <v>0</v>
      </c>
      <c r="O148" s="14">
        <v>344000</v>
      </c>
      <c r="P148" s="14">
        <v>7000</v>
      </c>
      <c r="Q148" s="14" t="s">
        <v>976</v>
      </c>
      <c r="R148" s="14">
        <v>0</v>
      </c>
      <c r="S148" s="14">
        <v>0</v>
      </c>
      <c r="T148" s="14">
        <v>0</v>
      </c>
      <c r="U148" s="14">
        <v>2006</v>
      </c>
      <c r="V148" s="14"/>
      <c r="W148" s="14">
        <v>19269</v>
      </c>
      <c r="X148" s="14">
        <v>1095</v>
      </c>
      <c r="Y148" s="14">
        <v>394</v>
      </c>
      <c r="AA148" s="12" t="s">
        <v>286</v>
      </c>
      <c r="AB148" s="12">
        <v>19269</v>
      </c>
      <c r="AC148" s="12">
        <v>1278</v>
      </c>
      <c r="AD148" s="12">
        <v>394</v>
      </c>
      <c r="AF148" s="12">
        <f t="shared" si="2"/>
        <v>0</v>
      </c>
      <c r="AG148" s="12">
        <f t="shared" si="2"/>
        <v>-183</v>
      </c>
      <c r="AH148" s="12">
        <f t="shared" si="2"/>
        <v>0</v>
      </c>
    </row>
    <row r="149" spans="1:34" x14ac:dyDescent="0.25">
      <c r="A149" s="17" t="s">
        <v>55</v>
      </c>
      <c r="B149" s="17" t="s">
        <v>55</v>
      </c>
      <c r="C149" s="14" t="s">
        <v>84</v>
      </c>
      <c r="D149" s="14" t="s">
        <v>287</v>
      </c>
      <c r="E149" s="14" t="s">
        <v>275</v>
      </c>
      <c r="F149" s="14" t="s">
        <v>288</v>
      </c>
      <c r="G149" s="13">
        <v>51.399569999999997</v>
      </c>
      <c r="H149" s="13">
        <v>99.772199999999998</v>
      </c>
      <c r="I149" s="14">
        <v>1633</v>
      </c>
      <c r="J149" s="15" t="s">
        <v>1227</v>
      </c>
      <c r="K149" s="16">
        <v>5</v>
      </c>
      <c r="L149" s="13">
        <v>2.7</v>
      </c>
      <c r="M149" s="13">
        <v>1</v>
      </c>
      <c r="N149" s="14">
        <v>0</v>
      </c>
      <c r="O149" s="14">
        <v>356000</v>
      </c>
      <c r="P149" s="14">
        <v>9000</v>
      </c>
      <c r="Q149" s="14" t="s">
        <v>976</v>
      </c>
      <c r="R149" s="14">
        <v>0</v>
      </c>
      <c r="S149" s="14">
        <v>0</v>
      </c>
      <c r="T149" s="14">
        <v>0</v>
      </c>
      <c r="U149" s="14">
        <v>2006</v>
      </c>
      <c r="V149" s="14"/>
      <c r="W149" s="14">
        <v>20072</v>
      </c>
      <c r="X149" s="14">
        <v>1180</v>
      </c>
      <c r="Y149" s="14">
        <v>510</v>
      </c>
      <c r="AA149" s="12" t="s">
        <v>288</v>
      </c>
      <c r="AB149" s="12">
        <v>20071</v>
      </c>
      <c r="AC149" s="12">
        <v>1366</v>
      </c>
      <c r="AD149" s="12">
        <v>510</v>
      </c>
      <c r="AF149" s="12">
        <f t="shared" si="2"/>
        <v>1</v>
      </c>
      <c r="AG149" s="12">
        <f t="shared" si="2"/>
        <v>-186</v>
      </c>
      <c r="AH149" s="12">
        <f t="shared" si="2"/>
        <v>0</v>
      </c>
    </row>
    <row r="150" spans="1:34" x14ac:dyDescent="0.25">
      <c r="A150" s="17" t="s">
        <v>55</v>
      </c>
      <c r="B150" s="17" t="s">
        <v>55</v>
      </c>
      <c r="C150" s="14" t="s">
        <v>84</v>
      </c>
      <c r="D150" s="14" t="s">
        <v>289</v>
      </c>
      <c r="E150" s="14" t="s">
        <v>290</v>
      </c>
      <c r="F150" s="14" t="s">
        <v>291</v>
      </c>
      <c r="G150" s="13">
        <v>51.399349999999998</v>
      </c>
      <c r="H150" s="13">
        <v>99.799899999999994</v>
      </c>
      <c r="I150" s="14">
        <v>1676</v>
      </c>
      <c r="J150" s="15" t="s">
        <v>1227</v>
      </c>
      <c r="K150" s="16">
        <v>1.5</v>
      </c>
      <c r="L150" s="13">
        <v>2.7</v>
      </c>
      <c r="M150" s="13">
        <v>0.996</v>
      </c>
      <c r="N150" s="14">
        <v>0</v>
      </c>
      <c r="O150" s="14">
        <v>564000</v>
      </c>
      <c r="P150" s="14">
        <v>14000</v>
      </c>
      <c r="Q150" s="14" t="s">
        <v>976</v>
      </c>
      <c r="R150" s="14">
        <v>0</v>
      </c>
      <c r="S150" s="14">
        <v>0</v>
      </c>
      <c r="T150" s="14">
        <v>0</v>
      </c>
      <c r="U150" s="14">
        <v>2006</v>
      </c>
      <c r="V150" s="14"/>
      <c r="W150" s="14">
        <v>29720</v>
      </c>
      <c r="X150" s="14">
        <v>1746</v>
      </c>
      <c r="Y150" s="14">
        <v>743</v>
      </c>
      <c r="AA150" s="12" t="s">
        <v>291</v>
      </c>
      <c r="AB150" s="12">
        <v>29720</v>
      </c>
      <c r="AC150" s="12">
        <v>2022</v>
      </c>
      <c r="AD150" s="12">
        <v>743</v>
      </c>
      <c r="AF150" s="12">
        <f t="shared" si="2"/>
        <v>0</v>
      </c>
      <c r="AG150" s="12">
        <f t="shared" si="2"/>
        <v>-276</v>
      </c>
      <c r="AH150" s="12">
        <f t="shared" si="2"/>
        <v>0</v>
      </c>
    </row>
    <row r="151" spans="1:34" x14ac:dyDescent="0.25">
      <c r="A151" s="17" t="s">
        <v>55</v>
      </c>
      <c r="B151" s="17" t="s">
        <v>55</v>
      </c>
      <c r="C151" s="14" t="s">
        <v>84</v>
      </c>
      <c r="D151" s="14" t="s">
        <v>292</v>
      </c>
      <c r="E151" s="14" t="s">
        <v>290</v>
      </c>
      <c r="F151" s="14" t="s">
        <v>293</v>
      </c>
      <c r="G151" s="13">
        <v>51.399349999999998</v>
      </c>
      <c r="H151" s="13">
        <v>99.799899999999994</v>
      </c>
      <c r="I151" s="14">
        <v>1676</v>
      </c>
      <c r="J151" s="15" t="s">
        <v>1227</v>
      </c>
      <c r="K151" s="16">
        <v>4</v>
      </c>
      <c r="L151" s="13">
        <v>2.7</v>
      </c>
      <c r="M151" s="13">
        <v>0.995</v>
      </c>
      <c r="N151" s="14">
        <v>0</v>
      </c>
      <c r="O151" s="14">
        <v>338000</v>
      </c>
      <c r="P151" s="14">
        <v>8000</v>
      </c>
      <c r="Q151" s="14" t="s">
        <v>976</v>
      </c>
      <c r="R151" s="14">
        <v>0</v>
      </c>
      <c r="S151" s="14">
        <v>0</v>
      </c>
      <c r="T151" s="14">
        <v>0</v>
      </c>
      <c r="U151" s="14">
        <v>2006</v>
      </c>
      <c r="V151" s="14"/>
      <c r="W151" s="14">
        <v>18371</v>
      </c>
      <c r="X151" s="14">
        <v>1067</v>
      </c>
      <c r="Y151" s="14">
        <v>437</v>
      </c>
      <c r="AA151" s="12" t="s">
        <v>293</v>
      </c>
      <c r="AB151" s="12">
        <v>18371</v>
      </c>
      <c r="AC151" s="12">
        <v>1239</v>
      </c>
      <c r="AD151" s="12">
        <v>437</v>
      </c>
      <c r="AF151" s="12">
        <f t="shared" si="2"/>
        <v>0</v>
      </c>
      <c r="AG151" s="12">
        <f t="shared" si="2"/>
        <v>-172</v>
      </c>
      <c r="AH151" s="12">
        <f t="shared" si="2"/>
        <v>0</v>
      </c>
    </row>
    <row r="152" spans="1:34" x14ac:dyDescent="0.25">
      <c r="A152" s="17" t="s">
        <v>55</v>
      </c>
      <c r="B152" s="17" t="s">
        <v>55</v>
      </c>
      <c r="C152" s="14" t="s">
        <v>84</v>
      </c>
      <c r="D152" s="14" t="s">
        <v>294</v>
      </c>
      <c r="E152" s="14" t="s">
        <v>290</v>
      </c>
      <c r="F152" s="14" t="s">
        <v>295</v>
      </c>
      <c r="G152" s="13">
        <v>51.399349999999998</v>
      </c>
      <c r="H152" s="13">
        <v>99.799899999999994</v>
      </c>
      <c r="I152" s="14">
        <v>1676</v>
      </c>
      <c r="J152" s="15" t="s">
        <v>1227</v>
      </c>
      <c r="K152" s="16">
        <v>3</v>
      </c>
      <c r="L152" s="13">
        <v>2.7</v>
      </c>
      <c r="M152" s="13">
        <v>0.99399999999999999</v>
      </c>
      <c r="N152" s="14">
        <v>0</v>
      </c>
      <c r="O152" s="14">
        <v>392000</v>
      </c>
      <c r="P152" s="14">
        <v>7000</v>
      </c>
      <c r="Q152" s="14" t="s">
        <v>976</v>
      </c>
      <c r="R152" s="14">
        <v>0</v>
      </c>
      <c r="S152" s="14">
        <v>0</v>
      </c>
      <c r="T152" s="14">
        <v>0</v>
      </c>
      <c r="U152" s="14">
        <v>2006</v>
      </c>
      <c r="V152" s="14"/>
      <c r="W152" s="14">
        <v>21072</v>
      </c>
      <c r="X152" s="14">
        <v>1180</v>
      </c>
      <c r="Y152" s="14">
        <v>378</v>
      </c>
      <c r="AA152" s="12" t="s">
        <v>295</v>
      </c>
      <c r="AB152" s="12">
        <v>21072</v>
      </c>
      <c r="AC152" s="12">
        <v>1383</v>
      </c>
      <c r="AD152" s="12">
        <v>378</v>
      </c>
      <c r="AF152" s="12">
        <f t="shared" si="2"/>
        <v>0</v>
      </c>
      <c r="AG152" s="12">
        <f t="shared" si="2"/>
        <v>-203</v>
      </c>
      <c r="AH152" s="12">
        <f t="shared" si="2"/>
        <v>0</v>
      </c>
    </row>
    <row r="153" spans="1:34" x14ac:dyDescent="0.25">
      <c r="A153" s="17" t="s">
        <v>55</v>
      </c>
      <c r="B153" s="17" t="s">
        <v>55</v>
      </c>
      <c r="C153" s="14" t="s">
        <v>84</v>
      </c>
      <c r="D153" s="14" t="s">
        <v>296</v>
      </c>
      <c r="E153" s="14" t="s">
        <v>297</v>
      </c>
      <c r="F153" s="14" t="s">
        <v>298</v>
      </c>
      <c r="G153" s="13">
        <v>51.006</v>
      </c>
      <c r="H153" s="13">
        <v>99.125</v>
      </c>
      <c r="I153" s="14">
        <v>1716</v>
      </c>
      <c r="J153" s="15" t="s">
        <v>1227</v>
      </c>
      <c r="K153" s="16">
        <v>8</v>
      </c>
      <c r="L153" s="13">
        <v>2.7</v>
      </c>
      <c r="M153" s="13">
        <v>0.999</v>
      </c>
      <c r="N153" s="14">
        <v>0</v>
      </c>
      <c r="O153" s="14">
        <v>4252000</v>
      </c>
      <c r="P153" s="14">
        <v>184300</v>
      </c>
      <c r="Q153" s="14" t="s">
        <v>976</v>
      </c>
      <c r="R153" s="14">
        <v>0</v>
      </c>
      <c r="S153" s="14">
        <v>0</v>
      </c>
      <c r="T153" s="14">
        <v>0</v>
      </c>
      <c r="U153" s="14">
        <v>2006</v>
      </c>
      <c r="V153" s="14"/>
      <c r="W153" s="14">
        <v>239208</v>
      </c>
      <c r="X153" s="14">
        <v>17351</v>
      </c>
      <c r="Y153" s="14">
        <v>11014</v>
      </c>
      <c r="AA153" s="12" t="s">
        <v>298</v>
      </c>
      <c r="AB153" s="12">
        <v>239208</v>
      </c>
      <c r="AC153" s="12">
        <v>19392</v>
      </c>
      <c r="AD153" s="12">
        <v>11014</v>
      </c>
      <c r="AF153" s="12">
        <f t="shared" si="2"/>
        <v>0</v>
      </c>
      <c r="AG153" s="12">
        <f t="shared" si="2"/>
        <v>-2041</v>
      </c>
      <c r="AH153" s="12">
        <f t="shared" si="2"/>
        <v>0</v>
      </c>
    </row>
    <row r="154" spans="1:34" x14ac:dyDescent="0.25">
      <c r="A154" s="17" t="s">
        <v>55</v>
      </c>
      <c r="B154" s="17" t="s">
        <v>55</v>
      </c>
      <c r="C154" s="14" t="s">
        <v>84</v>
      </c>
      <c r="D154" s="14" t="s">
        <v>299</v>
      </c>
      <c r="E154" s="14" t="s">
        <v>297</v>
      </c>
      <c r="F154" s="14" t="s">
        <v>300</v>
      </c>
      <c r="G154" s="13">
        <v>51.006</v>
      </c>
      <c r="H154" s="13">
        <v>99.125</v>
      </c>
      <c r="I154" s="14">
        <v>1716</v>
      </c>
      <c r="J154" s="15" t="s">
        <v>1227</v>
      </c>
      <c r="K154" s="16">
        <v>6</v>
      </c>
      <c r="L154" s="13">
        <v>2.7</v>
      </c>
      <c r="M154" s="13">
        <v>0.999</v>
      </c>
      <c r="N154" s="14">
        <v>0</v>
      </c>
      <c r="O154" s="14">
        <v>2025000</v>
      </c>
      <c r="P154" s="14">
        <v>35500</v>
      </c>
      <c r="Q154" s="14" t="s">
        <v>976</v>
      </c>
      <c r="R154" s="14">
        <v>0</v>
      </c>
      <c r="S154" s="14">
        <v>0</v>
      </c>
      <c r="T154" s="14">
        <v>0</v>
      </c>
      <c r="U154" s="14">
        <v>2006</v>
      </c>
      <c r="V154" s="14"/>
      <c r="W154" s="14">
        <v>108612</v>
      </c>
      <c r="X154" s="14">
        <v>6206</v>
      </c>
      <c r="Y154" s="14">
        <v>1957</v>
      </c>
      <c r="AA154" s="12" t="s">
        <v>300</v>
      </c>
      <c r="AB154" s="12">
        <v>108612</v>
      </c>
      <c r="AC154" s="12">
        <v>7279</v>
      </c>
      <c r="AD154" s="12">
        <v>1957</v>
      </c>
      <c r="AF154" s="12">
        <f t="shared" si="2"/>
        <v>0</v>
      </c>
      <c r="AG154" s="12">
        <f t="shared" si="2"/>
        <v>-1073</v>
      </c>
      <c r="AH154" s="12">
        <f t="shared" si="2"/>
        <v>0</v>
      </c>
    </row>
    <row r="155" spans="1:34" x14ac:dyDescent="0.25">
      <c r="A155" s="17" t="s">
        <v>55</v>
      </c>
      <c r="B155" s="17" t="s">
        <v>55</v>
      </c>
      <c r="C155" s="14" t="s">
        <v>84</v>
      </c>
      <c r="D155" s="14" t="s">
        <v>301</v>
      </c>
      <c r="E155" s="14" t="s">
        <v>297</v>
      </c>
      <c r="F155" s="14" t="s">
        <v>302</v>
      </c>
      <c r="G155" s="13">
        <v>51.006</v>
      </c>
      <c r="H155" s="13">
        <v>99.125</v>
      </c>
      <c r="I155" s="14">
        <v>1716</v>
      </c>
      <c r="J155" s="15" t="s">
        <v>1227</v>
      </c>
      <c r="K155" s="16">
        <v>3</v>
      </c>
      <c r="L155" s="13">
        <v>2.7</v>
      </c>
      <c r="M155" s="13">
        <v>0.999</v>
      </c>
      <c r="N155" s="14">
        <v>0</v>
      </c>
      <c r="O155" s="14">
        <v>2628000</v>
      </c>
      <c r="P155" s="14">
        <v>45700</v>
      </c>
      <c r="Q155" s="14" t="s">
        <v>976</v>
      </c>
      <c r="R155" s="14">
        <v>0</v>
      </c>
      <c r="S155" s="14">
        <v>0</v>
      </c>
      <c r="T155" s="14">
        <v>0</v>
      </c>
      <c r="U155" s="14">
        <v>2006</v>
      </c>
      <c r="V155" s="14"/>
      <c r="W155" s="14">
        <v>138127</v>
      </c>
      <c r="X155" s="14">
        <v>7945</v>
      </c>
      <c r="Y155" s="14">
        <v>2487</v>
      </c>
      <c r="AA155" s="12" t="s">
        <v>302</v>
      </c>
      <c r="AB155" s="12">
        <v>138127</v>
      </c>
      <c r="AC155" s="12">
        <v>9321</v>
      </c>
      <c r="AD155" s="12">
        <v>2487</v>
      </c>
      <c r="AF155" s="12">
        <f t="shared" si="2"/>
        <v>0</v>
      </c>
      <c r="AG155" s="12">
        <f t="shared" si="2"/>
        <v>-1376</v>
      </c>
      <c r="AH155" s="12">
        <f t="shared" si="2"/>
        <v>0</v>
      </c>
    </row>
    <row r="156" spans="1:34" x14ac:dyDescent="0.25">
      <c r="A156" s="17" t="s">
        <v>55</v>
      </c>
      <c r="B156" s="17" t="s">
        <v>55</v>
      </c>
      <c r="C156" s="14" t="s">
        <v>84</v>
      </c>
      <c r="D156" s="14" t="s">
        <v>303</v>
      </c>
      <c r="E156" s="14" t="s">
        <v>304</v>
      </c>
      <c r="F156" s="14" t="s">
        <v>305</v>
      </c>
      <c r="G156" s="13">
        <v>50.981000000000002</v>
      </c>
      <c r="H156" s="13">
        <v>99.152000000000001</v>
      </c>
      <c r="I156" s="14">
        <v>1679</v>
      </c>
      <c r="J156" s="15" t="s">
        <v>1227</v>
      </c>
      <c r="K156" s="16">
        <v>7</v>
      </c>
      <c r="L156" s="13">
        <v>2.7</v>
      </c>
      <c r="M156" s="13">
        <v>0.999</v>
      </c>
      <c r="N156" s="14">
        <v>0</v>
      </c>
      <c r="O156" s="14">
        <v>294300</v>
      </c>
      <c r="P156" s="14">
        <v>9700</v>
      </c>
      <c r="Q156" s="14" t="s">
        <v>976</v>
      </c>
      <c r="R156" s="14">
        <v>0</v>
      </c>
      <c r="S156" s="14">
        <v>0</v>
      </c>
      <c r="T156" s="14">
        <v>0</v>
      </c>
      <c r="U156" s="14">
        <v>2006</v>
      </c>
      <c r="V156" s="14"/>
      <c r="W156" s="14">
        <v>16443</v>
      </c>
      <c r="X156" s="14">
        <v>1027</v>
      </c>
      <c r="Y156" s="14">
        <v>544</v>
      </c>
      <c r="AA156" s="12" t="s">
        <v>305</v>
      </c>
      <c r="AB156" s="12">
        <v>16443</v>
      </c>
      <c r="AC156" s="12">
        <v>1171</v>
      </c>
      <c r="AD156" s="12">
        <v>544</v>
      </c>
      <c r="AF156" s="12">
        <f t="shared" si="2"/>
        <v>0</v>
      </c>
      <c r="AG156" s="12">
        <f t="shared" si="2"/>
        <v>-144</v>
      </c>
      <c r="AH156" s="12">
        <f t="shared" si="2"/>
        <v>0</v>
      </c>
    </row>
    <row r="157" spans="1:34" x14ac:dyDescent="0.25">
      <c r="A157" s="17" t="s">
        <v>55</v>
      </c>
      <c r="B157" s="17" t="s">
        <v>55</v>
      </c>
      <c r="C157" s="14" t="s">
        <v>84</v>
      </c>
      <c r="D157" s="14" t="s">
        <v>306</v>
      </c>
      <c r="E157" s="14" t="s">
        <v>304</v>
      </c>
      <c r="F157" s="14" t="s">
        <v>307</v>
      </c>
      <c r="G157" s="13">
        <v>50.981000000000002</v>
      </c>
      <c r="H157" s="13">
        <v>99.152000000000001</v>
      </c>
      <c r="I157" s="14">
        <v>1679</v>
      </c>
      <c r="J157" s="15" t="s">
        <v>1227</v>
      </c>
      <c r="K157" s="16">
        <v>7</v>
      </c>
      <c r="L157" s="13">
        <v>2.7</v>
      </c>
      <c r="M157" s="13">
        <v>0.999</v>
      </c>
      <c r="N157" s="14">
        <v>0</v>
      </c>
      <c r="O157" s="14">
        <v>804400</v>
      </c>
      <c r="P157" s="14">
        <v>19500</v>
      </c>
      <c r="Q157" s="14" t="s">
        <v>976</v>
      </c>
      <c r="R157" s="14">
        <v>0</v>
      </c>
      <c r="S157" s="14">
        <v>0</v>
      </c>
      <c r="T157" s="14">
        <v>0</v>
      </c>
      <c r="U157" s="14">
        <v>2006</v>
      </c>
      <c r="V157" s="14"/>
      <c r="W157" s="14">
        <v>44234</v>
      </c>
      <c r="X157" s="14">
        <v>2597</v>
      </c>
      <c r="Y157" s="14">
        <v>1084</v>
      </c>
      <c r="AA157" s="12" t="s">
        <v>307</v>
      </c>
      <c r="AB157" s="12">
        <v>44234</v>
      </c>
      <c r="AC157" s="12">
        <v>3011</v>
      </c>
      <c r="AD157" s="12">
        <v>1084</v>
      </c>
      <c r="AF157" s="12">
        <f t="shared" si="2"/>
        <v>0</v>
      </c>
      <c r="AG157" s="12">
        <f t="shared" si="2"/>
        <v>-414</v>
      </c>
      <c r="AH157" s="12">
        <f t="shared" si="2"/>
        <v>0</v>
      </c>
    </row>
    <row r="158" spans="1:34" x14ac:dyDescent="0.25">
      <c r="A158" s="17" t="s">
        <v>55</v>
      </c>
      <c r="B158" s="17" t="s">
        <v>55</v>
      </c>
      <c r="C158" s="14" t="s">
        <v>84</v>
      </c>
      <c r="D158" s="14" t="s">
        <v>308</v>
      </c>
      <c r="E158" s="14" t="s">
        <v>304</v>
      </c>
      <c r="F158" s="14" t="s">
        <v>309</v>
      </c>
      <c r="G158" s="13">
        <v>50.981000000000002</v>
      </c>
      <c r="H158" s="13">
        <v>99.152000000000001</v>
      </c>
      <c r="I158" s="14">
        <v>1679</v>
      </c>
      <c r="J158" s="15" t="s">
        <v>1227</v>
      </c>
      <c r="K158" s="16">
        <v>7</v>
      </c>
      <c r="L158" s="13">
        <v>2.7</v>
      </c>
      <c r="M158" s="13">
        <v>0.999</v>
      </c>
      <c r="N158" s="14">
        <v>0</v>
      </c>
      <c r="O158" s="14">
        <v>518200</v>
      </c>
      <c r="P158" s="14">
        <v>16100</v>
      </c>
      <c r="Q158" s="14" t="s">
        <v>976</v>
      </c>
      <c r="R158" s="14">
        <v>0</v>
      </c>
      <c r="S158" s="14">
        <v>0</v>
      </c>
      <c r="T158" s="14">
        <v>0</v>
      </c>
      <c r="U158" s="14">
        <v>2006</v>
      </c>
      <c r="V158" s="14"/>
      <c r="W158" s="14">
        <v>28661</v>
      </c>
      <c r="X158" s="14">
        <v>1768</v>
      </c>
      <c r="Y158" s="14">
        <v>897</v>
      </c>
      <c r="AA158" s="12" t="s">
        <v>309</v>
      </c>
      <c r="AB158" s="12">
        <v>28661</v>
      </c>
      <c r="AC158" s="12">
        <v>2023</v>
      </c>
      <c r="AD158" s="12">
        <v>897</v>
      </c>
      <c r="AF158" s="12">
        <f t="shared" si="2"/>
        <v>0</v>
      </c>
      <c r="AG158" s="12">
        <f t="shared" si="2"/>
        <v>-255</v>
      </c>
      <c r="AH158" s="12">
        <f t="shared" si="2"/>
        <v>0</v>
      </c>
    </row>
    <row r="159" spans="1:34" x14ac:dyDescent="0.25">
      <c r="A159" s="17" t="s">
        <v>501</v>
      </c>
      <c r="B159" s="17" t="s">
        <v>501</v>
      </c>
      <c r="C159" s="14" t="s">
        <v>84</v>
      </c>
      <c r="D159" s="14" t="s">
        <v>310</v>
      </c>
      <c r="E159" s="14" t="s">
        <v>311</v>
      </c>
      <c r="F159" s="14" t="s">
        <v>312</v>
      </c>
      <c r="G159" s="13">
        <v>49.952129999999997</v>
      </c>
      <c r="H159" s="13">
        <v>88.088920000000002</v>
      </c>
      <c r="I159" s="14">
        <v>2399</v>
      </c>
      <c r="J159" s="15" t="s">
        <v>1227</v>
      </c>
      <c r="K159" s="16">
        <v>3</v>
      </c>
      <c r="L159" s="13">
        <v>2.65</v>
      </c>
      <c r="M159" s="13">
        <v>1</v>
      </c>
      <c r="N159" s="14">
        <v>0</v>
      </c>
      <c r="O159" s="14">
        <v>547400</v>
      </c>
      <c r="P159" s="14">
        <v>7400</v>
      </c>
      <c r="Q159" s="14" t="s">
        <v>975</v>
      </c>
      <c r="R159" s="14">
        <v>0</v>
      </c>
      <c r="S159" s="14">
        <v>0</v>
      </c>
      <c r="T159" s="14">
        <v>0</v>
      </c>
      <c r="U159" s="14">
        <v>2013</v>
      </c>
      <c r="V159" s="14"/>
      <c r="W159" s="14">
        <v>19148</v>
      </c>
      <c r="X159" s="14">
        <v>1048</v>
      </c>
      <c r="Y159" s="14">
        <v>260</v>
      </c>
      <c r="AA159" s="12" t="s">
        <v>312</v>
      </c>
      <c r="AB159" s="12">
        <v>19148</v>
      </c>
      <c r="AC159" s="12">
        <v>1236</v>
      </c>
      <c r="AD159" s="12">
        <v>260</v>
      </c>
      <c r="AF159" s="12">
        <f t="shared" si="2"/>
        <v>0</v>
      </c>
      <c r="AG159" s="12">
        <f t="shared" si="2"/>
        <v>-188</v>
      </c>
      <c r="AH159" s="12">
        <f t="shared" si="2"/>
        <v>0</v>
      </c>
    </row>
    <row r="160" spans="1:34" x14ac:dyDescent="0.25">
      <c r="A160" s="17" t="s">
        <v>501</v>
      </c>
      <c r="B160" s="17" t="s">
        <v>501</v>
      </c>
      <c r="C160" s="14" t="s">
        <v>84</v>
      </c>
      <c r="D160" s="14" t="s">
        <v>313</v>
      </c>
      <c r="E160" s="14" t="s">
        <v>311</v>
      </c>
      <c r="F160" s="14" t="s">
        <v>314</v>
      </c>
      <c r="G160" s="13">
        <v>49.952080000000002</v>
      </c>
      <c r="H160" s="13">
        <v>88.089640000000003</v>
      </c>
      <c r="I160" s="14">
        <v>2395</v>
      </c>
      <c r="J160" s="15" t="s">
        <v>1227</v>
      </c>
      <c r="K160" s="16">
        <v>3</v>
      </c>
      <c r="L160" s="13">
        <v>2.65</v>
      </c>
      <c r="M160" s="13">
        <v>1</v>
      </c>
      <c r="N160" s="14">
        <v>0</v>
      </c>
      <c r="O160" s="14">
        <v>529600</v>
      </c>
      <c r="P160" s="14">
        <v>15000</v>
      </c>
      <c r="Q160" s="14" t="s">
        <v>975</v>
      </c>
      <c r="R160" s="14">
        <v>0</v>
      </c>
      <c r="S160" s="14">
        <v>0</v>
      </c>
      <c r="T160" s="14">
        <v>0</v>
      </c>
      <c r="U160" s="14">
        <v>2013</v>
      </c>
      <c r="V160" s="14"/>
      <c r="W160" s="14">
        <v>18597</v>
      </c>
      <c r="X160" s="14">
        <v>1119</v>
      </c>
      <c r="Y160" s="14">
        <v>529</v>
      </c>
      <c r="AA160" s="12" t="s">
        <v>314</v>
      </c>
      <c r="AB160" s="12">
        <v>18598</v>
      </c>
      <c r="AC160" s="12">
        <v>1287</v>
      </c>
      <c r="AD160" s="12">
        <v>529</v>
      </c>
      <c r="AF160" s="12">
        <f t="shared" si="2"/>
        <v>-1</v>
      </c>
      <c r="AG160" s="12">
        <f t="shared" si="2"/>
        <v>-168</v>
      </c>
      <c r="AH160" s="12">
        <f t="shared" si="2"/>
        <v>0</v>
      </c>
    </row>
    <row r="161" spans="1:34" x14ac:dyDescent="0.25">
      <c r="A161" s="17" t="s">
        <v>501</v>
      </c>
      <c r="B161" s="17" t="s">
        <v>501</v>
      </c>
      <c r="C161" s="14" t="s">
        <v>84</v>
      </c>
      <c r="D161" s="14" t="s">
        <v>315</v>
      </c>
      <c r="E161" s="14" t="s">
        <v>311</v>
      </c>
      <c r="F161" s="14" t="s">
        <v>316</v>
      </c>
      <c r="G161" s="13">
        <v>49.952440000000003</v>
      </c>
      <c r="H161" s="13">
        <v>88.096019999999996</v>
      </c>
      <c r="I161" s="14">
        <v>2378</v>
      </c>
      <c r="J161" s="15" t="s">
        <v>1227</v>
      </c>
      <c r="K161" s="16">
        <v>3</v>
      </c>
      <c r="L161" s="13">
        <v>2.65</v>
      </c>
      <c r="M161" s="13">
        <v>1</v>
      </c>
      <c r="N161" s="14">
        <v>0</v>
      </c>
      <c r="O161" s="14">
        <v>675100</v>
      </c>
      <c r="P161" s="14">
        <v>9000</v>
      </c>
      <c r="Q161" s="14" t="s">
        <v>975</v>
      </c>
      <c r="R161" s="14">
        <v>0</v>
      </c>
      <c r="S161" s="14">
        <v>0</v>
      </c>
      <c r="T161" s="14">
        <v>0</v>
      </c>
      <c r="U161" s="14">
        <v>2013</v>
      </c>
      <c r="V161" s="14"/>
      <c r="W161" s="14">
        <v>23830</v>
      </c>
      <c r="X161" s="14">
        <v>1305</v>
      </c>
      <c r="Y161" s="14">
        <v>320</v>
      </c>
      <c r="AA161" s="12" t="s">
        <v>316</v>
      </c>
      <c r="AB161" s="12">
        <v>23830</v>
      </c>
      <c r="AC161" s="12">
        <v>1539</v>
      </c>
      <c r="AD161" s="12">
        <v>320</v>
      </c>
      <c r="AF161" s="12">
        <f t="shared" si="2"/>
        <v>0</v>
      </c>
      <c r="AG161" s="12">
        <f t="shared" si="2"/>
        <v>-234</v>
      </c>
      <c r="AH161" s="12">
        <f t="shared" si="2"/>
        <v>0</v>
      </c>
    </row>
    <row r="162" spans="1:34" x14ac:dyDescent="0.25">
      <c r="A162" s="17" t="s">
        <v>501</v>
      </c>
      <c r="B162" s="17" t="s">
        <v>501</v>
      </c>
      <c r="C162" s="14" t="s">
        <v>84</v>
      </c>
      <c r="D162" s="14" t="s">
        <v>317</v>
      </c>
      <c r="E162" s="14" t="s">
        <v>318</v>
      </c>
      <c r="F162" s="14" t="s">
        <v>319</v>
      </c>
      <c r="G162" s="13">
        <v>49.962339999999998</v>
      </c>
      <c r="H162" s="13">
        <v>88.134190000000004</v>
      </c>
      <c r="I162" s="14">
        <v>2235</v>
      </c>
      <c r="J162" s="15" t="s">
        <v>1227</v>
      </c>
      <c r="K162" s="16">
        <v>1.6</v>
      </c>
      <c r="L162" s="13">
        <v>2.65</v>
      </c>
      <c r="M162" s="13">
        <v>0.997</v>
      </c>
      <c r="N162" s="14">
        <v>0</v>
      </c>
      <c r="O162" s="14">
        <v>488100</v>
      </c>
      <c r="P162" s="14">
        <v>10700</v>
      </c>
      <c r="Q162" s="14" t="s">
        <v>975</v>
      </c>
      <c r="R162" s="14">
        <v>0</v>
      </c>
      <c r="S162" s="14">
        <v>0</v>
      </c>
      <c r="T162" s="14">
        <v>0</v>
      </c>
      <c r="U162" s="14">
        <v>2013</v>
      </c>
      <c r="V162" s="14"/>
      <c r="W162" s="14">
        <v>19135</v>
      </c>
      <c r="X162" s="14">
        <v>1099</v>
      </c>
      <c r="Y162" s="14">
        <v>421</v>
      </c>
      <c r="AA162" s="12" t="s">
        <v>319</v>
      </c>
      <c r="AB162" s="12">
        <v>19135</v>
      </c>
      <c r="AC162" s="12">
        <v>1279</v>
      </c>
      <c r="AD162" s="12">
        <v>421</v>
      </c>
      <c r="AF162" s="12">
        <f t="shared" si="2"/>
        <v>0</v>
      </c>
      <c r="AG162" s="12">
        <f t="shared" si="2"/>
        <v>-180</v>
      </c>
      <c r="AH162" s="12">
        <f t="shared" si="2"/>
        <v>0</v>
      </c>
    </row>
    <row r="163" spans="1:34" x14ac:dyDescent="0.25">
      <c r="A163" s="17" t="s">
        <v>501</v>
      </c>
      <c r="B163" s="17" t="s">
        <v>501</v>
      </c>
      <c r="C163" s="14" t="s">
        <v>84</v>
      </c>
      <c r="D163" s="14" t="s">
        <v>320</v>
      </c>
      <c r="E163" s="14" t="s">
        <v>318</v>
      </c>
      <c r="F163" s="14" t="s">
        <v>321</v>
      </c>
      <c r="G163" s="13">
        <v>49.962519999999998</v>
      </c>
      <c r="H163" s="13">
        <v>88.134320000000002</v>
      </c>
      <c r="I163" s="14">
        <v>2238</v>
      </c>
      <c r="J163" s="15" t="s">
        <v>1227</v>
      </c>
      <c r="K163" s="16">
        <v>2.5</v>
      </c>
      <c r="L163" s="13">
        <v>2.65</v>
      </c>
      <c r="M163" s="13">
        <v>1</v>
      </c>
      <c r="N163" s="14">
        <v>0</v>
      </c>
      <c r="O163" s="14">
        <v>799500</v>
      </c>
      <c r="P163" s="14">
        <v>9900</v>
      </c>
      <c r="Q163" s="14" t="s">
        <v>975</v>
      </c>
      <c r="R163" s="14">
        <v>0</v>
      </c>
      <c r="S163" s="14">
        <v>0</v>
      </c>
      <c r="T163" s="14">
        <v>0</v>
      </c>
      <c r="U163" s="14">
        <v>2013</v>
      </c>
      <c r="V163" s="14"/>
      <c r="W163" s="14">
        <v>31046</v>
      </c>
      <c r="X163" s="14">
        <v>1696</v>
      </c>
      <c r="Y163" s="14">
        <v>387</v>
      </c>
      <c r="AA163" s="12" t="s">
        <v>321</v>
      </c>
      <c r="AB163" s="12">
        <v>31046</v>
      </c>
      <c r="AC163" s="12">
        <v>2003</v>
      </c>
      <c r="AD163" s="12">
        <v>387</v>
      </c>
      <c r="AF163" s="12">
        <f t="shared" si="2"/>
        <v>0</v>
      </c>
      <c r="AG163" s="12">
        <f t="shared" si="2"/>
        <v>-307</v>
      </c>
      <c r="AH163" s="12">
        <f t="shared" si="2"/>
        <v>0</v>
      </c>
    </row>
    <row r="164" spans="1:34" x14ac:dyDescent="0.25">
      <c r="A164" s="17" t="s">
        <v>501</v>
      </c>
      <c r="B164" s="17" t="s">
        <v>501</v>
      </c>
      <c r="C164" s="14" t="s">
        <v>84</v>
      </c>
      <c r="D164" s="14" t="s">
        <v>322</v>
      </c>
      <c r="E164" s="14" t="s">
        <v>323</v>
      </c>
      <c r="F164" s="14" t="s">
        <v>324</v>
      </c>
      <c r="G164" s="13">
        <v>49.949950000000001</v>
      </c>
      <c r="H164" s="13">
        <v>88.110569999999996</v>
      </c>
      <c r="I164" s="14">
        <v>2214</v>
      </c>
      <c r="J164" s="15" t="s">
        <v>1227</v>
      </c>
      <c r="K164" s="16">
        <v>3</v>
      </c>
      <c r="L164" s="13">
        <v>2.65</v>
      </c>
      <c r="M164" s="13">
        <v>0.999</v>
      </c>
      <c r="N164" s="14">
        <v>0</v>
      </c>
      <c r="O164" s="14">
        <v>431000</v>
      </c>
      <c r="P164" s="14">
        <v>5700</v>
      </c>
      <c r="Q164" s="14" t="s">
        <v>975</v>
      </c>
      <c r="R164" s="14">
        <v>0</v>
      </c>
      <c r="S164" s="14">
        <v>0</v>
      </c>
      <c r="T164" s="14">
        <v>0</v>
      </c>
      <c r="U164" s="14">
        <v>2013</v>
      </c>
      <c r="V164" s="14"/>
      <c r="W164" s="14">
        <v>17384</v>
      </c>
      <c r="X164" s="14">
        <v>950</v>
      </c>
      <c r="Y164" s="14">
        <v>231</v>
      </c>
      <c r="AA164" s="12" t="s">
        <v>324</v>
      </c>
      <c r="AB164" s="12">
        <v>17384</v>
      </c>
      <c r="AC164" s="12">
        <v>1121</v>
      </c>
      <c r="AD164" s="12">
        <v>231</v>
      </c>
      <c r="AF164" s="12">
        <f t="shared" si="2"/>
        <v>0</v>
      </c>
      <c r="AG164" s="12">
        <f t="shared" si="2"/>
        <v>-171</v>
      </c>
      <c r="AH164" s="12">
        <f t="shared" si="2"/>
        <v>0</v>
      </c>
    </row>
    <row r="165" spans="1:34" x14ac:dyDescent="0.25">
      <c r="A165" s="17" t="s">
        <v>501</v>
      </c>
      <c r="B165" s="17" t="s">
        <v>501</v>
      </c>
      <c r="C165" s="14" t="s">
        <v>84</v>
      </c>
      <c r="D165" s="14" t="s">
        <v>325</v>
      </c>
      <c r="E165" s="14" t="s">
        <v>323</v>
      </c>
      <c r="F165" s="14" t="s">
        <v>326</v>
      </c>
      <c r="G165" s="13">
        <v>49.949950000000001</v>
      </c>
      <c r="H165" s="13">
        <v>88.108990000000006</v>
      </c>
      <c r="I165" s="14">
        <v>2227</v>
      </c>
      <c r="J165" s="15" t="s">
        <v>1227</v>
      </c>
      <c r="K165" s="16">
        <v>3</v>
      </c>
      <c r="L165" s="13">
        <v>2.65</v>
      </c>
      <c r="M165" s="13">
        <v>0.999</v>
      </c>
      <c r="N165" s="14">
        <v>0</v>
      </c>
      <c r="O165" s="14">
        <v>449800</v>
      </c>
      <c r="P165" s="14">
        <v>5900</v>
      </c>
      <c r="Q165" s="14" t="s">
        <v>975</v>
      </c>
      <c r="R165" s="14">
        <v>0</v>
      </c>
      <c r="S165" s="14">
        <v>0</v>
      </c>
      <c r="T165" s="14">
        <v>0</v>
      </c>
      <c r="U165" s="14">
        <v>2013</v>
      </c>
      <c r="V165" s="14"/>
      <c r="W165" s="14">
        <v>17952</v>
      </c>
      <c r="X165" s="14">
        <v>980</v>
      </c>
      <c r="Y165" s="14">
        <v>237</v>
      </c>
      <c r="AA165" s="12" t="s">
        <v>326</v>
      </c>
      <c r="AB165" s="12">
        <v>17952</v>
      </c>
      <c r="AC165" s="12">
        <v>1157</v>
      </c>
      <c r="AD165" s="12">
        <v>237</v>
      </c>
      <c r="AF165" s="12">
        <f t="shared" si="2"/>
        <v>0</v>
      </c>
      <c r="AG165" s="12">
        <f t="shared" si="2"/>
        <v>-177</v>
      </c>
      <c r="AH165" s="12">
        <f t="shared" si="2"/>
        <v>0</v>
      </c>
    </row>
    <row r="166" spans="1:34" x14ac:dyDescent="0.25">
      <c r="A166" s="17" t="s">
        <v>501</v>
      </c>
      <c r="B166" s="17" t="s">
        <v>501</v>
      </c>
      <c r="C166" s="14" t="s">
        <v>84</v>
      </c>
      <c r="D166" s="14" t="s">
        <v>327</v>
      </c>
      <c r="E166" s="14" t="s">
        <v>323</v>
      </c>
      <c r="F166" s="14" t="s">
        <v>328</v>
      </c>
      <c r="G166" s="13">
        <v>49.94894</v>
      </c>
      <c r="H166" s="13">
        <v>88.106750000000005</v>
      </c>
      <c r="I166" s="14">
        <v>2232</v>
      </c>
      <c r="J166" s="15" t="s">
        <v>1227</v>
      </c>
      <c r="K166" s="16">
        <v>2.5</v>
      </c>
      <c r="L166" s="13">
        <v>2.65</v>
      </c>
      <c r="M166" s="13">
        <v>1</v>
      </c>
      <c r="N166" s="14">
        <v>0</v>
      </c>
      <c r="O166" s="14">
        <v>487900</v>
      </c>
      <c r="P166" s="14">
        <v>10800</v>
      </c>
      <c r="Q166" s="14" t="s">
        <v>975</v>
      </c>
      <c r="R166" s="14">
        <v>0</v>
      </c>
      <c r="S166" s="14">
        <v>0</v>
      </c>
      <c r="T166" s="14">
        <v>0</v>
      </c>
      <c r="U166" s="14">
        <v>2013</v>
      </c>
      <c r="V166" s="14"/>
      <c r="W166" s="14">
        <v>19260</v>
      </c>
      <c r="X166" s="14">
        <v>1107</v>
      </c>
      <c r="Y166" s="14">
        <v>428</v>
      </c>
      <c r="AA166" s="12" t="s">
        <v>328</v>
      </c>
      <c r="AB166" s="12">
        <v>19260</v>
      </c>
      <c r="AC166" s="12">
        <v>1289</v>
      </c>
      <c r="AD166" s="12">
        <v>428</v>
      </c>
      <c r="AF166" s="12">
        <f t="shared" si="2"/>
        <v>0</v>
      </c>
      <c r="AG166" s="12">
        <f t="shared" si="2"/>
        <v>-182</v>
      </c>
      <c r="AH166" s="12">
        <f t="shared" si="2"/>
        <v>0</v>
      </c>
    </row>
    <row r="167" spans="1:34" x14ac:dyDescent="0.25">
      <c r="A167" s="17" t="s">
        <v>501</v>
      </c>
      <c r="B167" s="17" t="s">
        <v>501</v>
      </c>
      <c r="C167" s="14" t="s">
        <v>84</v>
      </c>
      <c r="D167" s="14" t="s">
        <v>329</v>
      </c>
      <c r="E167" s="14" t="s">
        <v>323</v>
      </c>
      <c r="F167" s="14" t="s">
        <v>330</v>
      </c>
      <c r="G167" s="13">
        <v>49.948830000000001</v>
      </c>
      <c r="H167" s="13">
        <v>88.10642</v>
      </c>
      <c r="I167" s="14">
        <v>2232</v>
      </c>
      <c r="J167" s="15" t="s">
        <v>1227</v>
      </c>
      <c r="K167" s="16">
        <v>3.5</v>
      </c>
      <c r="L167" s="13">
        <v>2.65</v>
      </c>
      <c r="M167" s="13">
        <v>1</v>
      </c>
      <c r="N167" s="14">
        <v>0</v>
      </c>
      <c r="O167" s="14">
        <v>462900</v>
      </c>
      <c r="P167" s="14">
        <v>8600</v>
      </c>
      <c r="Q167" s="14" t="s">
        <v>975</v>
      </c>
      <c r="R167" s="14">
        <v>0</v>
      </c>
      <c r="S167" s="14">
        <v>0</v>
      </c>
      <c r="T167" s="14">
        <v>0</v>
      </c>
      <c r="U167" s="14">
        <v>2013</v>
      </c>
      <c r="V167" s="14"/>
      <c r="W167" s="14">
        <v>18453</v>
      </c>
      <c r="X167" s="14">
        <v>1037</v>
      </c>
      <c r="Y167" s="14">
        <v>344</v>
      </c>
      <c r="AA167" s="12" t="s">
        <v>330</v>
      </c>
      <c r="AB167" s="12">
        <v>18452</v>
      </c>
      <c r="AC167" s="12">
        <v>1214</v>
      </c>
      <c r="AD167" s="12">
        <v>344</v>
      </c>
      <c r="AF167" s="12">
        <f t="shared" si="2"/>
        <v>1</v>
      </c>
      <c r="AG167" s="12">
        <f t="shared" si="2"/>
        <v>-177</v>
      </c>
      <c r="AH167" s="12">
        <f t="shared" si="2"/>
        <v>0</v>
      </c>
    </row>
    <row r="168" spans="1:34" x14ac:dyDescent="0.25">
      <c r="A168" s="17" t="s">
        <v>501</v>
      </c>
      <c r="B168" s="17" t="s">
        <v>501</v>
      </c>
      <c r="C168" s="14" t="s">
        <v>84</v>
      </c>
      <c r="D168" s="14" t="s">
        <v>331</v>
      </c>
      <c r="E168" s="14" t="s">
        <v>332</v>
      </c>
      <c r="F168" s="14" t="s">
        <v>333</v>
      </c>
      <c r="G168" s="13">
        <v>49.975729999999999</v>
      </c>
      <c r="H168" s="13">
        <v>88.178629999999998</v>
      </c>
      <c r="I168" s="14">
        <v>1982</v>
      </c>
      <c r="J168" s="15" t="s">
        <v>1227</v>
      </c>
      <c r="K168" s="16">
        <v>2.2999999999999998</v>
      </c>
      <c r="L168" s="13">
        <v>2.65</v>
      </c>
      <c r="M168" s="13">
        <v>0.999</v>
      </c>
      <c r="N168" s="14">
        <v>0</v>
      </c>
      <c r="O168" s="14">
        <v>431800</v>
      </c>
      <c r="P168" s="14">
        <v>6000</v>
      </c>
      <c r="Q168" s="14" t="s">
        <v>975</v>
      </c>
      <c r="R168" s="14">
        <v>0</v>
      </c>
      <c r="S168" s="14">
        <v>0</v>
      </c>
      <c r="T168" s="14">
        <v>0</v>
      </c>
      <c r="U168" s="14">
        <v>2014</v>
      </c>
      <c r="V168" s="14"/>
      <c r="W168" s="14">
        <v>20583</v>
      </c>
      <c r="X168" s="14">
        <v>1129</v>
      </c>
      <c r="Y168" s="14">
        <v>287</v>
      </c>
      <c r="AA168" s="12" t="s">
        <v>333</v>
      </c>
      <c r="AB168" s="12">
        <v>20583</v>
      </c>
      <c r="AC168" s="12">
        <v>1331</v>
      </c>
      <c r="AD168" s="12">
        <v>287</v>
      </c>
      <c r="AF168" s="12">
        <f t="shared" si="2"/>
        <v>0</v>
      </c>
      <c r="AG168" s="12">
        <f t="shared" si="2"/>
        <v>-202</v>
      </c>
      <c r="AH168" s="12">
        <f t="shared" si="2"/>
        <v>0</v>
      </c>
    </row>
    <row r="169" spans="1:34" x14ac:dyDescent="0.25">
      <c r="A169" s="17" t="s">
        <v>501</v>
      </c>
      <c r="B169" s="17" t="s">
        <v>501</v>
      </c>
      <c r="C169" s="14" t="s">
        <v>84</v>
      </c>
      <c r="D169" s="14" t="s">
        <v>334</v>
      </c>
      <c r="E169" s="14" t="s">
        <v>332</v>
      </c>
      <c r="F169" s="14" t="s">
        <v>335</v>
      </c>
      <c r="G169" s="13">
        <v>49.975729999999999</v>
      </c>
      <c r="H169" s="13">
        <v>88.178629999999998</v>
      </c>
      <c r="I169" s="14">
        <v>1982</v>
      </c>
      <c r="J169" s="15" t="s">
        <v>1227</v>
      </c>
      <c r="K169" s="16">
        <v>2.8</v>
      </c>
      <c r="L169" s="13">
        <v>2.65</v>
      </c>
      <c r="M169" s="13">
        <v>0.999</v>
      </c>
      <c r="N169" s="14">
        <v>0</v>
      </c>
      <c r="O169" s="14">
        <v>422300</v>
      </c>
      <c r="P169" s="14">
        <v>6300</v>
      </c>
      <c r="Q169" s="14" t="s">
        <v>975</v>
      </c>
      <c r="R169" s="14">
        <v>0</v>
      </c>
      <c r="S169" s="14">
        <v>0</v>
      </c>
      <c r="T169" s="14">
        <v>0</v>
      </c>
      <c r="U169" s="14">
        <v>2014</v>
      </c>
      <c r="V169" s="14"/>
      <c r="W169" s="14">
        <v>20230</v>
      </c>
      <c r="X169" s="14">
        <v>1115</v>
      </c>
      <c r="Y169" s="14">
        <v>303</v>
      </c>
      <c r="AA169" s="12" t="s">
        <v>335</v>
      </c>
      <c r="AB169" s="12">
        <v>20229</v>
      </c>
      <c r="AC169" s="12">
        <v>1313</v>
      </c>
      <c r="AD169" s="12">
        <v>303</v>
      </c>
      <c r="AF169" s="12">
        <f t="shared" si="2"/>
        <v>1</v>
      </c>
      <c r="AG169" s="12">
        <f t="shared" si="2"/>
        <v>-198</v>
      </c>
      <c r="AH169" s="12">
        <f t="shared" si="2"/>
        <v>0</v>
      </c>
    </row>
    <row r="170" spans="1:34" x14ac:dyDescent="0.25">
      <c r="A170" s="17" t="s">
        <v>501</v>
      </c>
      <c r="B170" s="17" t="s">
        <v>501</v>
      </c>
      <c r="C170" s="14" t="s">
        <v>84</v>
      </c>
      <c r="D170" s="14" t="s">
        <v>336</v>
      </c>
      <c r="E170" s="14" t="s">
        <v>332</v>
      </c>
      <c r="F170" s="14" t="s">
        <v>337</v>
      </c>
      <c r="G170" s="13">
        <v>49.974890000000002</v>
      </c>
      <c r="H170" s="13">
        <v>88.176429999999996</v>
      </c>
      <c r="I170" s="14">
        <v>1988</v>
      </c>
      <c r="J170" s="15" t="s">
        <v>1227</v>
      </c>
      <c r="K170" s="16">
        <v>1</v>
      </c>
      <c r="L170" s="13">
        <v>2.65</v>
      </c>
      <c r="M170" s="13">
        <v>1</v>
      </c>
      <c r="N170" s="14">
        <v>0</v>
      </c>
      <c r="O170" s="14">
        <v>383000</v>
      </c>
      <c r="P170" s="14">
        <v>6400</v>
      </c>
      <c r="Q170" s="14" t="s">
        <v>975</v>
      </c>
      <c r="R170" s="14">
        <v>0</v>
      </c>
      <c r="S170" s="14">
        <v>0</v>
      </c>
      <c r="T170" s="14">
        <v>0</v>
      </c>
      <c r="U170" s="14">
        <v>2014</v>
      </c>
      <c r="V170" s="14"/>
      <c r="W170" s="14">
        <v>18032</v>
      </c>
      <c r="X170" s="14">
        <v>1002</v>
      </c>
      <c r="Y170" s="14">
        <v>303</v>
      </c>
      <c r="AA170" s="12" t="s">
        <v>337</v>
      </c>
      <c r="AB170" s="12">
        <v>18032</v>
      </c>
      <c r="AC170" s="12">
        <v>1177</v>
      </c>
      <c r="AD170" s="12">
        <v>303</v>
      </c>
      <c r="AF170" s="12">
        <f t="shared" si="2"/>
        <v>0</v>
      </c>
      <c r="AG170" s="12">
        <f t="shared" si="2"/>
        <v>-175</v>
      </c>
      <c r="AH170" s="12">
        <f t="shared" si="2"/>
        <v>0</v>
      </c>
    </row>
    <row r="171" spans="1:34" x14ac:dyDescent="0.25">
      <c r="A171" s="17" t="s">
        <v>501</v>
      </c>
      <c r="B171" s="17" t="s">
        <v>501</v>
      </c>
      <c r="C171" s="14" t="s">
        <v>84</v>
      </c>
      <c r="D171" s="14" t="s">
        <v>338</v>
      </c>
      <c r="E171" s="14" t="s">
        <v>332</v>
      </c>
      <c r="F171" s="14" t="s">
        <v>339</v>
      </c>
      <c r="G171" s="13">
        <v>49.974890000000002</v>
      </c>
      <c r="H171" s="13">
        <v>88.176559999999995</v>
      </c>
      <c r="I171" s="14">
        <v>1982</v>
      </c>
      <c r="J171" s="15" t="s">
        <v>1227</v>
      </c>
      <c r="K171" s="16">
        <v>2.5</v>
      </c>
      <c r="L171" s="13">
        <v>2.65</v>
      </c>
      <c r="M171" s="13">
        <v>0.995</v>
      </c>
      <c r="N171" s="14">
        <v>0</v>
      </c>
      <c r="O171" s="14">
        <v>391700</v>
      </c>
      <c r="P171" s="14">
        <v>6200</v>
      </c>
      <c r="Q171" s="14" t="s">
        <v>975</v>
      </c>
      <c r="R171" s="14">
        <v>0</v>
      </c>
      <c r="S171" s="14">
        <v>0</v>
      </c>
      <c r="T171" s="14">
        <v>0</v>
      </c>
      <c r="U171" s="14">
        <v>2014</v>
      </c>
      <c r="V171" s="14"/>
      <c r="W171" s="14">
        <v>18840</v>
      </c>
      <c r="X171" s="14">
        <v>1043</v>
      </c>
      <c r="Y171" s="14">
        <v>300</v>
      </c>
      <c r="AA171" s="12" t="s">
        <v>339</v>
      </c>
      <c r="AB171" s="12">
        <v>18840</v>
      </c>
      <c r="AC171" s="12">
        <v>1226</v>
      </c>
      <c r="AD171" s="12">
        <v>300</v>
      </c>
      <c r="AF171" s="12">
        <f t="shared" si="2"/>
        <v>0</v>
      </c>
      <c r="AG171" s="12">
        <f t="shared" si="2"/>
        <v>-183</v>
      </c>
      <c r="AH171" s="12">
        <f t="shared" si="2"/>
        <v>0</v>
      </c>
    </row>
    <row r="172" spans="1:34" x14ac:dyDescent="0.25">
      <c r="A172" s="17" t="s">
        <v>501</v>
      </c>
      <c r="B172" s="17" t="s">
        <v>501</v>
      </c>
      <c r="C172" s="14" t="s">
        <v>84</v>
      </c>
      <c r="D172" s="14" t="s">
        <v>340</v>
      </c>
      <c r="E172" s="14" t="s">
        <v>341</v>
      </c>
      <c r="F172" s="14" t="s">
        <v>342</v>
      </c>
      <c r="G172" s="13">
        <v>50.016590000000001</v>
      </c>
      <c r="H172" s="13">
        <v>88.35239</v>
      </c>
      <c r="I172" s="14">
        <v>1952</v>
      </c>
      <c r="J172" s="15" t="s">
        <v>1227</v>
      </c>
      <c r="K172" s="16">
        <v>3</v>
      </c>
      <c r="L172" s="13">
        <v>2.65</v>
      </c>
      <c r="M172" s="13">
        <v>1</v>
      </c>
      <c r="N172" s="14">
        <v>0</v>
      </c>
      <c r="O172" s="14">
        <v>391400</v>
      </c>
      <c r="P172" s="14">
        <v>6800</v>
      </c>
      <c r="Q172" s="14" t="s">
        <v>975</v>
      </c>
      <c r="R172" s="14">
        <v>0</v>
      </c>
      <c r="S172" s="14">
        <v>0</v>
      </c>
      <c r="T172" s="14">
        <v>0</v>
      </c>
      <c r="U172" s="14">
        <v>2013</v>
      </c>
      <c r="V172" s="14"/>
      <c r="W172" s="14">
        <v>19227</v>
      </c>
      <c r="X172" s="14">
        <v>1073</v>
      </c>
      <c r="Y172" s="14">
        <v>336</v>
      </c>
      <c r="AA172" s="12" t="s">
        <v>342</v>
      </c>
      <c r="AB172" s="12">
        <v>19227</v>
      </c>
      <c r="AC172" s="12">
        <v>1259</v>
      </c>
      <c r="AD172" s="12">
        <v>336</v>
      </c>
      <c r="AF172" s="12">
        <f t="shared" si="2"/>
        <v>0</v>
      </c>
      <c r="AG172" s="12">
        <f t="shared" si="2"/>
        <v>-186</v>
      </c>
      <c r="AH172" s="12">
        <f t="shared" si="2"/>
        <v>0</v>
      </c>
    </row>
    <row r="173" spans="1:34" x14ac:dyDescent="0.25">
      <c r="A173" s="17" t="s">
        <v>501</v>
      </c>
      <c r="B173" s="17" t="s">
        <v>501</v>
      </c>
      <c r="C173" s="14" t="s">
        <v>84</v>
      </c>
      <c r="D173" s="14" t="s">
        <v>343</v>
      </c>
      <c r="E173" s="14" t="s">
        <v>341</v>
      </c>
      <c r="F173" s="14" t="s">
        <v>344</v>
      </c>
      <c r="G173" s="13">
        <v>50.016039999999997</v>
      </c>
      <c r="H173" s="13">
        <v>88.354569999999995</v>
      </c>
      <c r="I173" s="14">
        <v>1956</v>
      </c>
      <c r="J173" s="15" t="s">
        <v>1227</v>
      </c>
      <c r="K173" s="16">
        <v>3</v>
      </c>
      <c r="L173" s="13">
        <v>2.65</v>
      </c>
      <c r="M173" s="13">
        <v>0.998</v>
      </c>
      <c r="N173" s="14">
        <v>0</v>
      </c>
      <c r="O173" s="14">
        <v>434100</v>
      </c>
      <c r="P173" s="14">
        <v>8600</v>
      </c>
      <c r="Q173" s="14" t="s">
        <v>975</v>
      </c>
      <c r="R173" s="14">
        <v>0</v>
      </c>
      <c r="S173" s="14">
        <v>0</v>
      </c>
      <c r="T173" s="14">
        <v>0</v>
      </c>
      <c r="U173" s="14">
        <v>2013</v>
      </c>
      <c r="V173" s="14"/>
      <c r="W173" s="14">
        <v>21224</v>
      </c>
      <c r="X173" s="14">
        <v>1203</v>
      </c>
      <c r="Y173" s="14">
        <v>423</v>
      </c>
      <c r="AA173" s="12" t="s">
        <v>344</v>
      </c>
      <c r="AB173" s="12">
        <v>21224</v>
      </c>
      <c r="AC173" s="12">
        <v>1405</v>
      </c>
      <c r="AD173" s="12">
        <v>423</v>
      </c>
      <c r="AF173" s="12">
        <f t="shared" si="2"/>
        <v>0</v>
      </c>
      <c r="AG173" s="12">
        <f t="shared" si="2"/>
        <v>-202</v>
      </c>
      <c r="AH173" s="12">
        <f t="shared" si="2"/>
        <v>0</v>
      </c>
    </row>
    <row r="174" spans="1:34" x14ac:dyDescent="0.25">
      <c r="A174" s="17" t="s">
        <v>501</v>
      </c>
      <c r="B174" s="17" t="s">
        <v>501</v>
      </c>
      <c r="C174" s="14" t="s">
        <v>84</v>
      </c>
      <c r="D174" s="14" t="s">
        <v>345</v>
      </c>
      <c r="E174" s="14" t="s">
        <v>341</v>
      </c>
      <c r="F174" s="14" t="s">
        <v>346</v>
      </c>
      <c r="G174" s="13">
        <v>50.0137</v>
      </c>
      <c r="H174" s="13">
        <v>88.362920000000003</v>
      </c>
      <c r="I174" s="14">
        <v>1925</v>
      </c>
      <c r="J174" s="15" t="s">
        <v>1227</v>
      </c>
      <c r="K174" s="16">
        <v>2.5</v>
      </c>
      <c r="L174" s="13">
        <v>2.65</v>
      </c>
      <c r="M174" s="13">
        <v>1</v>
      </c>
      <c r="N174" s="14">
        <v>0</v>
      </c>
      <c r="O174" s="14">
        <v>699700</v>
      </c>
      <c r="P174" s="14">
        <v>8400</v>
      </c>
      <c r="Q174" s="14" t="s">
        <v>975</v>
      </c>
      <c r="R174" s="14">
        <v>0</v>
      </c>
      <c r="S174" s="14">
        <v>0</v>
      </c>
      <c r="T174" s="14">
        <v>0</v>
      </c>
      <c r="U174" s="14">
        <v>2013</v>
      </c>
      <c r="V174" s="14"/>
      <c r="W174" s="14">
        <v>34512</v>
      </c>
      <c r="X174" s="14">
        <v>1884</v>
      </c>
      <c r="Y174" s="14">
        <v>418</v>
      </c>
      <c r="AA174" s="12" t="s">
        <v>346</v>
      </c>
      <c r="AB174" s="12">
        <v>34512</v>
      </c>
      <c r="AC174" s="12">
        <v>2226</v>
      </c>
      <c r="AD174" s="12">
        <v>418</v>
      </c>
      <c r="AF174" s="12">
        <f t="shared" si="2"/>
        <v>0</v>
      </c>
      <c r="AG174" s="12">
        <f t="shared" si="2"/>
        <v>-342</v>
      </c>
      <c r="AH174" s="12">
        <f t="shared" si="2"/>
        <v>0</v>
      </c>
    </row>
    <row r="175" spans="1:34" x14ac:dyDescent="0.25">
      <c r="A175" s="17" t="s">
        <v>501</v>
      </c>
      <c r="B175" s="17" t="s">
        <v>501</v>
      </c>
      <c r="C175" s="14" t="s">
        <v>84</v>
      </c>
      <c r="D175" s="14" t="s">
        <v>347</v>
      </c>
      <c r="E175" s="14" t="s">
        <v>341</v>
      </c>
      <c r="F175" s="14" t="s">
        <v>348</v>
      </c>
      <c r="G175" s="13">
        <v>50.004809999999999</v>
      </c>
      <c r="H175" s="13">
        <v>88.376900000000006</v>
      </c>
      <c r="I175" s="14">
        <v>1876</v>
      </c>
      <c r="J175" s="15" t="s">
        <v>1227</v>
      </c>
      <c r="K175" s="16">
        <v>3</v>
      </c>
      <c r="L175" s="13">
        <v>2.65</v>
      </c>
      <c r="M175" s="13">
        <v>0.996</v>
      </c>
      <c r="N175" s="14">
        <v>0</v>
      </c>
      <c r="O175" s="14">
        <v>336600</v>
      </c>
      <c r="P175" s="14">
        <v>7400</v>
      </c>
      <c r="Q175" s="14" t="s">
        <v>975</v>
      </c>
      <c r="R175" s="14">
        <v>0</v>
      </c>
      <c r="S175" s="14">
        <v>0</v>
      </c>
      <c r="T175" s="14">
        <v>0</v>
      </c>
      <c r="U175" s="14">
        <v>2013</v>
      </c>
      <c r="V175" s="14"/>
      <c r="W175" s="14">
        <v>17666</v>
      </c>
      <c r="X175" s="14">
        <v>1014</v>
      </c>
      <c r="Y175" s="14">
        <v>390</v>
      </c>
      <c r="AA175" s="12" t="s">
        <v>348</v>
      </c>
      <c r="AB175" s="12">
        <v>17666</v>
      </c>
      <c r="AC175" s="12">
        <v>1181</v>
      </c>
      <c r="AD175" s="12">
        <v>390</v>
      </c>
      <c r="AF175" s="12">
        <f t="shared" si="2"/>
        <v>0</v>
      </c>
      <c r="AG175" s="12">
        <f t="shared" si="2"/>
        <v>-167</v>
      </c>
      <c r="AH175" s="12">
        <f t="shared" si="2"/>
        <v>0</v>
      </c>
    </row>
    <row r="176" spans="1:34" x14ac:dyDescent="0.25">
      <c r="A176" s="17" t="s">
        <v>501</v>
      </c>
      <c r="B176" s="17" t="s">
        <v>501</v>
      </c>
      <c r="C176" s="14" t="s">
        <v>84</v>
      </c>
      <c r="D176" s="14" t="s">
        <v>349</v>
      </c>
      <c r="E176" s="14" t="s">
        <v>341</v>
      </c>
      <c r="F176" s="14" t="s">
        <v>350</v>
      </c>
      <c r="G176" s="13">
        <v>50.004289999999997</v>
      </c>
      <c r="H176" s="13">
        <v>88.377099999999999</v>
      </c>
      <c r="I176" s="14">
        <v>1876</v>
      </c>
      <c r="J176" s="15" t="s">
        <v>1227</v>
      </c>
      <c r="K176" s="16">
        <v>2.5</v>
      </c>
      <c r="L176" s="13">
        <v>2.65</v>
      </c>
      <c r="M176" s="13">
        <v>0.99</v>
      </c>
      <c r="N176" s="14">
        <v>0</v>
      </c>
      <c r="O176" s="14">
        <v>331600</v>
      </c>
      <c r="P176" s="14">
        <v>10500</v>
      </c>
      <c r="Q176" s="14" t="s">
        <v>975</v>
      </c>
      <c r="R176" s="14">
        <v>0</v>
      </c>
      <c r="S176" s="14">
        <v>0</v>
      </c>
      <c r="T176" s="14">
        <v>0</v>
      </c>
      <c r="U176" s="14">
        <v>2013</v>
      </c>
      <c r="V176" s="14"/>
      <c r="W176" s="14">
        <v>17440</v>
      </c>
      <c r="X176" s="14">
        <v>1078</v>
      </c>
      <c r="Y176" s="14">
        <v>555</v>
      </c>
      <c r="AA176" s="12" t="s">
        <v>350</v>
      </c>
      <c r="AB176" s="12">
        <v>17440</v>
      </c>
      <c r="AC176" s="12">
        <v>1232</v>
      </c>
      <c r="AD176" s="12">
        <v>555</v>
      </c>
      <c r="AF176" s="12">
        <f t="shared" si="2"/>
        <v>0</v>
      </c>
      <c r="AG176" s="12">
        <f t="shared" si="2"/>
        <v>-154</v>
      </c>
      <c r="AH176" s="12">
        <f t="shared" si="2"/>
        <v>0</v>
      </c>
    </row>
    <row r="177" spans="1:34" x14ac:dyDescent="0.25">
      <c r="A177" s="17" t="s">
        <v>1240</v>
      </c>
      <c r="B177" s="17" t="s">
        <v>1240</v>
      </c>
      <c r="C177" s="14" t="s">
        <v>84</v>
      </c>
      <c r="D177" s="14" t="s">
        <v>1241</v>
      </c>
      <c r="E177" s="14" t="s">
        <v>1242</v>
      </c>
      <c r="F177" s="14" t="s">
        <v>1243</v>
      </c>
      <c r="G177" s="13">
        <v>48.711100000000002</v>
      </c>
      <c r="H177" s="13">
        <v>87.023099999999999</v>
      </c>
      <c r="I177" s="14">
        <v>1386</v>
      </c>
      <c r="J177" s="15" t="s">
        <v>1227</v>
      </c>
      <c r="K177" s="16">
        <v>1.5</v>
      </c>
      <c r="L177" s="13">
        <v>2.65</v>
      </c>
      <c r="M177" s="13">
        <v>0.99785999999999997</v>
      </c>
      <c r="N177" s="14">
        <v>0</v>
      </c>
      <c r="O177" s="14">
        <v>238700</v>
      </c>
      <c r="P177" s="14">
        <v>5500</v>
      </c>
      <c r="Q177" s="14" t="s">
        <v>975</v>
      </c>
      <c r="R177" s="14">
        <v>0</v>
      </c>
      <c r="S177" s="14">
        <v>0</v>
      </c>
      <c r="T177" s="14">
        <v>0</v>
      </c>
      <c r="U177" s="14">
        <v>2013</v>
      </c>
      <c r="V177" s="14"/>
      <c r="W177" s="14">
        <v>18692</v>
      </c>
      <c r="X177" s="14">
        <v>1256</v>
      </c>
      <c r="Y177" s="14">
        <v>433</v>
      </c>
      <c r="AA177" s="12" t="s">
        <v>1243</v>
      </c>
      <c r="AB177" s="12">
        <v>20308</v>
      </c>
      <c r="AC177" s="12">
        <v>1492</v>
      </c>
      <c r="AD177" s="12">
        <v>514</v>
      </c>
      <c r="AF177" s="12">
        <f t="shared" si="2"/>
        <v>-1616</v>
      </c>
      <c r="AG177" s="12">
        <f t="shared" si="2"/>
        <v>-236</v>
      </c>
      <c r="AH177" s="12">
        <f t="shared" si="2"/>
        <v>-81</v>
      </c>
    </row>
    <row r="178" spans="1:34" x14ac:dyDescent="0.25">
      <c r="A178" s="17" t="s">
        <v>1240</v>
      </c>
      <c r="B178" s="17" t="s">
        <v>1240</v>
      </c>
      <c r="C178" s="14" t="s">
        <v>84</v>
      </c>
      <c r="D178" s="14" t="s">
        <v>1244</v>
      </c>
      <c r="E178" s="14" t="s">
        <v>1242</v>
      </c>
      <c r="F178" s="14" t="s">
        <v>1245</v>
      </c>
      <c r="G178" s="13">
        <v>48.710799999999999</v>
      </c>
      <c r="H178" s="13">
        <v>87.023200000000003</v>
      </c>
      <c r="I178" s="14">
        <v>1384</v>
      </c>
      <c r="J178" s="15" t="s">
        <v>1227</v>
      </c>
      <c r="K178" s="16">
        <v>3</v>
      </c>
      <c r="L178" s="13">
        <v>2.65</v>
      </c>
      <c r="M178" s="13">
        <v>0.99785999999999997</v>
      </c>
      <c r="N178" s="14">
        <v>0</v>
      </c>
      <c r="O178" s="14">
        <v>241800</v>
      </c>
      <c r="P178" s="14">
        <v>6100</v>
      </c>
      <c r="Q178" s="14" t="s">
        <v>975</v>
      </c>
      <c r="R178" s="14">
        <v>0</v>
      </c>
      <c r="S178" s="14">
        <v>0</v>
      </c>
      <c r="T178" s="14">
        <v>0</v>
      </c>
      <c r="U178" s="14">
        <v>2013</v>
      </c>
      <c r="V178" s="14"/>
      <c r="W178" s="14">
        <v>19191</v>
      </c>
      <c r="X178" s="14">
        <v>1305</v>
      </c>
      <c r="Y178" s="14">
        <v>486</v>
      </c>
      <c r="AA178" s="12" t="s">
        <v>1245</v>
      </c>
      <c r="AB178" s="12">
        <v>20896</v>
      </c>
      <c r="AC178" s="12">
        <v>1558</v>
      </c>
      <c r="AD178" s="12">
        <v>581</v>
      </c>
      <c r="AF178" s="12">
        <f t="shared" si="2"/>
        <v>-1705</v>
      </c>
      <c r="AG178" s="12">
        <f t="shared" si="2"/>
        <v>-253</v>
      </c>
      <c r="AH178" s="12">
        <f t="shared" si="2"/>
        <v>-95</v>
      </c>
    </row>
    <row r="179" spans="1:34" x14ac:dyDescent="0.25">
      <c r="A179" s="17" t="s">
        <v>1240</v>
      </c>
      <c r="B179" s="17" t="s">
        <v>1240</v>
      </c>
      <c r="C179" s="14" t="s">
        <v>84</v>
      </c>
      <c r="D179" s="14" t="s">
        <v>1246</v>
      </c>
      <c r="E179" s="14" t="s">
        <v>1242</v>
      </c>
      <c r="F179" s="14" t="s">
        <v>1247</v>
      </c>
      <c r="G179" s="13">
        <v>48.710999999999999</v>
      </c>
      <c r="H179" s="13">
        <v>87.023899999999998</v>
      </c>
      <c r="I179" s="14">
        <v>1387</v>
      </c>
      <c r="J179" s="15" t="s">
        <v>1227</v>
      </c>
      <c r="K179" s="16">
        <v>2.5</v>
      </c>
      <c r="L179" s="13">
        <v>2.65</v>
      </c>
      <c r="M179" s="13">
        <v>0.99785999999999997</v>
      </c>
      <c r="N179" s="14">
        <v>0</v>
      </c>
      <c r="O179" s="14">
        <v>246600</v>
      </c>
      <c r="P179" s="14">
        <v>5300</v>
      </c>
      <c r="Q179" s="14" t="s">
        <v>975</v>
      </c>
      <c r="R179" s="14">
        <v>0</v>
      </c>
      <c r="S179" s="14">
        <v>0</v>
      </c>
      <c r="T179" s="14">
        <v>0</v>
      </c>
      <c r="U179" s="14">
        <v>2013</v>
      </c>
      <c r="V179" s="14"/>
      <c r="W179" s="14">
        <v>19430</v>
      </c>
      <c r="X179" s="14">
        <v>1296</v>
      </c>
      <c r="Y179" s="14">
        <v>420</v>
      </c>
      <c r="AA179" s="12" t="s">
        <v>1247</v>
      </c>
      <c r="AB179" s="12">
        <v>21182</v>
      </c>
      <c r="AC179" s="12">
        <v>1551</v>
      </c>
      <c r="AD179" s="12">
        <v>502</v>
      </c>
      <c r="AF179" s="12">
        <f t="shared" si="2"/>
        <v>-1752</v>
      </c>
      <c r="AG179" s="12">
        <f t="shared" si="2"/>
        <v>-255</v>
      </c>
      <c r="AH179" s="12">
        <f t="shared" si="2"/>
        <v>-82</v>
      </c>
    </row>
    <row r="180" spans="1:34" x14ac:dyDescent="0.25">
      <c r="A180" s="17" t="s">
        <v>1240</v>
      </c>
      <c r="B180" s="17" t="s">
        <v>1240</v>
      </c>
      <c r="C180" s="14" t="s">
        <v>84</v>
      </c>
      <c r="D180" s="14" t="s">
        <v>1248</v>
      </c>
      <c r="E180" s="14" t="s">
        <v>1249</v>
      </c>
      <c r="F180" s="14" t="s">
        <v>1250</v>
      </c>
      <c r="G180" s="13">
        <v>48.693100000000001</v>
      </c>
      <c r="H180" s="13">
        <v>87.014300000000006</v>
      </c>
      <c r="I180" s="14">
        <v>1387</v>
      </c>
      <c r="J180" s="15" t="s">
        <v>1227</v>
      </c>
      <c r="K180" s="16">
        <v>2</v>
      </c>
      <c r="L180" s="13">
        <v>2.65</v>
      </c>
      <c r="M180" s="13">
        <v>0.99804000000000004</v>
      </c>
      <c r="N180" s="14">
        <v>0</v>
      </c>
      <c r="O180" s="14">
        <v>149800</v>
      </c>
      <c r="P180" s="14">
        <v>3800</v>
      </c>
      <c r="Q180" s="14" t="s">
        <v>975</v>
      </c>
      <c r="R180" s="14">
        <v>0</v>
      </c>
      <c r="S180" s="14">
        <v>0</v>
      </c>
      <c r="T180" s="14">
        <v>0</v>
      </c>
      <c r="U180" s="14">
        <v>2013</v>
      </c>
      <c r="V180" s="14"/>
      <c r="W180" s="14">
        <v>11903</v>
      </c>
      <c r="X180" s="14">
        <v>809</v>
      </c>
      <c r="Y180" s="14">
        <v>303</v>
      </c>
      <c r="AA180" s="12" t="s">
        <v>1250</v>
      </c>
      <c r="AB180" s="12">
        <v>12542</v>
      </c>
      <c r="AC180" s="12">
        <v>900</v>
      </c>
      <c r="AD180" s="12">
        <v>337</v>
      </c>
      <c r="AF180" s="12">
        <f t="shared" si="2"/>
        <v>-639</v>
      </c>
      <c r="AG180" s="12">
        <f t="shared" si="2"/>
        <v>-91</v>
      </c>
      <c r="AH180" s="12">
        <f t="shared" si="2"/>
        <v>-34</v>
      </c>
    </row>
    <row r="181" spans="1:34" x14ac:dyDescent="0.25">
      <c r="A181" s="17" t="s">
        <v>1240</v>
      </c>
      <c r="B181" s="17" t="s">
        <v>1240</v>
      </c>
      <c r="C181" s="14" t="s">
        <v>84</v>
      </c>
      <c r="D181" s="14" t="s">
        <v>1251</v>
      </c>
      <c r="E181" s="14" t="s">
        <v>1249</v>
      </c>
      <c r="F181" s="14" t="s">
        <v>1252</v>
      </c>
      <c r="G181" s="13">
        <v>48.693399999999997</v>
      </c>
      <c r="H181" s="13">
        <v>87.014300000000006</v>
      </c>
      <c r="I181" s="14">
        <v>1388</v>
      </c>
      <c r="J181" s="15" t="s">
        <v>1227</v>
      </c>
      <c r="K181" s="16">
        <v>2.5</v>
      </c>
      <c r="L181" s="13">
        <v>2.65</v>
      </c>
      <c r="M181" s="13">
        <v>0.99804000000000004</v>
      </c>
      <c r="N181" s="14">
        <v>0</v>
      </c>
      <c r="O181" s="14">
        <v>274600</v>
      </c>
      <c r="P181" s="14">
        <v>6000</v>
      </c>
      <c r="Q181" s="14" t="s">
        <v>975</v>
      </c>
      <c r="R181" s="14">
        <v>0</v>
      </c>
      <c r="S181" s="14">
        <v>0</v>
      </c>
      <c r="T181" s="14">
        <v>0</v>
      </c>
      <c r="U181" s="14">
        <v>2013</v>
      </c>
      <c r="V181" s="14"/>
      <c r="W181" s="14">
        <v>21523</v>
      </c>
      <c r="X181" s="14">
        <v>1439</v>
      </c>
      <c r="Y181" s="14">
        <v>473</v>
      </c>
      <c r="AA181" s="12" t="s">
        <v>1252</v>
      </c>
      <c r="AB181" s="12">
        <v>23758</v>
      </c>
      <c r="AC181" s="12">
        <v>1764</v>
      </c>
      <c r="AD181" s="12">
        <v>579</v>
      </c>
      <c r="AF181" s="12">
        <f t="shared" si="2"/>
        <v>-2235</v>
      </c>
      <c r="AG181" s="12">
        <f t="shared" si="2"/>
        <v>-325</v>
      </c>
      <c r="AH181" s="12">
        <f t="shared" si="2"/>
        <v>-106</v>
      </c>
    </row>
    <row r="182" spans="1:34" x14ac:dyDescent="0.25">
      <c r="A182" s="17" t="s">
        <v>1240</v>
      </c>
      <c r="B182" s="17" t="s">
        <v>1240</v>
      </c>
      <c r="C182" s="14" t="s">
        <v>84</v>
      </c>
      <c r="D182" s="14" t="s">
        <v>1253</v>
      </c>
      <c r="E182" s="14" t="s">
        <v>1249</v>
      </c>
      <c r="F182" s="14" t="s">
        <v>1254</v>
      </c>
      <c r="G182" s="13">
        <v>48.691899999999997</v>
      </c>
      <c r="H182" s="13">
        <v>87.013400000000004</v>
      </c>
      <c r="I182" s="14">
        <v>1386</v>
      </c>
      <c r="J182" s="15" t="s">
        <v>1227</v>
      </c>
      <c r="K182" s="16">
        <v>2</v>
      </c>
      <c r="L182" s="13">
        <v>2.65</v>
      </c>
      <c r="M182" s="13">
        <v>0.99775000000000003</v>
      </c>
      <c r="N182" s="14">
        <v>0</v>
      </c>
      <c r="O182" s="14">
        <v>276200</v>
      </c>
      <c r="P182" s="14">
        <v>5400</v>
      </c>
      <c r="Q182" s="14" t="s">
        <v>975</v>
      </c>
      <c r="R182" s="14">
        <v>0</v>
      </c>
      <c r="S182" s="14">
        <v>0</v>
      </c>
      <c r="T182" s="14">
        <v>0</v>
      </c>
      <c r="U182" s="14">
        <v>2013</v>
      </c>
      <c r="V182" s="14"/>
      <c r="W182" s="14">
        <v>21597</v>
      </c>
      <c r="X182" s="14">
        <v>1428</v>
      </c>
      <c r="Y182" s="14">
        <v>425</v>
      </c>
      <c r="AA182" s="12" t="s">
        <v>1254</v>
      </c>
      <c r="AB182" s="12">
        <v>23842</v>
      </c>
      <c r="AC182" s="12">
        <v>1751</v>
      </c>
      <c r="AD182" s="12">
        <v>521</v>
      </c>
      <c r="AF182" s="12">
        <f t="shared" si="2"/>
        <v>-2245</v>
      </c>
      <c r="AG182" s="12">
        <f t="shared" si="2"/>
        <v>-323</v>
      </c>
      <c r="AH182" s="12">
        <f t="shared" si="2"/>
        <v>-96</v>
      </c>
    </row>
    <row r="183" spans="1:34" x14ac:dyDescent="0.25">
      <c r="A183" s="17" t="s">
        <v>1240</v>
      </c>
      <c r="B183" s="17" t="s">
        <v>1240</v>
      </c>
      <c r="C183" s="14" t="s">
        <v>84</v>
      </c>
      <c r="D183" s="14" t="s">
        <v>1255</v>
      </c>
      <c r="E183" s="14" t="s">
        <v>1256</v>
      </c>
      <c r="F183" s="14" t="s">
        <v>1257</v>
      </c>
      <c r="G183" s="13">
        <v>48.703200000000002</v>
      </c>
      <c r="H183" s="13">
        <v>87.03</v>
      </c>
      <c r="I183" s="14">
        <v>1397</v>
      </c>
      <c r="J183" s="15" t="s">
        <v>1227</v>
      </c>
      <c r="K183" s="16">
        <v>1.5</v>
      </c>
      <c r="L183" s="13">
        <v>2.65</v>
      </c>
      <c r="M183" s="13">
        <v>0.99663999999999997</v>
      </c>
      <c r="N183" s="14">
        <v>0</v>
      </c>
      <c r="O183" s="14">
        <v>3096000</v>
      </c>
      <c r="P183" s="14">
        <v>40300</v>
      </c>
      <c r="Q183" s="14" t="s">
        <v>975</v>
      </c>
      <c r="R183" s="14">
        <v>0</v>
      </c>
      <c r="S183" s="14">
        <v>0</v>
      </c>
      <c r="T183" s="14">
        <v>0</v>
      </c>
      <c r="U183" s="14">
        <v>2013</v>
      </c>
      <c r="V183" s="14"/>
      <c r="W183" s="14">
        <v>245412</v>
      </c>
      <c r="X183" s="14">
        <v>16749</v>
      </c>
      <c r="Y183" s="14">
        <v>3399</v>
      </c>
      <c r="AA183" s="12" t="s">
        <v>1257</v>
      </c>
      <c r="AB183" s="12" t="s">
        <v>1301</v>
      </c>
      <c r="AC183" s="12" t="s">
        <v>690</v>
      </c>
      <c r="AD183" s="12" t="s">
        <v>690</v>
      </c>
      <c r="AF183" s="12" t="e">
        <f t="shared" si="2"/>
        <v>#VALUE!</v>
      </c>
      <c r="AG183" s="12" t="e">
        <f t="shared" si="2"/>
        <v>#VALUE!</v>
      </c>
      <c r="AH183" s="12" t="e">
        <f t="shared" si="2"/>
        <v>#VALUE!</v>
      </c>
    </row>
    <row r="184" spans="1:34" x14ac:dyDescent="0.25">
      <c r="A184" s="17" t="s">
        <v>1240</v>
      </c>
      <c r="B184" s="17" t="s">
        <v>1240</v>
      </c>
      <c r="C184" s="14" t="s">
        <v>84</v>
      </c>
      <c r="D184" s="14" t="s">
        <v>1258</v>
      </c>
      <c r="E184" s="14" t="s">
        <v>1256</v>
      </c>
      <c r="F184" s="14" t="s">
        <v>1259</v>
      </c>
      <c r="G184" s="13">
        <v>48.703099999999999</v>
      </c>
      <c r="H184" s="13">
        <v>87.031099999999995</v>
      </c>
      <c r="I184" s="14">
        <v>1406</v>
      </c>
      <c r="J184" s="15" t="s">
        <v>1227</v>
      </c>
      <c r="K184" s="16">
        <v>4</v>
      </c>
      <c r="L184" s="13">
        <v>2.65</v>
      </c>
      <c r="M184" s="13">
        <v>0.99570999999999998</v>
      </c>
      <c r="N184" s="14">
        <v>0</v>
      </c>
      <c r="O184" s="14">
        <v>624000</v>
      </c>
      <c r="P184" s="14">
        <v>11000</v>
      </c>
      <c r="Q184" s="14" t="s">
        <v>975</v>
      </c>
      <c r="R184" s="14">
        <v>0</v>
      </c>
      <c r="S184" s="14">
        <v>0</v>
      </c>
      <c r="T184" s="14">
        <v>0</v>
      </c>
      <c r="U184" s="14">
        <v>2013</v>
      </c>
      <c r="V184" s="14"/>
      <c r="W184" s="14">
        <v>48099</v>
      </c>
      <c r="X184" s="14">
        <v>3176</v>
      </c>
      <c r="Y184" s="14">
        <v>858</v>
      </c>
      <c r="AA184" s="12" t="s">
        <v>1259</v>
      </c>
      <c r="AB184" s="12">
        <v>62333</v>
      </c>
      <c r="AC184" s="12">
        <v>5474</v>
      </c>
      <c r="AD184" s="12">
        <v>1479</v>
      </c>
      <c r="AF184" s="12">
        <f t="shared" si="2"/>
        <v>-14234</v>
      </c>
      <c r="AG184" s="12">
        <f t="shared" si="2"/>
        <v>-2298</v>
      </c>
      <c r="AH184" s="12">
        <f t="shared" si="2"/>
        <v>-621</v>
      </c>
    </row>
    <row r="185" spans="1:34" x14ac:dyDescent="0.25">
      <c r="A185" s="17" t="s">
        <v>1240</v>
      </c>
      <c r="B185" s="17" t="s">
        <v>1240</v>
      </c>
      <c r="C185" s="14" t="s">
        <v>84</v>
      </c>
      <c r="D185" s="14" t="s">
        <v>1260</v>
      </c>
      <c r="E185" s="14" t="s">
        <v>1256</v>
      </c>
      <c r="F185" s="14" t="s">
        <v>1261</v>
      </c>
      <c r="G185" s="13">
        <v>48.702399999999997</v>
      </c>
      <c r="H185" s="13">
        <v>87.033199999999994</v>
      </c>
      <c r="I185" s="14">
        <v>1411</v>
      </c>
      <c r="J185" s="15" t="s">
        <v>1227</v>
      </c>
      <c r="K185" s="16">
        <v>1</v>
      </c>
      <c r="L185" s="13">
        <v>2.65</v>
      </c>
      <c r="M185" s="13">
        <v>0.99456999999999995</v>
      </c>
      <c r="N185" s="14">
        <v>0</v>
      </c>
      <c r="O185" s="14">
        <v>293900</v>
      </c>
      <c r="P185" s="14">
        <v>5700</v>
      </c>
      <c r="Q185" s="14" t="s">
        <v>975</v>
      </c>
      <c r="R185" s="14">
        <v>0</v>
      </c>
      <c r="S185" s="14">
        <v>0</v>
      </c>
      <c r="T185" s="14">
        <v>0</v>
      </c>
      <c r="U185" s="14">
        <v>2013</v>
      </c>
      <c r="V185" s="14"/>
      <c r="W185" s="14">
        <v>22363</v>
      </c>
      <c r="X185" s="14">
        <v>1478</v>
      </c>
      <c r="Y185" s="14">
        <v>436</v>
      </c>
      <c r="AA185" s="12" t="s">
        <v>1261</v>
      </c>
      <c r="AB185" s="12">
        <v>24779</v>
      </c>
      <c r="AC185" s="12">
        <v>1827</v>
      </c>
      <c r="AD185" s="12">
        <v>539</v>
      </c>
      <c r="AF185" s="12">
        <f t="shared" si="2"/>
        <v>-2416</v>
      </c>
      <c r="AG185" s="12">
        <f t="shared" si="2"/>
        <v>-349</v>
      </c>
      <c r="AH185" s="12">
        <f t="shared" si="2"/>
        <v>-103</v>
      </c>
    </row>
    <row r="186" spans="1:34" x14ac:dyDescent="0.25">
      <c r="A186" s="17" t="s">
        <v>1240</v>
      </c>
      <c r="B186" s="17" t="s">
        <v>1240</v>
      </c>
      <c r="C186" s="14" t="s">
        <v>84</v>
      </c>
      <c r="D186" s="14" t="s">
        <v>1262</v>
      </c>
      <c r="E186" s="14" t="s">
        <v>1263</v>
      </c>
      <c r="F186" s="14" t="s">
        <v>1264</v>
      </c>
      <c r="G186" s="13">
        <v>48.692999999999998</v>
      </c>
      <c r="H186" s="13">
        <v>87.056200000000004</v>
      </c>
      <c r="I186" s="14">
        <v>1654</v>
      </c>
      <c r="J186" s="15" t="s">
        <v>1227</v>
      </c>
      <c r="K186" s="16">
        <v>2</v>
      </c>
      <c r="L186" s="13">
        <v>2.65</v>
      </c>
      <c r="M186" s="13">
        <v>0.99729999999999996</v>
      </c>
      <c r="N186" s="14">
        <v>0</v>
      </c>
      <c r="O186" s="14">
        <v>1112800</v>
      </c>
      <c r="P186" s="14">
        <v>12700</v>
      </c>
      <c r="Q186" s="14" t="s">
        <v>975</v>
      </c>
      <c r="R186" s="14">
        <v>0</v>
      </c>
      <c r="S186" s="14">
        <v>0</v>
      </c>
      <c r="T186" s="14">
        <v>0</v>
      </c>
      <c r="U186" s="14">
        <v>2013</v>
      </c>
      <c r="V186" s="14"/>
      <c r="W186" s="14">
        <v>68968</v>
      </c>
      <c r="X186" s="14">
        <v>4480</v>
      </c>
      <c r="Y186" s="14">
        <v>801</v>
      </c>
      <c r="AA186" s="12" t="s">
        <v>1264</v>
      </c>
      <c r="AB186" s="12">
        <v>105088</v>
      </c>
      <c r="AC186" s="12">
        <v>11229</v>
      </c>
      <c r="AD186" s="12">
        <v>2007</v>
      </c>
      <c r="AF186" s="12">
        <f t="shared" si="2"/>
        <v>-36120</v>
      </c>
      <c r="AG186" s="12">
        <f t="shared" si="2"/>
        <v>-6749</v>
      </c>
      <c r="AH186" s="12">
        <f t="shared" si="2"/>
        <v>-1206</v>
      </c>
    </row>
    <row r="187" spans="1:34" x14ac:dyDescent="0.25">
      <c r="A187" s="17" t="s">
        <v>1240</v>
      </c>
      <c r="B187" s="17" t="s">
        <v>1240</v>
      </c>
      <c r="C187" s="14" t="s">
        <v>84</v>
      </c>
      <c r="D187" s="14" t="s">
        <v>1265</v>
      </c>
      <c r="E187" s="14" t="s">
        <v>1263</v>
      </c>
      <c r="F187" s="14" t="s">
        <v>1266</v>
      </c>
      <c r="G187" s="13">
        <v>48.693300000000001</v>
      </c>
      <c r="H187" s="13">
        <v>87.056200000000004</v>
      </c>
      <c r="I187" s="14">
        <v>1659</v>
      </c>
      <c r="J187" s="15" t="s">
        <v>1227</v>
      </c>
      <c r="K187" s="16">
        <v>2.5</v>
      </c>
      <c r="L187" s="13">
        <v>2.65</v>
      </c>
      <c r="M187" s="13">
        <v>0.99729999999999996</v>
      </c>
      <c r="N187" s="14">
        <v>0</v>
      </c>
      <c r="O187" s="14">
        <v>272300</v>
      </c>
      <c r="P187" s="14">
        <v>8900</v>
      </c>
      <c r="Q187" s="14" t="s">
        <v>975</v>
      </c>
      <c r="R187" s="14">
        <v>0</v>
      </c>
      <c r="S187" s="14">
        <v>0</v>
      </c>
      <c r="T187" s="14">
        <v>0</v>
      </c>
      <c r="U187" s="14">
        <v>2013</v>
      </c>
      <c r="V187" s="14"/>
      <c r="W187" s="14">
        <v>17243</v>
      </c>
      <c r="X187" s="14">
        <v>1226</v>
      </c>
      <c r="Y187" s="14">
        <v>566</v>
      </c>
      <c r="AA187" s="12" t="s">
        <v>1266</v>
      </c>
      <c r="AB187" s="12">
        <v>18631</v>
      </c>
      <c r="AC187" s="12">
        <v>1437</v>
      </c>
      <c r="AD187" s="12">
        <v>663</v>
      </c>
      <c r="AF187" s="12">
        <f t="shared" si="2"/>
        <v>-1388</v>
      </c>
      <c r="AG187" s="12">
        <f t="shared" si="2"/>
        <v>-211</v>
      </c>
      <c r="AH187" s="12">
        <f t="shared" si="2"/>
        <v>-97</v>
      </c>
    </row>
    <row r="188" spans="1:34" x14ac:dyDescent="0.25">
      <c r="A188" s="17" t="s">
        <v>1240</v>
      </c>
      <c r="B188" s="17" t="s">
        <v>1240</v>
      </c>
      <c r="C188" s="14" t="s">
        <v>84</v>
      </c>
      <c r="D188" s="14" t="s">
        <v>1267</v>
      </c>
      <c r="E188" s="14" t="s">
        <v>1263</v>
      </c>
      <c r="F188" s="14" t="s">
        <v>1268</v>
      </c>
      <c r="G188" s="13">
        <v>48.693899999999999</v>
      </c>
      <c r="H188" s="13">
        <v>87.055499999999995</v>
      </c>
      <c r="I188" s="14">
        <v>1656</v>
      </c>
      <c r="J188" s="15" t="s">
        <v>1227</v>
      </c>
      <c r="K188" s="16">
        <v>2</v>
      </c>
      <c r="L188" s="13">
        <v>2.65</v>
      </c>
      <c r="M188" s="13">
        <v>0.99666999999999994</v>
      </c>
      <c r="N188" s="14">
        <v>0</v>
      </c>
      <c r="O188" s="14">
        <v>1023800</v>
      </c>
      <c r="P188" s="14">
        <v>13800</v>
      </c>
      <c r="Q188" s="14" t="s">
        <v>975</v>
      </c>
      <c r="R188" s="14">
        <v>0</v>
      </c>
      <c r="S188" s="14">
        <v>0</v>
      </c>
      <c r="T188" s="14">
        <v>0</v>
      </c>
      <c r="U188" s="14">
        <v>2013</v>
      </c>
      <c r="V188" s="14"/>
      <c r="W188" s="14">
        <v>63359</v>
      </c>
      <c r="X188" s="14">
        <v>4136</v>
      </c>
      <c r="Y188" s="14">
        <v>868</v>
      </c>
      <c r="AA188" s="12" t="s">
        <v>1268</v>
      </c>
      <c r="AB188" s="12">
        <v>91922</v>
      </c>
      <c r="AC188" s="12">
        <v>9228</v>
      </c>
      <c r="AD188" s="12">
        <v>1936</v>
      </c>
      <c r="AF188" s="12">
        <f t="shared" si="2"/>
        <v>-28563</v>
      </c>
      <c r="AG188" s="12">
        <f t="shared" si="2"/>
        <v>-5092</v>
      </c>
      <c r="AH188" s="12">
        <f t="shared" si="2"/>
        <v>-1068</v>
      </c>
    </row>
    <row r="189" spans="1:34" x14ac:dyDescent="0.25">
      <c r="A189" s="17" t="s">
        <v>78</v>
      </c>
      <c r="B189" s="17" t="s">
        <v>78</v>
      </c>
      <c r="C189" s="14" t="s">
        <v>84</v>
      </c>
      <c r="D189" s="14" t="s">
        <v>351</v>
      </c>
      <c r="E189" s="14" t="s">
        <v>352</v>
      </c>
      <c r="F189" s="14" t="s">
        <v>353</v>
      </c>
      <c r="G189" s="13">
        <v>51.5</v>
      </c>
      <c r="H189" s="13">
        <v>104.9</v>
      </c>
      <c r="I189" s="14">
        <v>475</v>
      </c>
      <c r="J189" s="15" t="s">
        <v>1227</v>
      </c>
      <c r="K189" s="16">
        <v>5</v>
      </c>
      <c r="L189" s="13">
        <v>2.7</v>
      </c>
      <c r="M189" s="13">
        <v>1</v>
      </c>
      <c r="N189" s="14">
        <v>0</v>
      </c>
      <c r="O189" s="14">
        <v>109000</v>
      </c>
      <c r="P189" s="14">
        <v>23000</v>
      </c>
      <c r="Q189" s="14" t="s">
        <v>976</v>
      </c>
      <c r="R189" s="14">
        <v>0</v>
      </c>
      <c r="S189" s="14">
        <v>0</v>
      </c>
      <c r="T189" s="14">
        <v>0</v>
      </c>
      <c r="U189" s="14">
        <v>2002</v>
      </c>
      <c r="V189" s="14"/>
      <c r="W189" s="14">
        <v>16779</v>
      </c>
      <c r="X189" s="14">
        <v>3665</v>
      </c>
      <c r="Y189" s="14">
        <v>3555</v>
      </c>
      <c r="AA189" s="12" t="s">
        <v>353</v>
      </c>
      <c r="AB189" s="12">
        <v>16779</v>
      </c>
      <c r="AC189" s="12">
        <v>3710</v>
      </c>
      <c r="AD189" s="12">
        <v>3555</v>
      </c>
      <c r="AF189" s="12">
        <f t="shared" si="2"/>
        <v>0</v>
      </c>
      <c r="AG189" s="12">
        <f t="shared" si="2"/>
        <v>-45</v>
      </c>
      <c r="AH189" s="12">
        <f t="shared" si="2"/>
        <v>0</v>
      </c>
    </row>
    <row r="190" spans="1:34" x14ac:dyDescent="0.25">
      <c r="A190" s="17" t="s">
        <v>78</v>
      </c>
      <c r="B190" s="17" t="s">
        <v>78</v>
      </c>
      <c r="C190" s="14" t="s">
        <v>84</v>
      </c>
      <c r="D190" s="14" t="s">
        <v>354</v>
      </c>
      <c r="E190" s="14" t="s">
        <v>352</v>
      </c>
      <c r="F190" s="14" t="s">
        <v>355</v>
      </c>
      <c r="G190" s="13">
        <v>51.5</v>
      </c>
      <c r="H190" s="13">
        <v>104.9</v>
      </c>
      <c r="I190" s="14">
        <v>475</v>
      </c>
      <c r="J190" s="15" t="s">
        <v>1227</v>
      </c>
      <c r="K190" s="16">
        <v>2</v>
      </c>
      <c r="L190" s="13">
        <v>2.7</v>
      </c>
      <c r="M190" s="13">
        <v>0.99560000000000004</v>
      </c>
      <c r="N190" s="14">
        <v>0</v>
      </c>
      <c r="O190" s="14">
        <v>103000</v>
      </c>
      <c r="P190" s="14">
        <v>8000</v>
      </c>
      <c r="Q190" s="14" t="s">
        <v>976</v>
      </c>
      <c r="R190" s="14">
        <v>0</v>
      </c>
      <c r="S190" s="14">
        <v>0</v>
      </c>
      <c r="T190" s="14">
        <v>0</v>
      </c>
      <c r="U190" s="14">
        <v>2002</v>
      </c>
      <c r="V190" s="14"/>
      <c r="W190" s="14">
        <v>15521</v>
      </c>
      <c r="X190" s="14">
        <v>1463</v>
      </c>
      <c r="Y190" s="14">
        <v>1210</v>
      </c>
      <c r="AA190" s="12" t="s">
        <v>355</v>
      </c>
      <c r="AB190" s="12">
        <v>15521</v>
      </c>
      <c r="AC190" s="12">
        <v>1556</v>
      </c>
      <c r="AD190" s="12">
        <v>1210</v>
      </c>
      <c r="AF190" s="12">
        <f t="shared" si="2"/>
        <v>0</v>
      </c>
      <c r="AG190" s="12">
        <f t="shared" si="2"/>
        <v>-93</v>
      </c>
      <c r="AH190" s="12">
        <f t="shared" si="2"/>
        <v>0</v>
      </c>
    </row>
    <row r="191" spans="1:34" x14ac:dyDescent="0.25">
      <c r="A191" s="17" t="s">
        <v>78</v>
      </c>
      <c r="B191" s="17" t="s">
        <v>78</v>
      </c>
      <c r="C191" s="14" t="s">
        <v>84</v>
      </c>
      <c r="D191" s="14" t="s">
        <v>356</v>
      </c>
      <c r="E191" s="14" t="s">
        <v>352</v>
      </c>
      <c r="F191" s="14" t="s">
        <v>357</v>
      </c>
      <c r="G191" s="13">
        <v>51.5</v>
      </c>
      <c r="H191" s="13">
        <v>104.9</v>
      </c>
      <c r="I191" s="14">
        <v>475</v>
      </c>
      <c r="J191" s="15" t="s">
        <v>1227</v>
      </c>
      <c r="K191" s="16">
        <v>3</v>
      </c>
      <c r="L191" s="13">
        <v>2.7</v>
      </c>
      <c r="M191" s="13">
        <v>1</v>
      </c>
      <c r="N191" s="14">
        <v>0</v>
      </c>
      <c r="O191" s="14">
        <v>101000</v>
      </c>
      <c r="P191" s="14">
        <v>9000</v>
      </c>
      <c r="Q191" s="14" t="s">
        <v>976</v>
      </c>
      <c r="R191" s="14">
        <v>0</v>
      </c>
      <c r="S191" s="14">
        <v>0</v>
      </c>
      <c r="T191" s="14">
        <v>0</v>
      </c>
      <c r="U191" s="14">
        <v>2002</v>
      </c>
      <c r="V191" s="14"/>
      <c r="W191" s="14">
        <v>15294</v>
      </c>
      <c r="X191" s="14">
        <v>1590</v>
      </c>
      <c r="Y191" s="14">
        <v>1368</v>
      </c>
      <c r="AA191" s="12" t="s">
        <v>357</v>
      </c>
      <c r="AB191" s="12">
        <v>15294</v>
      </c>
      <c r="AC191" s="12">
        <v>1674</v>
      </c>
      <c r="AD191" s="12">
        <v>1368</v>
      </c>
      <c r="AF191" s="12">
        <f t="shared" si="2"/>
        <v>0</v>
      </c>
      <c r="AG191" s="12">
        <f t="shared" si="2"/>
        <v>-84</v>
      </c>
      <c r="AH191" s="12">
        <f t="shared" si="2"/>
        <v>0</v>
      </c>
    </row>
    <row r="192" spans="1:34" x14ac:dyDescent="0.25">
      <c r="A192" s="17" t="s">
        <v>79</v>
      </c>
      <c r="B192" s="17" t="s">
        <v>79</v>
      </c>
      <c r="C192" s="14" t="s">
        <v>188</v>
      </c>
      <c r="D192" s="14" t="s">
        <v>358</v>
      </c>
      <c r="E192" s="14" t="s">
        <v>359</v>
      </c>
      <c r="F192" s="14" t="s">
        <v>360</v>
      </c>
      <c r="G192" s="13">
        <v>49.111280000000001</v>
      </c>
      <c r="H192" s="13">
        <v>13.13289</v>
      </c>
      <c r="I192" s="14">
        <v>1357</v>
      </c>
      <c r="J192" s="15" t="s">
        <v>1227</v>
      </c>
      <c r="K192" s="16">
        <v>4</v>
      </c>
      <c r="L192" s="13">
        <v>2.7</v>
      </c>
      <c r="M192" s="13">
        <v>0.997</v>
      </c>
      <c r="N192" s="14">
        <v>0</v>
      </c>
      <c r="O192" s="14">
        <v>930000</v>
      </c>
      <c r="P192" s="14">
        <v>27900</v>
      </c>
      <c r="Q192" s="14" t="s">
        <v>977</v>
      </c>
      <c r="R192" s="14">
        <v>0</v>
      </c>
      <c r="S192" s="14">
        <v>0</v>
      </c>
      <c r="T192" s="14">
        <v>0</v>
      </c>
      <c r="U192" s="14">
        <v>2004</v>
      </c>
      <c r="V192" s="14"/>
      <c r="W192" s="14">
        <v>65948</v>
      </c>
      <c r="X192" s="14">
        <v>4070</v>
      </c>
      <c r="Y192" s="14">
        <v>2011</v>
      </c>
      <c r="AA192" s="12" t="s">
        <v>360</v>
      </c>
      <c r="AB192" s="12">
        <v>65949</v>
      </c>
      <c r="AC192" s="12">
        <v>4667</v>
      </c>
      <c r="AD192" s="12">
        <v>2011</v>
      </c>
      <c r="AF192" s="12">
        <f t="shared" si="2"/>
        <v>-1</v>
      </c>
      <c r="AG192" s="12">
        <f t="shared" si="2"/>
        <v>-597</v>
      </c>
      <c r="AH192" s="12">
        <f t="shared" si="2"/>
        <v>0</v>
      </c>
    </row>
    <row r="193" spans="1:34" x14ac:dyDescent="0.25">
      <c r="A193" s="17" t="s">
        <v>79</v>
      </c>
      <c r="B193" s="17" t="s">
        <v>79</v>
      </c>
      <c r="C193" s="14" t="s">
        <v>188</v>
      </c>
      <c r="D193" s="14" t="s">
        <v>358</v>
      </c>
      <c r="E193" s="14" t="s">
        <v>359</v>
      </c>
      <c r="F193" s="14" t="s">
        <v>360</v>
      </c>
      <c r="G193" s="13">
        <v>49.111280000000001</v>
      </c>
      <c r="H193" s="13">
        <v>13.13289</v>
      </c>
      <c r="I193" s="14">
        <v>1357</v>
      </c>
      <c r="J193" s="15" t="s">
        <v>1227</v>
      </c>
      <c r="K193" s="16">
        <v>4</v>
      </c>
      <c r="L193" s="13">
        <v>2.7</v>
      </c>
      <c r="M193" s="13">
        <v>0.997</v>
      </c>
      <c r="N193" s="14">
        <v>0</v>
      </c>
      <c r="O193" s="14">
        <v>850000</v>
      </c>
      <c r="P193" s="14">
        <v>50150</v>
      </c>
      <c r="Q193" s="14" t="s">
        <v>977</v>
      </c>
      <c r="R193" s="14">
        <v>0</v>
      </c>
      <c r="S193" s="14">
        <v>0</v>
      </c>
      <c r="T193" s="14">
        <v>0</v>
      </c>
      <c r="U193" s="14">
        <v>2004</v>
      </c>
      <c r="V193" s="14"/>
      <c r="W193" s="14">
        <v>60256</v>
      </c>
      <c r="X193" s="14">
        <v>4842</v>
      </c>
      <c r="Y193" s="14">
        <v>3609</v>
      </c>
      <c r="AA193" s="12" t="s">
        <v>360</v>
      </c>
      <c r="AB193" s="12">
        <v>60256</v>
      </c>
      <c r="AC193" s="12">
        <v>5272</v>
      </c>
      <c r="AD193" s="12">
        <v>3609</v>
      </c>
      <c r="AF193" s="12">
        <f t="shared" si="2"/>
        <v>0</v>
      </c>
      <c r="AG193" s="12">
        <f t="shared" si="2"/>
        <v>-430</v>
      </c>
      <c r="AH193" s="12">
        <f t="shared" si="2"/>
        <v>0</v>
      </c>
    </row>
    <row r="194" spans="1:34" x14ac:dyDescent="0.25">
      <c r="A194" s="17" t="s">
        <v>79</v>
      </c>
      <c r="B194" s="17" t="s">
        <v>79</v>
      </c>
      <c r="C194" s="14" t="s">
        <v>188</v>
      </c>
      <c r="D194" s="14" t="s">
        <v>361</v>
      </c>
      <c r="E194" s="14" t="s">
        <v>362</v>
      </c>
      <c r="F194" s="14" t="s">
        <v>363</v>
      </c>
      <c r="G194" s="13">
        <v>45.384639999999997</v>
      </c>
      <c r="H194" s="13">
        <v>22.881440000000001</v>
      </c>
      <c r="I194" s="14">
        <v>1885</v>
      </c>
      <c r="J194" s="15" t="s">
        <v>1227</v>
      </c>
      <c r="K194" s="16">
        <v>3</v>
      </c>
      <c r="L194" s="13">
        <v>2.7</v>
      </c>
      <c r="M194" s="13">
        <v>0.97199999999999998</v>
      </c>
      <c r="N194" s="14">
        <v>0</v>
      </c>
      <c r="O194" s="14">
        <v>236000</v>
      </c>
      <c r="P194" s="14">
        <v>7788</v>
      </c>
      <c r="Q194" s="14" t="s">
        <v>977</v>
      </c>
      <c r="R194" s="14">
        <v>0</v>
      </c>
      <c r="S194" s="14">
        <v>0</v>
      </c>
      <c r="T194" s="14">
        <v>0</v>
      </c>
      <c r="U194" s="14">
        <v>2003</v>
      </c>
      <c r="V194" s="14"/>
      <c r="W194" s="14">
        <v>12133</v>
      </c>
      <c r="X194" s="14">
        <v>757</v>
      </c>
      <c r="Y194" s="14">
        <v>402</v>
      </c>
      <c r="AA194" s="12" t="s">
        <v>363</v>
      </c>
      <c r="AB194" s="12">
        <v>12133</v>
      </c>
      <c r="AC194" s="12">
        <v>864</v>
      </c>
      <c r="AD194" s="12">
        <v>402</v>
      </c>
      <c r="AF194" s="12">
        <f t="shared" si="2"/>
        <v>0</v>
      </c>
      <c r="AG194" s="12">
        <f t="shared" si="2"/>
        <v>-107</v>
      </c>
      <c r="AH194" s="12">
        <f t="shared" si="2"/>
        <v>0</v>
      </c>
    </row>
    <row r="195" spans="1:34" x14ac:dyDescent="0.25">
      <c r="A195" s="17" t="s">
        <v>79</v>
      </c>
      <c r="B195" s="17" t="s">
        <v>79</v>
      </c>
      <c r="C195" s="14" t="s">
        <v>188</v>
      </c>
      <c r="D195" s="14" t="s">
        <v>365</v>
      </c>
      <c r="E195" s="14" t="s">
        <v>362</v>
      </c>
      <c r="F195" s="14" t="s">
        <v>364</v>
      </c>
      <c r="G195" s="13">
        <v>45.384639999999997</v>
      </c>
      <c r="H195" s="13">
        <v>22.881440000000001</v>
      </c>
      <c r="I195" s="14">
        <v>1886</v>
      </c>
      <c r="J195" s="15" t="s">
        <v>1227</v>
      </c>
      <c r="K195" s="16">
        <v>4</v>
      </c>
      <c r="L195" s="13">
        <v>2.7</v>
      </c>
      <c r="M195" s="13">
        <v>0.95399999999999996</v>
      </c>
      <c r="N195" s="14">
        <v>0</v>
      </c>
      <c r="O195" s="14">
        <v>265000</v>
      </c>
      <c r="P195" s="14">
        <v>11660</v>
      </c>
      <c r="Q195" s="14" t="s">
        <v>977</v>
      </c>
      <c r="R195" s="14">
        <v>0</v>
      </c>
      <c r="S195" s="14">
        <v>0</v>
      </c>
      <c r="T195" s="14">
        <v>0</v>
      </c>
      <c r="U195" s="14">
        <v>2003</v>
      </c>
      <c r="V195" s="14"/>
      <c r="W195" s="14">
        <v>13959</v>
      </c>
      <c r="X195" s="14">
        <v>962</v>
      </c>
      <c r="Y195" s="14">
        <v>616</v>
      </c>
      <c r="AA195" s="12" t="s">
        <v>364</v>
      </c>
      <c r="AB195" s="12">
        <v>13959</v>
      </c>
      <c r="AC195" s="12">
        <v>1074</v>
      </c>
      <c r="AD195" s="12">
        <v>616</v>
      </c>
      <c r="AF195" s="12">
        <f t="shared" si="2"/>
        <v>0</v>
      </c>
      <c r="AG195" s="12">
        <f t="shared" si="2"/>
        <v>-112</v>
      </c>
      <c r="AH195" s="12">
        <f t="shared" si="2"/>
        <v>0</v>
      </c>
    </row>
    <row r="196" spans="1:34" x14ac:dyDescent="0.25">
      <c r="A196" s="17" t="s">
        <v>79</v>
      </c>
      <c r="B196" s="17" t="s">
        <v>79</v>
      </c>
      <c r="C196" s="14" t="s">
        <v>84</v>
      </c>
      <c r="D196" s="14" t="s">
        <v>367</v>
      </c>
      <c r="E196" s="14" t="s">
        <v>366</v>
      </c>
      <c r="F196" s="14" t="s">
        <v>59</v>
      </c>
      <c r="G196" s="13">
        <v>50.324530000000003</v>
      </c>
      <c r="H196" s="13">
        <v>87.515330000000006</v>
      </c>
      <c r="I196" s="14">
        <v>1271</v>
      </c>
      <c r="J196" s="15" t="s">
        <v>1227</v>
      </c>
      <c r="K196" s="16">
        <v>4</v>
      </c>
      <c r="L196" s="13">
        <v>2.7</v>
      </c>
      <c r="M196" s="13">
        <v>0.97699999999999998</v>
      </c>
      <c r="N196" s="14">
        <v>0</v>
      </c>
      <c r="O196" s="14">
        <v>196000</v>
      </c>
      <c r="P196" s="14">
        <v>7840</v>
      </c>
      <c r="Q196" s="14" t="s">
        <v>977</v>
      </c>
      <c r="R196" s="14">
        <v>0</v>
      </c>
      <c r="S196" s="14">
        <v>0</v>
      </c>
      <c r="T196" s="14">
        <v>0</v>
      </c>
      <c r="U196" s="14">
        <v>2003</v>
      </c>
      <c r="V196" s="14"/>
      <c r="W196" s="14">
        <v>15802</v>
      </c>
      <c r="X196" s="14">
        <v>1050</v>
      </c>
      <c r="Y196" s="14">
        <v>635</v>
      </c>
      <c r="AA196" s="12" t="s">
        <v>59</v>
      </c>
      <c r="AB196" s="12">
        <v>15802</v>
      </c>
      <c r="AC196" s="12">
        <v>1181</v>
      </c>
      <c r="AD196" s="12">
        <v>635</v>
      </c>
      <c r="AF196" s="12">
        <f t="shared" si="2"/>
        <v>0</v>
      </c>
      <c r="AG196" s="12">
        <f t="shared" si="2"/>
        <v>-131</v>
      </c>
      <c r="AH196" s="12">
        <f t="shared" si="2"/>
        <v>0</v>
      </c>
    </row>
    <row r="197" spans="1:34" x14ac:dyDescent="0.25">
      <c r="A197" s="17" t="s">
        <v>79</v>
      </c>
      <c r="B197" s="17" t="s">
        <v>79</v>
      </c>
      <c r="C197" s="14" t="s">
        <v>84</v>
      </c>
      <c r="D197" s="14" t="s">
        <v>368</v>
      </c>
      <c r="E197" s="14" t="s">
        <v>366</v>
      </c>
      <c r="F197" s="14" t="s">
        <v>57</v>
      </c>
      <c r="G197" s="13">
        <v>50.324249999999999</v>
      </c>
      <c r="H197" s="13">
        <v>87.52028</v>
      </c>
      <c r="I197" s="14">
        <v>1277</v>
      </c>
      <c r="J197" s="15" t="s">
        <v>1227</v>
      </c>
      <c r="K197" s="16">
        <v>4</v>
      </c>
      <c r="L197" s="13">
        <v>2.7</v>
      </c>
      <c r="M197" s="13">
        <v>0.97099999999999997</v>
      </c>
      <c r="N197" s="14">
        <v>0</v>
      </c>
      <c r="O197" s="14">
        <v>204000</v>
      </c>
      <c r="P197" s="14">
        <v>11832</v>
      </c>
      <c r="Q197" s="14" t="s">
        <v>977</v>
      </c>
      <c r="R197" s="14">
        <v>0</v>
      </c>
      <c r="S197" s="14">
        <v>0</v>
      </c>
      <c r="T197" s="14">
        <v>0</v>
      </c>
      <c r="U197" s="14">
        <v>2003</v>
      </c>
      <c r="V197" s="14"/>
      <c r="W197" s="14">
        <v>16456</v>
      </c>
      <c r="X197" s="14">
        <v>1296</v>
      </c>
      <c r="Y197" s="14">
        <v>958</v>
      </c>
      <c r="AA197" s="12" t="s">
        <v>57</v>
      </c>
      <c r="AB197" s="12">
        <v>16456</v>
      </c>
      <c r="AC197" s="12">
        <v>1413</v>
      </c>
      <c r="AD197" s="12">
        <v>958</v>
      </c>
      <c r="AF197" s="12">
        <f t="shared" ref="AF197:AH260" si="3">W197-AB197</f>
        <v>0</v>
      </c>
      <c r="AG197" s="12">
        <f t="shared" si="3"/>
        <v>-117</v>
      </c>
      <c r="AH197" s="12">
        <f t="shared" si="3"/>
        <v>0</v>
      </c>
    </row>
    <row r="198" spans="1:34" x14ac:dyDescent="0.25">
      <c r="A198" s="17" t="s">
        <v>79</v>
      </c>
      <c r="B198" s="17" t="s">
        <v>79</v>
      </c>
      <c r="C198" s="14" t="s">
        <v>84</v>
      </c>
      <c r="D198" s="14" t="s">
        <v>369</v>
      </c>
      <c r="E198" s="14" t="s">
        <v>366</v>
      </c>
      <c r="F198" s="14" t="s">
        <v>58</v>
      </c>
      <c r="G198" s="13">
        <v>50.323390000000003</v>
      </c>
      <c r="H198" s="13">
        <v>87.519310000000004</v>
      </c>
      <c r="I198" s="14">
        <v>1271</v>
      </c>
      <c r="J198" s="15" t="s">
        <v>1227</v>
      </c>
      <c r="K198" s="16">
        <v>3</v>
      </c>
      <c r="L198" s="13">
        <v>2.7</v>
      </c>
      <c r="M198" s="13">
        <v>0.97899999999999998</v>
      </c>
      <c r="N198" s="14">
        <v>0</v>
      </c>
      <c r="O198" s="14">
        <v>201000</v>
      </c>
      <c r="P198" s="14">
        <v>11055</v>
      </c>
      <c r="Q198" s="14" t="s">
        <v>977</v>
      </c>
      <c r="R198" s="14">
        <v>0</v>
      </c>
      <c r="S198" s="14">
        <v>0</v>
      </c>
      <c r="T198" s="14">
        <v>0</v>
      </c>
      <c r="U198" s="14">
        <v>2003</v>
      </c>
      <c r="V198" s="14"/>
      <c r="W198" s="14">
        <v>16030</v>
      </c>
      <c r="X198" s="14">
        <v>1227</v>
      </c>
      <c r="Y198" s="14">
        <v>885</v>
      </c>
      <c r="AA198" s="12" t="s">
        <v>58</v>
      </c>
      <c r="AB198" s="12">
        <v>16030</v>
      </c>
      <c r="AC198" s="12">
        <v>1344</v>
      </c>
      <c r="AD198" s="12">
        <v>885</v>
      </c>
      <c r="AF198" s="12">
        <f t="shared" si="3"/>
        <v>0</v>
      </c>
      <c r="AG198" s="12">
        <f t="shared" si="3"/>
        <v>-117</v>
      </c>
      <c r="AH198" s="12">
        <f t="shared" si="3"/>
        <v>0</v>
      </c>
    </row>
    <row r="199" spans="1:34" x14ac:dyDescent="0.25">
      <c r="A199" s="17" t="s">
        <v>79</v>
      </c>
      <c r="B199" s="17" t="s">
        <v>79</v>
      </c>
      <c r="C199" s="14" t="s">
        <v>188</v>
      </c>
      <c r="D199" s="14" t="s">
        <v>371</v>
      </c>
      <c r="E199" s="14" t="s">
        <v>370</v>
      </c>
      <c r="F199" s="14" t="s">
        <v>60</v>
      </c>
      <c r="G199" s="13">
        <v>50.235970000000002</v>
      </c>
      <c r="H199" s="13">
        <v>87.610640000000004</v>
      </c>
      <c r="I199" s="14">
        <v>1454</v>
      </c>
      <c r="J199" s="15" t="s">
        <v>1227</v>
      </c>
      <c r="K199" s="16">
        <v>5</v>
      </c>
      <c r="L199" s="13">
        <v>2.7</v>
      </c>
      <c r="M199" s="13">
        <v>0.97699999999999998</v>
      </c>
      <c r="N199" s="14">
        <v>0</v>
      </c>
      <c r="O199" s="14">
        <v>219000</v>
      </c>
      <c r="P199" s="14">
        <v>10074</v>
      </c>
      <c r="Q199" s="14" t="s">
        <v>977</v>
      </c>
      <c r="R199" s="14">
        <v>0</v>
      </c>
      <c r="S199" s="14">
        <v>0</v>
      </c>
      <c r="T199" s="14">
        <v>0</v>
      </c>
      <c r="U199" s="14">
        <v>2003</v>
      </c>
      <c r="V199" s="14"/>
      <c r="W199" s="14">
        <v>15305</v>
      </c>
      <c r="X199" s="14">
        <v>1075</v>
      </c>
      <c r="Y199" s="14">
        <v>707</v>
      </c>
      <c r="AA199" s="12" t="s">
        <v>60</v>
      </c>
      <c r="AB199" s="12">
        <v>15305</v>
      </c>
      <c r="AC199" s="12">
        <v>1196</v>
      </c>
      <c r="AD199" s="12">
        <v>707</v>
      </c>
      <c r="AF199" s="12">
        <f t="shared" si="3"/>
        <v>0</v>
      </c>
      <c r="AG199" s="12">
        <f t="shared" si="3"/>
        <v>-121</v>
      </c>
      <c r="AH199" s="12">
        <f t="shared" si="3"/>
        <v>0</v>
      </c>
    </row>
    <row r="200" spans="1:34" x14ac:dyDescent="0.25">
      <c r="A200" s="17" t="s">
        <v>79</v>
      </c>
      <c r="B200" s="17" t="s">
        <v>79</v>
      </c>
      <c r="C200" s="14" t="s">
        <v>84</v>
      </c>
      <c r="D200" s="14" t="s">
        <v>373</v>
      </c>
      <c r="E200" s="14" t="s">
        <v>372</v>
      </c>
      <c r="F200" s="14" t="s">
        <v>64</v>
      </c>
      <c r="G200" s="13">
        <v>50.012999999999998</v>
      </c>
      <c r="H200" s="13">
        <v>88.293999999999997</v>
      </c>
      <c r="I200" s="14">
        <v>1980</v>
      </c>
      <c r="J200" s="15" t="s">
        <v>1227</v>
      </c>
      <c r="K200" s="16">
        <v>4.5</v>
      </c>
      <c r="L200" s="13">
        <v>2.7</v>
      </c>
      <c r="M200" s="13">
        <v>1</v>
      </c>
      <c r="N200" s="14">
        <v>0</v>
      </c>
      <c r="O200" s="14">
        <v>448000</v>
      </c>
      <c r="P200" s="14">
        <v>67200</v>
      </c>
      <c r="Q200" s="14" t="s">
        <v>977</v>
      </c>
      <c r="R200" s="14">
        <v>0</v>
      </c>
      <c r="S200" s="14">
        <v>0</v>
      </c>
      <c r="T200" s="14">
        <v>0</v>
      </c>
      <c r="U200" s="14">
        <v>2003</v>
      </c>
      <c r="V200" s="14"/>
      <c r="W200" s="14">
        <v>19886</v>
      </c>
      <c r="X200" s="14">
        <v>3178</v>
      </c>
      <c r="Y200" s="14">
        <v>2998</v>
      </c>
      <c r="AA200" s="12" t="s">
        <v>64</v>
      </c>
      <c r="AB200" s="12">
        <v>19886</v>
      </c>
      <c r="AC200" s="12">
        <v>3250</v>
      </c>
      <c r="AD200" s="12">
        <v>2998</v>
      </c>
      <c r="AF200" s="12">
        <f t="shared" si="3"/>
        <v>0</v>
      </c>
      <c r="AG200" s="12">
        <f t="shared" si="3"/>
        <v>-72</v>
      </c>
      <c r="AH200" s="12">
        <f t="shared" si="3"/>
        <v>0</v>
      </c>
    </row>
    <row r="201" spans="1:34" x14ac:dyDescent="0.25">
      <c r="A201" s="17" t="s">
        <v>79</v>
      </c>
      <c r="B201" s="17" t="s">
        <v>79</v>
      </c>
      <c r="C201" s="14" t="s">
        <v>84</v>
      </c>
      <c r="D201" s="14" t="s">
        <v>374</v>
      </c>
      <c r="E201" s="14" t="s">
        <v>372</v>
      </c>
      <c r="F201" s="14" t="s">
        <v>63</v>
      </c>
      <c r="G201" s="13">
        <v>50.012999999999998</v>
      </c>
      <c r="H201" s="13">
        <v>88.293999999999997</v>
      </c>
      <c r="I201" s="14">
        <v>1980</v>
      </c>
      <c r="J201" s="15" t="s">
        <v>1227</v>
      </c>
      <c r="K201" s="16">
        <v>3</v>
      </c>
      <c r="L201" s="13">
        <v>2.7</v>
      </c>
      <c r="M201" s="13">
        <v>1</v>
      </c>
      <c r="N201" s="14">
        <v>0</v>
      </c>
      <c r="O201" s="14">
        <v>571000</v>
      </c>
      <c r="P201" s="14">
        <v>85650</v>
      </c>
      <c r="Q201" s="14" t="s">
        <v>977</v>
      </c>
      <c r="R201" s="14">
        <v>0</v>
      </c>
      <c r="S201" s="14">
        <v>0</v>
      </c>
      <c r="T201" s="14">
        <v>0</v>
      </c>
      <c r="U201" s="14">
        <v>2003</v>
      </c>
      <c r="V201" s="14"/>
      <c r="W201" s="14">
        <v>24878</v>
      </c>
      <c r="X201" s="14">
        <v>3981</v>
      </c>
      <c r="Y201" s="14">
        <v>3755</v>
      </c>
      <c r="AA201" s="12" t="s">
        <v>63</v>
      </c>
      <c r="AB201" s="12">
        <v>24878</v>
      </c>
      <c r="AC201" s="12">
        <v>4071</v>
      </c>
      <c r="AD201" s="12">
        <v>3755</v>
      </c>
      <c r="AF201" s="12">
        <f t="shared" si="3"/>
        <v>0</v>
      </c>
      <c r="AG201" s="12">
        <f t="shared" si="3"/>
        <v>-90</v>
      </c>
      <c r="AH201" s="12">
        <f t="shared" si="3"/>
        <v>0</v>
      </c>
    </row>
    <row r="202" spans="1:34" x14ac:dyDescent="0.25">
      <c r="A202" s="17" t="s">
        <v>79</v>
      </c>
      <c r="B202" s="17" t="s">
        <v>79</v>
      </c>
      <c r="C202" s="14" t="s">
        <v>84</v>
      </c>
      <c r="D202" s="14" t="s">
        <v>375</v>
      </c>
      <c r="E202" s="14" t="s">
        <v>372</v>
      </c>
      <c r="F202" s="14" t="s">
        <v>33</v>
      </c>
      <c r="G202" s="13">
        <v>50.012999999999998</v>
      </c>
      <c r="H202" s="13">
        <v>88.293999999999997</v>
      </c>
      <c r="I202" s="14">
        <v>1980</v>
      </c>
      <c r="J202" s="15" t="s">
        <v>1227</v>
      </c>
      <c r="K202" s="16">
        <v>3.5</v>
      </c>
      <c r="L202" s="13">
        <v>2.7</v>
      </c>
      <c r="M202" s="13">
        <v>1</v>
      </c>
      <c r="N202" s="14">
        <v>0</v>
      </c>
      <c r="O202" s="14">
        <v>405000</v>
      </c>
      <c r="P202" s="14">
        <v>18225</v>
      </c>
      <c r="Q202" s="14" t="s">
        <v>977</v>
      </c>
      <c r="R202" s="14">
        <v>0</v>
      </c>
      <c r="S202" s="14">
        <v>0</v>
      </c>
      <c r="T202" s="14">
        <v>0</v>
      </c>
      <c r="U202" s="14">
        <v>2003</v>
      </c>
      <c r="V202" s="14"/>
      <c r="W202" s="14">
        <v>17880</v>
      </c>
      <c r="X202" s="14">
        <v>1245</v>
      </c>
      <c r="Y202" s="14">
        <v>808</v>
      </c>
      <c r="AA202" s="12" t="s">
        <v>33</v>
      </c>
      <c r="AB202" s="12">
        <v>17880</v>
      </c>
      <c r="AC202" s="12">
        <v>1388</v>
      </c>
      <c r="AD202" s="12">
        <v>808</v>
      </c>
      <c r="AF202" s="12">
        <f t="shared" si="3"/>
        <v>0</v>
      </c>
      <c r="AG202" s="12">
        <f t="shared" si="3"/>
        <v>-143</v>
      </c>
      <c r="AH202" s="12">
        <f t="shared" si="3"/>
        <v>0</v>
      </c>
    </row>
    <row r="203" spans="1:34" x14ac:dyDescent="0.25">
      <c r="A203" s="17" t="s">
        <v>79</v>
      </c>
      <c r="B203" s="17" t="s">
        <v>79</v>
      </c>
      <c r="C203" s="14" t="s">
        <v>84</v>
      </c>
      <c r="D203" s="14" t="s">
        <v>377</v>
      </c>
      <c r="E203" s="14" t="s">
        <v>376</v>
      </c>
      <c r="F203" s="14" t="s">
        <v>62</v>
      </c>
      <c r="G203" s="13">
        <v>50.216940000000001</v>
      </c>
      <c r="H203" s="13">
        <v>87.625079999999997</v>
      </c>
      <c r="I203" s="14">
        <v>1947</v>
      </c>
      <c r="J203" s="15" t="s">
        <v>1227</v>
      </c>
      <c r="K203" s="16">
        <v>4.5</v>
      </c>
      <c r="L203" s="13">
        <v>2.7</v>
      </c>
      <c r="M203" s="13">
        <v>1</v>
      </c>
      <c r="N203" s="14">
        <v>0</v>
      </c>
      <c r="O203" s="14">
        <v>905000</v>
      </c>
      <c r="P203" s="14">
        <v>30770</v>
      </c>
      <c r="Q203" s="14" t="s">
        <v>977</v>
      </c>
      <c r="R203" s="14">
        <v>0</v>
      </c>
      <c r="S203" s="14">
        <v>0</v>
      </c>
      <c r="T203" s="14">
        <v>0</v>
      </c>
      <c r="U203" s="14">
        <v>2003</v>
      </c>
      <c r="V203" s="14"/>
      <c r="W203" s="14">
        <v>40515</v>
      </c>
      <c r="X203" s="14">
        <v>2569</v>
      </c>
      <c r="Y203" s="14">
        <v>1392</v>
      </c>
      <c r="AA203" s="12" t="s">
        <v>62</v>
      </c>
      <c r="AB203" s="12">
        <v>40515</v>
      </c>
      <c r="AC203" s="12">
        <v>2923</v>
      </c>
      <c r="AD203" s="12">
        <v>1392</v>
      </c>
      <c r="AF203" s="12">
        <f t="shared" si="3"/>
        <v>0</v>
      </c>
      <c r="AG203" s="12">
        <f t="shared" si="3"/>
        <v>-354</v>
      </c>
      <c r="AH203" s="12">
        <f t="shared" si="3"/>
        <v>0</v>
      </c>
    </row>
    <row r="204" spans="1:34" x14ac:dyDescent="0.25">
      <c r="A204" s="17" t="s">
        <v>79</v>
      </c>
      <c r="B204" s="17" t="s">
        <v>79</v>
      </c>
      <c r="C204" s="14" t="s">
        <v>84</v>
      </c>
      <c r="D204" s="14" t="s">
        <v>978</v>
      </c>
      <c r="E204" s="14" t="s">
        <v>376</v>
      </c>
      <c r="F204" s="14" t="s">
        <v>61</v>
      </c>
      <c r="G204" s="13">
        <v>50.214030000000001</v>
      </c>
      <c r="H204" s="13">
        <v>87.624830000000003</v>
      </c>
      <c r="I204" s="14">
        <v>1947</v>
      </c>
      <c r="J204" s="15" t="s">
        <v>1227</v>
      </c>
      <c r="K204" s="16">
        <v>4.7</v>
      </c>
      <c r="L204" s="13">
        <v>2.7</v>
      </c>
      <c r="M204" s="13">
        <v>1</v>
      </c>
      <c r="N204" s="14">
        <v>0</v>
      </c>
      <c r="O204" s="14">
        <v>2062000</v>
      </c>
      <c r="P204" s="14">
        <v>146402</v>
      </c>
      <c r="Q204" s="14" t="s">
        <v>977</v>
      </c>
      <c r="R204" s="14">
        <v>0</v>
      </c>
      <c r="S204" s="14">
        <v>0</v>
      </c>
      <c r="T204" s="14">
        <v>0</v>
      </c>
      <c r="U204" s="14">
        <v>2003</v>
      </c>
      <c r="V204" s="14"/>
      <c r="W204" s="14">
        <v>93439</v>
      </c>
      <c r="X204" s="14">
        <v>8462</v>
      </c>
      <c r="Y204" s="14">
        <v>6791</v>
      </c>
      <c r="AA204" s="12" t="s">
        <v>61</v>
      </c>
      <c r="AB204" s="12">
        <v>93439</v>
      </c>
      <c r="AC204" s="12">
        <v>9068</v>
      </c>
      <c r="AD204" s="12">
        <v>6791</v>
      </c>
      <c r="AF204" s="12">
        <f t="shared" si="3"/>
        <v>0</v>
      </c>
      <c r="AG204" s="12">
        <f t="shared" si="3"/>
        <v>-606</v>
      </c>
      <c r="AH204" s="12">
        <f t="shared" si="3"/>
        <v>0</v>
      </c>
    </row>
    <row r="205" spans="1:34" x14ac:dyDescent="0.25">
      <c r="A205" s="17" t="s">
        <v>1237</v>
      </c>
      <c r="B205" s="17" t="s">
        <v>80</v>
      </c>
      <c r="C205" s="14" t="s">
        <v>84</v>
      </c>
      <c r="D205" s="14" t="s">
        <v>378</v>
      </c>
      <c r="E205" s="14" t="s">
        <v>379</v>
      </c>
      <c r="F205" s="14" t="s">
        <v>52</v>
      </c>
      <c r="G205" s="13">
        <v>47.678899999999999</v>
      </c>
      <c r="H205" s="13">
        <v>97.208299999999994</v>
      </c>
      <c r="I205" s="14">
        <v>2084</v>
      </c>
      <c r="J205" s="15" t="s">
        <v>1227</v>
      </c>
      <c r="K205" s="16">
        <v>4</v>
      </c>
      <c r="L205" s="13">
        <v>2.6</v>
      </c>
      <c r="M205" s="13">
        <v>1</v>
      </c>
      <c r="N205" s="14">
        <v>0</v>
      </c>
      <c r="O205" s="14">
        <v>358000</v>
      </c>
      <c r="P205" s="14">
        <v>9000</v>
      </c>
      <c r="Q205" s="14" t="s">
        <v>974</v>
      </c>
      <c r="R205" s="14">
        <v>0</v>
      </c>
      <c r="S205" s="14">
        <v>0</v>
      </c>
      <c r="T205" s="14">
        <v>0</v>
      </c>
      <c r="U205" s="14">
        <v>2012</v>
      </c>
      <c r="V205" s="14"/>
      <c r="W205" s="14">
        <v>16575</v>
      </c>
      <c r="X205" s="14">
        <v>973</v>
      </c>
      <c r="Y205" s="14">
        <v>418</v>
      </c>
      <c r="AA205" s="12" t="s">
        <v>52</v>
      </c>
      <c r="AB205" s="12">
        <v>16575</v>
      </c>
      <c r="AC205" s="12">
        <v>1126</v>
      </c>
      <c r="AD205" s="12">
        <v>418</v>
      </c>
      <c r="AF205" s="12">
        <f t="shared" si="3"/>
        <v>0</v>
      </c>
      <c r="AG205" s="12">
        <f t="shared" si="3"/>
        <v>-153</v>
      </c>
      <c r="AH205" s="12">
        <f t="shared" si="3"/>
        <v>0</v>
      </c>
    </row>
    <row r="206" spans="1:34" x14ac:dyDescent="0.25">
      <c r="A206" s="17" t="s">
        <v>1237</v>
      </c>
      <c r="B206" s="17" t="s">
        <v>80</v>
      </c>
      <c r="C206" s="14" t="s">
        <v>84</v>
      </c>
      <c r="D206" s="14" t="s">
        <v>380</v>
      </c>
      <c r="E206" s="14" t="s">
        <v>379</v>
      </c>
      <c r="F206" s="14" t="s">
        <v>53</v>
      </c>
      <c r="G206" s="13">
        <v>47.679099999999998</v>
      </c>
      <c r="H206" s="13">
        <v>97.208399999999997</v>
      </c>
      <c r="I206" s="14">
        <v>2082</v>
      </c>
      <c r="J206" s="15" t="s">
        <v>1227</v>
      </c>
      <c r="K206" s="16">
        <v>4</v>
      </c>
      <c r="L206" s="13">
        <v>2.6</v>
      </c>
      <c r="M206" s="13">
        <v>1</v>
      </c>
      <c r="N206" s="14">
        <v>0</v>
      </c>
      <c r="O206" s="14">
        <v>354000</v>
      </c>
      <c r="P206" s="14">
        <v>9000</v>
      </c>
      <c r="Q206" s="14" t="s">
        <v>974</v>
      </c>
      <c r="R206" s="14">
        <v>0</v>
      </c>
      <c r="S206" s="14">
        <v>0</v>
      </c>
      <c r="T206" s="14">
        <v>0</v>
      </c>
      <c r="U206" s="14">
        <v>2012</v>
      </c>
      <c r="V206" s="14"/>
      <c r="W206" s="14">
        <v>16418</v>
      </c>
      <c r="X206" s="14">
        <v>966</v>
      </c>
      <c r="Y206" s="14">
        <v>419</v>
      </c>
      <c r="AA206" s="12" t="s">
        <v>53</v>
      </c>
      <c r="AB206" s="12">
        <v>16418</v>
      </c>
      <c r="AC206" s="12">
        <v>1117</v>
      </c>
      <c r="AD206" s="12">
        <v>419</v>
      </c>
      <c r="AF206" s="12">
        <f t="shared" si="3"/>
        <v>0</v>
      </c>
      <c r="AG206" s="12">
        <f t="shared" si="3"/>
        <v>-151</v>
      </c>
      <c r="AH206" s="12">
        <f t="shared" si="3"/>
        <v>0</v>
      </c>
    </row>
    <row r="207" spans="1:34" x14ac:dyDescent="0.25">
      <c r="A207" s="17" t="s">
        <v>1237</v>
      </c>
      <c r="B207" s="17" t="s">
        <v>80</v>
      </c>
      <c r="C207" s="14" t="s">
        <v>84</v>
      </c>
      <c r="D207" s="14" t="s">
        <v>381</v>
      </c>
      <c r="E207" s="14" t="s">
        <v>379</v>
      </c>
      <c r="F207" s="14" t="s">
        <v>49</v>
      </c>
      <c r="G207" s="13">
        <v>47.677999999999997</v>
      </c>
      <c r="H207" s="13">
        <v>97.209699999999998</v>
      </c>
      <c r="I207" s="14">
        <v>2094</v>
      </c>
      <c r="J207" s="15" t="s">
        <v>1227</v>
      </c>
      <c r="K207" s="16">
        <v>4</v>
      </c>
      <c r="L207" s="13">
        <v>2.6</v>
      </c>
      <c r="M207" s="13">
        <v>1</v>
      </c>
      <c r="N207" s="14">
        <v>0</v>
      </c>
      <c r="O207" s="14">
        <v>723000</v>
      </c>
      <c r="P207" s="14">
        <v>18000</v>
      </c>
      <c r="Q207" s="14" t="s">
        <v>974</v>
      </c>
      <c r="R207" s="14">
        <v>0</v>
      </c>
      <c r="S207" s="14">
        <v>0</v>
      </c>
      <c r="T207" s="14">
        <v>0</v>
      </c>
      <c r="U207" s="14">
        <v>2012</v>
      </c>
      <c r="V207" s="14"/>
      <c r="W207" s="14">
        <v>32447</v>
      </c>
      <c r="X207" s="14">
        <v>1908</v>
      </c>
      <c r="Y207" s="14">
        <v>814</v>
      </c>
      <c r="AA207" s="12" t="s">
        <v>49</v>
      </c>
      <c r="AB207" s="12">
        <v>32447</v>
      </c>
      <c r="AC207" s="12">
        <v>2210</v>
      </c>
      <c r="AD207" s="12">
        <v>814</v>
      </c>
      <c r="AF207" s="12">
        <f t="shared" si="3"/>
        <v>0</v>
      </c>
      <c r="AG207" s="12">
        <f t="shared" si="3"/>
        <v>-302</v>
      </c>
      <c r="AH207" s="12">
        <f t="shared" si="3"/>
        <v>0</v>
      </c>
    </row>
    <row r="208" spans="1:34" x14ac:dyDescent="0.25">
      <c r="A208" s="17" t="s">
        <v>1054</v>
      </c>
      <c r="B208" s="17" t="s">
        <v>1054</v>
      </c>
      <c r="C208" s="14" t="s">
        <v>84</v>
      </c>
      <c r="D208" s="14" t="s">
        <v>1147</v>
      </c>
      <c r="E208" s="14" t="s">
        <v>379</v>
      </c>
      <c r="F208" s="14" t="s">
        <v>1148</v>
      </c>
      <c r="G208" s="13">
        <v>47.683329999999998</v>
      </c>
      <c r="H208" s="13">
        <v>97.206670000000003</v>
      </c>
      <c r="I208" s="14">
        <v>2075</v>
      </c>
      <c r="J208" s="15" t="s">
        <v>1227</v>
      </c>
      <c r="K208" s="16">
        <v>5</v>
      </c>
      <c r="L208" s="13">
        <v>2.65</v>
      </c>
      <c r="M208" s="13">
        <v>0.99</v>
      </c>
      <c r="N208" s="14">
        <v>0</v>
      </c>
      <c r="O208" s="14">
        <v>475200</v>
      </c>
      <c r="P208" s="14">
        <v>25900</v>
      </c>
      <c r="Q208" s="14" t="s">
        <v>974</v>
      </c>
      <c r="R208" s="14">
        <v>0</v>
      </c>
      <c r="S208" s="14">
        <v>0</v>
      </c>
      <c r="T208" s="14">
        <v>0</v>
      </c>
      <c r="U208" s="14">
        <v>2016</v>
      </c>
      <c r="V208" s="14"/>
      <c r="W208" s="14">
        <v>22300</v>
      </c>
      <c r="X208" s="14">
        <v>1701</v>
      </c>
      <c r="Y208" s="14">
        <v>1222</v>
      </c>
      <c r="AA208" s="12" t="s">
        <v>1148</v>
      </c>
      <c r="AB208" s="12">
        <v>22300</v>
      </c>
      <c r="AC208" s="12">
        <v>1865</v>
      </c>
      <c r="AD208" s="12">
        <v>1222</v>
      </c>
      <c r="AF208" s="12">
        <f t="shared" si="3"/>
        <v>0</v>
      </c>
      <c r="AG208" s="12">
        <f t="shared" si="3"/>
        <v>-164</v>
      </c>
      <c r="AH208" s="12">
        <f t="shared" si="3"/>
        <v>0</v>
      </c>
    </row>
    <row r="209" spans="1:34" x14ac:dyDescent="0.25">
      <c r="A209" s="17" t="s">
        <v>1054</v>
      </c>
      <c r="B209" s="17" t="s">
        <v>1054</v>
      </c>
      <c r="C209" s="14" t="s">
        <v>84</v>
      </c>
      <c r="D209" s="14" t="s">
        <v>1149</v>
      </c>
      <c r="E209" s="14" t="s">
        <v>379</v>
      </c>
      <c r="F209" s="14" t="s">
        <v>1150</v>
      </c>
      <c r="G209" s="13">
        <v>47.683329999999998</v>
      </c>
      <c r="H209" s="13">
        <v>97.206670000000003</v>
      </c>
      <c r="I209" s="14">
        <v>2075</v>
      </c>
      <c r="J209" s="15" t="s">
        <v>1227</v>
      </c>
      <c r="K209" s="16">
        <v>5</v>
      </c>
      <c r="L209" s="13">
        <v>2.65</v>
      </c>
      <c r="M209" s="13">
        <v>0.99</v>
      </c>
      <c r="N209" s="14">
        <v>0</v>
      </c>
      <c r="O209" s="14">
        <v>423700</v>
      </c>
      <c r="P209" s="14">
        <v>28400</v>
      </c>
      <c r="Q209" s="14" t="s">
        <v>974</v>
      </c>
      <c r="R209" s="14">
        <v>0</v>
      </c>
      <c r="S209" s="14">
        <v>0</v>
      </c>
      <c r="T209" s="14">
        <v>0</v>
      </c>
      <c r="U209" s="14">
        <v>2016</v>
      </c>
      <c r="V209" s="14"/>
      <c r="W209" s="14">
        <v>19986</v>
      </c>
      <c r="X209" s="14">
        <v>1713</v>
      </c>
      <c r="Y209" s="14">
        <v>1346</v>
      </c>
      <c r="AA209" s="12" t="s">
        <v>1150</v>
      </c>
      <c r="AB209" s="12">
        <v>19986</v>
      </c>
      <c r="AC209" s="12">
        <v>1845</v>
      </c>
      <c r="AD209" s="12">
        <v>1346</v>
      </c>
      <c r="AF209" s="12">
        <f t="shared" si="3"/>
        <v>0</v>
      </c>
      <c r="AG209" s="12">
        <f t="shared" si="3"/>
        <v>-132</v>
      </c>
      <c r="AH209" s="12">
        <f t="shared" si="3"/>
        <v>0</v>
      </c>
    </row>
    <row r="210" spans="1:34" x14ac:dyDescent="0.25">
      <c r="A210" s="17" t="s">
        <v>1054</v>
      </c>
      <c r="B210" s="17" t="s">
        <v>1054</v>
      </c>
      <c r="C210" s="14" t="s">
        <v>84</v>
      </c>
      <c r="D210" s="14" t="s">
        <v>1151</v>
      </c>
      <c r="E210" s="14" t="s">
        <v>379</v>
      </c>
      <c r="F210" s="14" t="s">
        <v>1152</v>
      </c>
      <c r="G210" s="13">
        <v>47.683329999999998</v>
      </c>
      <c r="H210" s="13">
        <v>97.206670000000003</v>
      </c>
      <c r="I210" s="14">
        <v>2075</v>
      </c>
      <c r="J210" s="15" t="s">
        <v>1227</v>
      </c>
      <c r="K210" s="16">
        <v>5</v>
      </c>
      <c r="L210" s="13">
        <v>2.65</v>
      </c>
      <c r="M210" s="13">
        <v>0.99</v>
      </c>
      <c r="N210" s="14">
        <v>0</v>
      </c>
      <c r="O210" s="14">
        <v>494000</v>
      </c>
      <c r="P210" s="14">
        <v>27300</v>
      </c>
      <c r="Q210" s="14" t="s">
        <v>974</v>
      </c>
      <c r="R210" s="14">
        <v>0</v>
      </c>
      <c r="S210" s="14">
        <v>0</v>
      </c>
      <c r="T210" s="14">
        <v>0</v>
      </c>
      <c r="U210" s="14">
        <v>2016</v>
      </c>
      <c r="V210" s="14"/>
      <c r="W210" s="14">
        <v>23158</v>
      </c>
      <c r="X210" s="14">
        <v>1780</v>
      </c>
      <c r="Y210" s="14">
        <v>1287</v>
      </c>
      <c r="AA210" s="12" t="s">
        <v>1152</v>
      </c>
      <c r="AB210" s="12">
        <v>23158</v>
      </c>
      <c r="AC210" s="12">
        <v>1949</v>
      </c>
      <c r="AD210" s="12">
        <v>1287</v>
      </c>
      <c r="AF210" s="12">
        <f t="shared" si="3"/>
        <v>0</v>
      </c>
      <c r="AG210" s="12">
        <f t="shared" si="3"/>
        <v>-169</v>
      </c>
      <c r="AH210" s="12">
        <f t="shared" si="3"/>
        <v>0</v>
      </c>
    </row>
    <row r="211" spans="1:34" x14ac:dyDescent="0.25">
      <c r="A211" s="17" t="s">
        <v>1237</v>
      </c>
      <c r="B211" s="17" t="s">
        <v>80</v>
      </c>
      <c r="C211" s="14" t="s">
        <v>84</v>
      </c>
      <c r="D211" s="14" t="s">
        <v>382</v>
      </c>
      <c r="E211" s="14" t="s">
        <v>383</v>
      </c>
      <c r="F211" s="14" t="s">
        <v>50</v>
      </c>
      <c r="G211" s="13">
        <v>47.688299999999998</v>
      </c>
      <c r="H211" s="13">
        <v>97.249600000000001</v>
      </c>
      <c r="I211" s="14">
        <v>2150</v>
      </c>
      <c r="J211" s="15" t="s">
        <v>1227</v>
      </c>
      <c r="K211" s="16">
        <v>4</v>
      </c>
      <c r="L211" s="13">
        <v>2.6</v>
      </c>
      <c r="M211" s="13">
        <v>1</v>
      </c>
      <c r="N211" s="14">
        <v>0</v>
      </c>
      <c r="O211" s="14">
        <v>487000</v>
      </c>
      <c r="P211" s="14">
        <v>12000</v>
      </c>
      <c r="Q211" s="14" t="s">
        <v>974</v>
      </c>
      <c r="R211" s="14">
        <v>0</v>
      </c>
      <c r="S211" s="14">
        <v>0</v>
      </c>
      <c r="T211" s="14">
        <v>0</v>
      </c>
      <c r="U211" s="14">
        <v>2012</v>
      </c>
      <c r="V211" s="14"/>
      <c r="W211" s="14">
        <v>21215</v>
      </c>
      <c r="X211" s="14">
        <v>1242</v>
      </c>
      <c r="Y211" s="14">
        <v>526</v>
      </c>
      <c r="AA211" s="12" t="s">
        <v>50</v>
      </c>
      <c r="AB211" s="12">
        <v>21215</v>
      </c>
      <c r="AC211" s="12">
        <v>1439</v>
      </c>
      <c r="AD211" s="12">
        <v>526</v>
      </c>
      <c r="AF211" s="12">
        <f t="shared" si="3"/>
        <v>0</v>
      </c>
      <c r="AG211" s="12">
        <f t="shared" si="3"/>
        <v>-197</v>
      </c>
      <c r="AH211" s="12">
        <f t="shared" si="3"/>
        <v>0</v>
      </c>
    </row>
    <row r="212" spans="1:34" x14ac:dyDescent="0.25">
      <c r="A212" s="17" t="s">
        <v>1237</v>
      </c>
      <c r="B212" s="17" t="s">
        <v>80</v>
      </c>
      <c r="C212" s="14" t="s">
        <v>84</v>
      </c>
      <c r="D212" s="14" t="s">
        <v>384</v>
      </c>
      <c r="E212" s="14" t="s">
        <v>383</v>
      </c>
      <c r="F212" s="14" t="s">
        <v>51</v>
      </c>
      <c r="G212" s="13">
        <v>47.688099999999999</v>
      </c>
      <c r="H212" s="13">
        <v>97.25</v>
      </c>
      <c r="I212" s="14">
        <v>2150</v>
      </c>
      <c r="J212" s="15" t="s">
        <v>1227</v>
      </c>
      <c r="K212" s="16">
        <v>4</v>
      </c>
      <c r="L212" s="13">
        <v>2.6</v>
      </c>
      <c r="M212" s="13">
        <v>1</v>
      </c>
      <c r="N212" s="14">
        <v>0</v>
      </c>
      <c r="O212" s="14">
        <v>422000</v>
      </c>
      <c r="P212" s="14">
        <v>11000</v>
      </c>
      <c r="Q212" s="14" t="s">
        <v>974</v>
      </c>
      <c r="R212" s="14">
        <v>0</v>
      </c>
      <c r="S212" s="14">
        <v>0</v>
      </c>
      <c r="T212" s="14">
        <v>0</v>
      </c>
      <c r="U212" s="14">
        <v>2012</v>
      </c>
      <c r="V212" s="14"/>
      <c r="W212" s="14">
        <v>18514</v>
      </c>
      <c r="X212" s="14">
        <v>1095</v>
      </c>
      <c r="Y212" s="14">
        <v>485</v>
      </c>
      <c r="AA212" s="12" t="s">
        <v>51</v>
      </c>
      <c r="AB212" s="12">
        <v>18514</v>
      </c>
      <c r="AC212" s="12">
        <v>1265</v>
      </c>
      <c r="AD212" s="12">
        <v>485</v>
      </c>
      <c r="AF212" s="12">
        <f t="shared" si="3"/>
        <v>0</v>
      </c>
      <c r="AG212" s="12">
        <f t="shared" si="3"/>
        <v>-170</v>
      </c>
      <c r="AH212" s="12">
        <f t="shared" si="3"/>
        <v>0</v>
      </c>
    </row>
    <row r="213" spans="1:34" x14ac:dyDescent="0.25">
      <c r="A213" s="17" t="s">
        <v>1237</v>
      </c>
      <c r="B213" s="17" t="s">
        <v>80</v>
      </c>
      <c r="C213" s="14" t="s">
        <v>84</v>
      </c>
      <c r="D213" s="14" t="s">
        <v>385</v>
      </c>
      <c r="E213" s="14" t="s">
        <v>383</v>
      </c>
      <c r="F213" s="14" t="s">
        <v>54</v>
      </c>
      <c r="G213" s="13">
        <v>47.688099999999999</v>
      </c>
      <c r="H213" s="13">
        <v>97.250500000000002</v>
      </c>
      <c r="I213" s="14">
        <v>2151</v>
      </c>
      <c r="J213" s="15" t="s">
        <v>1227</v>
      </c>
      <c r="K213" s="16">
        <v>5</v>
      </c>
      <c r="L213" s="13">
        <v>2.6</v>
      </c>
      <c r="M213" s="13">
        <v>1</v>
      </c>
      <c r="N213" s="14">
        <v>0</v>
      </c>
      <c r="O213" s="14">
        <v>336000</v>
      </c>
      <c r="P213" s="14">
        <v>10000</v>
      </c>
      <c r="Q213" s="14" t="s">
        <v>974</v>
      </c>
      <c r="R213" s="14">
        <v>0</v>
      </c>
      <c r="S213" s="14">
        <v>0</v>
      </c>
      <c r="T213" s="14">
        <v>0</v>
      </c>
      <c r="U213" s="14">
        <v>2012</v>
      </c>
      <c r="V213" s="14"/>
      <c r="W213" s="14">
        <v>14950</v>
      </c>
      <c r="X213" s="14">
        <v>909</v>
      </c>
      <c r="Y213" s="14">
        <v>447</v>
      </c>
      <c r="AA213" s="12" t="s">
        <v>54</v>
      </c>
      <c r="AB213" s="12">
        <v>14950</v>
      </c>
      <c r="AC213" s="12">
        <v>1043</v>
      </c>
      <c r="AD213" s="12">
        <v>447</v>
      </c>
      <c r="AF213" s="12">
        <f t="shared" si="3"/>
        <v>0</v>
      </c>
      <c r="AG213" s="12">
        <f t="shared" si="3"/>
        <v>-134</v>
      </c>
      <c r="AH213" s="12">
        <f t="shared" si="3"/>
        <v>0</v>
      </c>
    </row>
    <row r="214" spans="1:34" x14ac:dyDescent="0.25">
      <c r="A214" s="17" t="s">
        <v>1237</v>
      </c>
      <c r="B214" s="17" t="s">
        <v>80</v>
      </c>
      <c r="C214" s="14" t="s">
        <v>84</v>
      </c>
      <c r="D214" s="14" t="s">
        <v>386</v>
      </c>
      <c r="E214" s="14" t="s">
        <v>387</v>
      </c>
      <c r="F214" s="14" t="s">
        <v>44</v>
      </c>
      <c r="G214" s="13">
        <v>47.669899999999998</v>
      </c>
      <c r="H214" s="13">
        <v>97.261799999999994</v>
      </c>
      <c r="I214" s="14">
        <v>2243</v>
      </c>
      <c r="J214" s="15" t="s">
        <v>1227</v>
      </c>
      <c r="K214" s="16">
        <v>5</v>
      </c>
      <c r="L214" s="13">
        <v>2.6</v>
      </c>
      <c r="M214" s="13">
        <v>1</v>
      </c>
      <c r="N214" s="14">
        <v>0</v>
      </c>
      <c r="O214" s="14">
        <v>637000</v>
      </c>
      <c r="P214" s="14">
        <v>17000</v>
      </c>
      <c r="Q214" s="14" t="s">
        <v>974</v>
      </c>
      <c r="R214" s="14">
        <v>0</v>
      </c>
      <c r="S214" s="14">
        <v>0</v>
      </c>
      <c r="T214" s="14">
        <v>0</v>
      </c>
      <c r="U214" s="14">
        <v>2012</v>
      </c>
      <c r="V214" s="14"/>
      <c r="W214" s="14">
        <v>25917</v>
      </c>
      <c r="X214" s="14">
        <v>1542</v>
      </c>
      <c r="Y214" s="14">
        <v>696</v>
      </c>
      <c r="AA214" s="12" t="s">
        <v>44</v>
      </c>
      <c r="AB214" s="12">
        <v>25917</v>
      </c>
      <c r="AC214" s="12">
        <v>1780</v>
      </c>
      <c r="AD214" s="12">
        <v>696</v>
      </c>
      <c r="AF214" s="12">
        <f t="shared" si="3"/>
        <v>0</v>
      </c>
      <c r="AG214" s="12">
        <f t="shared" si="3"/>
        <v>-238</v>
      </c>
      <c r="AH214" s="12">
        <f t="shared" si="3"/>
        <v>0</v>
      </c>
    </row>
    <row r="215" spans="1:34" x14ac:dyDescent="0.25">
      <c r="A215" s="17" t="s">
        <v>1237</v>
      </c>
      <c r="B215" s="17" t="s">
        <v>80</v>
      </c>
      <c r="C215" s="14" t="s">
        <v>84</v>
      </c>
      <c r="D215" s="14" t="s">
        <v>388</v>
      </c>
      <c r="E215" s="14" t="s">
        <v>387</v>
      </c>
      <c r="F215" s="14" t="s">
        <v>43</v>
      </c>
      <c r="G215" s="13">
        <v>47.669800000000002</v>
      </c>
      <c r="H215" s="13">
        <v>97.261799999999994</v>
      </c>
      <c r="I215" s="14">
        <v>2272</v>
      </c>
      <c r="J215" s="15" t="s">
        <v>1227</v>
      </c>
      <c r="K215" s="16">
        <v>4</v>
      </c>
      <c r="L215" s="13">
        <v>2.6</v>
      </c>
      <c r="M215" s="13">
        <v>1</v>
      </c>
      <c r="N215" s="14">
        <v>0</v>
      </c>
      <c r="O215" s="14">
        <v>697000</v>
      </c>
      <c r="P215" s="14">
        <v>18000</v>
      </c>
      <c r="Q215" s="14" t="s">
        <v>974</v>
      </c>
      <c r="R215" s="14">
        <v>0</v>
      </c>
      <c r="S215" s="14">
        <v>0</v>
      </c>
      <c r="T215" s="14">
        <v>0</v>
      </c>
      <c r="U215" s="14">
        <v>2012</v>
      </c>
      <c r="V215" s="14"/>
      <c r="W215" s="14">
        <v>27470</v>
      </c>
      <c r="X215" s="14">
        <v>1625</v>
      </c>
      <c r="Y215" s="14">
        <v>714</v>
      </c>
      <c r="AA215" s="12" t="s">
        <v>43</v>
      </c>
      <c r="AB215" s="12">
        <v>27470</v>
      </c>
      <c r="AC215" s="12">
        <v>1878</v>
      </c>
      <c r="AD215" s="12">
        <v>714</v>
      </c>
      <c r="AF215" s="12">
        <f t="shared" si="3"/>
        <v>0</v>
      </c>
      <c r="AG215" s="12">
        <f t="shared" si="3"/>
        <v>-253</v>
      </c>
      <c r="AH215" s="12">
        <f t="shared" si="3"/>
        <v>0</v>
      </c>
    </row>
    <row r="216" spans="1:34" x14ac:dyDescent="0.25">
      <c r="A216" s="17" t="s">
        <v>1237</v>
      </c>
      <c r="B216" s="17" t="s">
        <v>80</v>
      </c>
      <c r="C216" s="14" t="s">
        <v>84</v>
      </c>
      <c r="D216" s="14" t="s">
        <v>389</v>
      </c>
      <c r="E216" s="14" t="s">
        <v>387</v>
      </c>
      <c r="F216" s="14" t="s">
        <v>45</v>
      </c>
      <c r="G216" s="13">
        <v>47.673400000000001</v>
      </c>
      <c r="H216" s="13">
        <v>97.272300000000001</v>
      </c>
      <c r="I216" s="14">
        <v>2300</v>
      </c>
      <c r="J216" s="15" t="s">
        <v>1227</v>
      </c>
      <c r="K216" s="16">
        <v>4</v>
      </c>
      <c r="L216" s="13">
        <v>2.6</v>
      </c>
      <c r="M216" s="13">
        <v>1</v>
      </c>
      <c r="N216" s="14">
        <v>0</v>
      </c>
      <c r="O216" s="14">
        <v>585000</v>
      </c>
      <c r="P216" s="14">
        <v>15000</v>
      </c>
      <c r="Q216" s="14" t="s">
        <v>974</v>
      </c>
      <c r="R216" s="14">
        <v>0</v>
      </c>
      <c r="S216" s="14">
        <v>0</v>
      </c>
      <c r="T216" s="14">
        <v>0</v>
      </c>
      <c r="U216" s="14">
        <v>2012</v>
      </c>
      <c r="V216" s="14"/>
      <c r="W216" s="14">
        <v>22718</v>
      </c>
      <c r="X216" s="14">
        <v>1340</v>
      </c>
      <c r="Y216" s="14">
        <v>586</v>
      </c>
      <c r="AA216" s="12" t="s">
        <v>45</v>
      </c>
      <c r="AB216" s="12">
        <v>22718</v>
      </c>
      <c r="AC216" s="12">
        <v>1550</v>
      </c>
      <c r="AD216" s="12">
        <v>586</v>
      </c>
      <c r="AF216" s="12">
        <f t="shared" si="3"/>
        <v>0</v>
      </c>
      <c r="AG216" s="12">
        <f t="shared" si="3"/>
        <v>-210</v>
      </c>
      <c r="AH216" s="12">
        <f t="shared" si="3"/>
        <v>0</v>
      </c>
    </row>
    <row r="217" spans="1:34" x14ac:dyDescent="0.25">
      <c r="A217" s="17" t="s">
        <v>1237</v>
      </c>
      <c r="B217" s="17" t="s">
        <v>80</v>
      </c>
      <c r="C217" s="14" t="s">
        <v>188</v>
      </c>
      <c r="D217" s="14" t="s">
        <v>390</v>
      </c>
      <c r="E217" s="14" t="s">
        <v>391</v>
      </c>
      <c r="F217" s="14" t="s">
        <v>46</v>
      </c>
      <c r="G217" s="13">
        <v>47.714700000000001</v>
      </c>
      <c r="H217" s="13">
        <v>97.280799999999999</v>
      </c>
      <c r="I217" s="14">
        <v>2269</v>
      </c>
      <c r="J217" s="15" t="s">
        <v>1227</v>
      </c>
      <c r="K217" s="16">
        <v>4</v>
      </c>
      <c r="L217" s="13">
        <v>2.6</v>
      </c>
      <c r="M217" s="13">
        <v>1</v>
      </c>
      <c r="N217" s="14">
        <v>0</v>
      </c>
      <c r="O217" s="14">
        <v>470000</v>
      </c>
      <c r="P217" s="14">
        <v>13000</v>
      </c>
      <c r="Q217" s="14" t="s">
        <v>974</v>
      </c>
      <c r="R217" s="14">
        <v>0</v>
      </c>
      <c r="S217" s="14">
        <v>0</v>
      </c>
      <c r="T217" s="14">
        <v>0</v>
      </c>
      <c r="U217" s="14">
        <v>2012</v>
      </c>
      <c r="V217" s="14"/>
      <c r="W217" s="14">
        <v>18832</v>
      </c>
      <c r="X217" s="14">
        <v>1127</v>
      </c>
      <c r="Y217" s="14">
        <v>523</v>
      </c>
      <c r="AA217" s="12" t="s">
        <v>46</v>
      </c>
      <c r="AB217" s="12">
        <v>18832</v>
      </c>
      <c r="AC217" s="12">
        <v>1299</v>
      </c>
      <c r="AD217" s="12">
        <v>523</v>
      </c>
      <c r="AF217" s="12">
        <f t="shared" si="3"/>
        <v>0</v>
      </c>
      <c r="AG217" s="12">
        <f t="shared" si="3"/>
        <v>-172</v>
      </c>
      <c r="AH217" s="12">
        <f t="shared" si="3"/>
        <v>0</v>
      </c>
    </row>
    <row r="218" spans="1:34" x14ac:dyDescent="0.25">
      <c r="A218" s="17" t="s">
        <v>1237</v>
      </c>
      <c r="B218" s="17" t="s">
        <v>80</v>
      </c>
      <c r="C218" s="14" t="s">
        <v>84</v>
      </c>
      <c r="D218" s="14" t="s">
        <v>392</v>
      </c>
      <c r="E218" s="14" t="s">
        <v>391</v>
      </c>
      <c r="F218" s="14" t="s">
        <v>47</v>
      </c>
      <c r="G218" s="13">
        <v>47.715299999999999</v>
      </c>
      <c r="H218" s="13">
        <v>97.281499999999994</v>
      </c>
      <c r="I218" s="14">
        <v>2274</v>
      </c>
      <c r="J218" s="15" t="s">
        <v>1227</v>
      </c>
      <c r="K218" s="16">
        <v>4</v>
      </c>
      <c r="L218" s="13">
        <v>2.6</v>
      </c>
      <c r="M218" s="13">
        <v>1</v>
      </c>
      <c r="N218" s="14">
        <v>0</v>
      </c>
      <c r="O218" s="14">
        <v>465000</v>
      </c>
      <c r="P218" s="14">
        <v>14000</v>
      </c>
      <c r="Q218" s="14" t="s">
        <v>974</v>
      </c>
      <c r="R218" s="14">
        <v>0</v>
      </c>
      <c r="S218" s="14">
        <v>0</v>
      </c>
      <c r="T218" s="14">
        <v>0</v>
      </c>
      <c r="U218" s="14">
        <v>2012</v>
      </c>
      <c r="V218" s="14"/>
      <c r="W218" s="14">
        <v>18573</v>
      </c>
      <c r="X218" s="14">
        <v>1134</v>
      </c>
      <c r="Y218" s="14">
        <v>562</v>
      </c>
      <c r="AA218" s="12" t="s">
        <v>47</v>
      </c>
      <c r="AB218" s="12">
        <v>18573</v>
      </c>
      <c r="AC218" s="12">
        <v>1300</v>
      </c>
      <c r="AD218" s="12">
        <v>562</v>
      </c>
      <c r="AF218" s="12">
        <f t="shared" si="3"/>
        <v>0</v>
      </c>
      <c r="AG218" s="12">
        <f t="shared" si="3"/>
        <v>-166</v>
      </c>
      <c r="AH218" s="12">
        <f t="shared" si="3"/>
        <v>0</v>
      </c>
    </row>
    <row r="219" spans="1:34" x14ac:dyDescent="0.25">
      <c r="A219" s="17" t="s">
        <v>1237</v>
      </c>
      <c r="B219" s="17" t="s">
        <v>80</v>
      </c>
      <c r="C219" s="14" t="s">
        <v>84</v>
      </c>
      <c r="D219" s="14" t="s">
        <v>393</v>
      </c>
      <c r="E219" s="14" t="s">
        <v>391</v>
      </c>
      <c r="F219" s="14" t="s">
        <v>48</v>
      </c>
      <c r="G219" s="13">
        <v>47.7164</v>
      </c>
      <c r="H219" s="13">
        <v>97.282399999999996</v>
      </c>
      <c r="I219" s="14">
        <v>2277</v>
      </c>
      <c r="J219" s="15" t="s">
        <v>1227</v>
      </c>
      <c r="K219" s="16">
        <v>4</v>
      </c>
      <c r="L219" s="13">
        <v>2.6</v>
      </c>
      <c r="M219" s="13">
        <v>1</v>
      </c>
      <c r="N219" s="14">
        <v>0</v>
      </c>
      <c r="O219" s="14">
        <v>458000</v>
      </c>
      <c r="P219" s="14">
        <v>12000</v>
      </c>
      <c r="Q219" s="14" t="s">
        <v>974</v>
      </c>
      <c r="R219" s="14">
        <v>0</v>
      </c>
      <c r="S219" s="14">
        <v>0</v>
      </c>
      <c r="T219" s="14">
        <v>0</v>
      </c>
      <c r="U219" s="14">
        <v>2012</v>
      </c>
      <c r="V219" s="14"/>
      <c r="W219" s="14">
        <v>18264</v>
      </c>
      <c r="X219" s="14">
        <v>1081</v>
      </c>
      <c r="Y219" s="14">
        <v>481</v>
      </c>
      <c r="AA219" s="12" t="s">
        <v>48</v>
      </c>
      <c r="AB219" s="12">
        <v>18264</v>
      </c>
      <c r="AC219" s="12">
        <v>1249</v>
      </c>
      <c r="AD219" s="12">
        <v>481</v>
      </c>
      <c r="AF219" s="12">
        <f t="shared" si="3"/>
        <v>0</v>
      </c>
      <c r="AG219" s="12">
        <f t="shared" si="3"/>
        <v>-168</v>
      </c>
      <c r="AH219" s="12">
        <f t="shared" si="3"/>
        <v>0</v>
      </c>
    </row>
    <row r="220" spans="1:34" x14ac:dyDescent="0.25">
      <c r="A220" s="17" t="s">
        <v>1237</v>
      </c>
      <c r="B220" s="17" t="s">
        <v>80</v>
      </c>
      <c r="C220" s="14" t="s">
        <v>84</v>
      </c>
      <c r="D220" s="14" t="s">
        <v>394</v>
      </c>
      <c r="E220" s="14" t="s">
        <v>395</v>
      </c>
      <c r="F220" s="14" t="s">
        <v>40</v>
      </c>
      <c r="G220" s="13">
        <v>47.683500000000002</v>
      </c>
      <c r="H220" s="13">
        <v>97.209800000000001</v>
      </c>
      <c r="I220" s="14">
        <v>2140</v>
      </c>
      <c r="J220" s="15" t="s">
        <v>1227</v>
      </c>
      <c r="K220" s="16">
        <v>5</v>
      </c>
      <c r="L220" s="13">
        <v>2.6</v>
      </c>
      <c r="M220" s="13">
        <v>1</v>
      </c>
      <c r="N220" s="14">
        <v>0</v>
      </c>
      <c r="O220" s="14">
        <v>995000</v>
      </c>
      <c r="P220" s="14">
        <v>24000</v>
      </c>
      <c r="Q220" s="14" t="s">
        <v>974</v>
      </c>
      <c r="R220" s="14">
        <v>0</v>
      </c>
      <c r="S220" s="14">
        <v>0</v>
      </c>
      <c r="T220" s="14">
        <v>0</v>
      </c>
      <c r="U220" s="14">
        <v>2012</v>
      </c>
      <c r="V220" s="14"/>
      <c r="W220" s="14">
        <v>43084</v>
      </c>
      <c r="X220" s="14">
        <v>2527</v>
      </c>
      <c r="Y220" s="14">
        <v>1050</v>
      </c>
      <c r="AA220" s="12" t="s">
        <v>40</v>
      </c>
      <c r="AB220" s="12">
        <v>43083</v>
      </c>
      <c r="AC220" s="12">
        <v>2930</v>
      </c>
      <c r="AD220" s="12">
        <v>1050</v>
      </c>
      <c r="AF220" s="12">
        <f t="shared" si="3"/>
        <v>1</v>
      </c>
      <c r="AG220" s="12">
        <f t="shared" si="3"/>
        <v>-403</v>
      </c>
      <c r="AH220" s="12">
        <f t="shared" si="3"/>
        <v>0</v>
      </c>
    </row>
    <row r="221" spans="1:34" x14ac:dyDescent="0.25">
      <c r="A221" s="17" t="s">
        <v>1237</v>
      </c>
      <c r="B221" s="17" t="s">
        <v>80</v>
      </c>
      <c r="C221" s="14" t="s">
        <v>84</v>
      </c>
      <c r="D221" s="14" t="s">
        <v>396</v>
      </c>
      <c r="E221" s="14" t="s">
        <v>395</v>
      </c>
      <c r="F221" s="14" t="s">
        <v>42</v>
      </c>
      <c r="G221" s="13">
        <v>47.683700000000002</v>
      </c>
      <c r="H221" s="13">
        <v>97.209900000000005</v>
      </c>
      <c r="I221" s="14">
        <v>2133</v>
      </c>
      <c r="J221" s="15" t="s">
        <v>1227</v>
      </c>
      <c r="K221" s="16">
        <v>4</v>
      </c>
      <c r="L221" s="13">
        <v>2.6</v>
      </c>
      <c r="M221" s="13">
        <v>1</v>
      </c>
      <c r="N221" s="14">
        <v>0</v>
      </c>
      <c r="O221" s="14">
        <v>498000</v>
      </c>
      <c r="P221" s="14">
        <v>12000</v>
      </c>
      <c r="Q221" s="14" t="s">
        <v>974</v>
      </c>
      <c r="R221" s="14">
        <v>0</v>
      </c>
      <c r="S221" s="14">
        <v>0</v>
      </c>
      <c r="T221" s="14">
        <v>0</v>
      </c>
      <c r="U221" s="14">
        <v>2012</v>
      </c>
      <c r="V221" s="14"/>
      <c r="W221" s="14">
        <v>21947</v>
      </c>
      <c r="X221" s="14">
        <v>1280</v>
      </c>
      <c r="Y221" s="14">
        <v>532</v>
      </c>
      <c r="AA221" s="12" t="s">
        <v>42</v>
      </c>
      <c r="AB221" s="12">
        <v>21947</v>
      </c>
      <c r="AC221" s="12">
        <v>1485</v>
      </c>
      <c r="AD221" s="12">
        <v>532</v>
      </c>
      <c r="AF221" s="12">
        <f t="shared" si="3"/>
        <v>0</v>
      </c>
      <c r="AG221" s="12">
        <f t="shared" si="3"/>
        <v>-205</v>
      </c>
      <c r="AH221" s="12">
        <f t="shared" si="3"/>
        <v>0</v>
      </c>
    </row>
    <row r="222" spans="1:34" x14ac:dyDescent="0.25">
      <c r="A222" s="17" t="s">
        <v>1237</v>
      </c>
      <c r="B222" s="17" t="s">
        <v>80</v>
      </c>
      <c r="C222" s="14" t="s">
        <v>84</v>
      </c>
      <c r="D222" s="14" t="s">
        <v>397</v>
      </c>
      <c r="E222" s="14" t="s">
        <v>395</v>
      </c>
      <c r="F222" s="14" t="s">
        <v>41</v>
      </c>
      <c r="G222" s="13">
        <v>47.683599999999998</v>
      </c>
      <c r="H222" s="13">
        <v>97.209800000000001</v>
      </c>
      <c r="I222" s="14">
        <v>2137</v>
      </c>
      <c r="J222" s="15" t="s">
        <v>1227</v>
      </c>
      <c r="K222" s="16">
        <v>4</v>
      </c>
      <c r="L222" s="13">
        <v>2.6</v>
      </c>
      <c r="M222" s="13">
        <v>1</v>
      </c>
      <c r="N222" s="14">
        <v>0</v>
      </c>
      <c r="O222" s="14">
        <v>931000</v>
      </c>
      <c r="P222" s="14">
        <v>23000</v>
      </c>
      <c r="Q222" s="14" t="s">
        <v>974</v>
      </c>
      <c r="R222" s="14">
        <v>0</v>
      </c>
      <c r="S222" s="14">
        <v>0</v>
      </c>
      <c r="T222" s="14">
        <v>0</v>
      </c>
      <c r="U222" s="14">
        <v>2012</v>
      </c>
      <c r="V222" s="14"/>
      <c r="W222" s="14">
        <v>40164</v>
      </c>
      <c r="X222" s="14">
        <v>2364</v>
      </c>
      <c r="Y222" s="14">
        <v>1002</v>
      </c>
      <c r="AA222" s="12" t="s">
        <v>41</v>
      </c>
      <c r="AB222" s="12">
        <v>40164</v>
      </c>
      <c r="AC222" s="12">
        <v>2738</v>
      </c>
      <c r="AD222" s="12">
        <v>1002</v>
      </c>
      <c r="AF222" s="12">
        <f t="shared" si="3"/>
        <v>0</v>
      </c>
      <c r="AG222" s="12">
        <f t="shared" si="3"/>
        <v>-374</v>
      </c>
      <c r="AH222" s="12">
        <f t="shared" si="3"/>
        <v>0</v>
      </c>
    </row>
    <row r="223" spans="1:34" x14ac:dyDescent="0.25">
      <c r="A223" s="17" t="s">
        <v>1237</v>
      </c>
      <c r="B223" s="17" t="s">
        <v>80</v>
      </c>
      <c r="C223" s="14" t="s">
        <v>84</v>
      </c>
      <c r="D223" s="14" t="s">
        <v>398</v>
      </c>
      <c r="E223" s="14" t="s">
        <v>399</v>
      </c>
      <c r="F223" s="14" t="s">
        <v>39</v>
      </c>
      <c r="G223" s="13">
        <v>47.849800000000002</v>
      </c>
      <c r="H223" s="13">
        <v>97.333299999999994</v>
      </c>
      <c r="I223" s="14">
        <v>2568</v>
      </c>
      <c r="J223" s="15" t="s">
        <v>1227</v>
      </c>
      <c r="K223" s="16">
        <v>4</v>
      </c>
      <c r="L223" s="13">
        <v>2.6</v>
      </c>
      <c r="M223" s="13">
        <v>1</v>
      </c>
      <c r="N223" s="14">
        <v>0</v>
      </c>
      <c r="O223" s="14">
        <v>1285000</v>
      </c>
      <c r="P223" s="14">
        <v>32000</v>
      </c>
      <c r="Q223" s="14" t="s">
        <v>974</v>
      </c>
      <c r="R223" s="14">
        <v>0</v>
      </c>
      <c r="S223" s="14">
        <v>0</v>
      </c>
      <c r="T223" s="14">
        <v>0</v>
      </c>
      <c r="U223" s="14">
        <v>2012</v>
      </c>
      <c r="V223" s="14"/>
      <c r="W223" s="14">
        <v>40143</v>
      </c>
      <c r="X223" s="14">
        <v>2366</v>
      </c>
      <c r="Y223" s="14">
        <v>1010</v>
      </c>
      <c r="AA223" s="12" t="s">
        <v>39</v>
      </c>
      <c r="AB223" s="12">
        <v>40143</v>
      </c>
      <c r="AC223" s="12">
        <v>2740</v>
      </c>
      <c r="AD223" s="12">
        <v>1010</v>
      </c>
      <c r="AF223" s="12">
        <f t="shared" si="3"/>
        <v>0</v>
      </c>
      <c r="AG223" s="12">
        <f t="shared" si="3"/>
        <v>-374</v>
      </c>
      <c r="AH223" s="12">
        <f t="shared" si="3"/>
        <v>0</v>
      </c>
    </row>
    <row r="224" spans="1:34" x14ac:dyDescent="0.25">
      <c r="A224" s="17" t="s">
        <v>1237</v>
      </c>
      <c r="B224" s="17" t="s">
        <v>80</v>
      </c>
      <c r="C224" s="14" t="s">
        <v>84</v>
      </c>
      <c r="D224" s="14" t="s">
        <v>400</v>
      </c>
      <c r="E224" s="14" t="s">
        <v>399</v>
      </c>
      <c r="F224" s="14" t="s">
        <v>35</v>
      </c>
      <c r="G224" s="13">
        <v>47.849800000000002</v>
      </c>
      <c r="H224" s="13">
        <v>97.333399999999997</v>
      </c>
      <c r="I224" s="14">
        <v>2563</v>
      </c>
      <c r="J224" s="15" t="s">
        <v>1227</v>
      </c>
      <c r="K224" s="16">
        <v>4</v>
      </c>
      <c r="L224" s="13">
        <v>2.6</v>
      </c>
      <c r="M224" s="13">
        <v>1</v>
      </c>
      <c r="N224" s="14">
        <v>0</v>
      </c>
      <c r="O224" s="14">
        <v>1768000</v>
      </c>
      <c r="P224" s="14">
        <v>43000</v>
      </c>
      <c r="Q224" s="14" t="s">
        <v>974</v>
      </c>
      <c r="R224" s="14">
        <v>0</v>
      </c>
      <c r="S224" s="14">
        <v>0</v>
      </c>
      <c r="T224" s="14">
        <v>0</v>
      </c>
      <c r="U224" s="14">
        <v>2012</v>
      </c>
      <c r="V224" s="14"/>
      <c r="W224" s="14">
        <v>55489</v>
      </c>
      <c r="X224" s="14">
        <v>3269</v>
      </c>
      <c r="Y224" s="14">
        <v>1368</v>
      </c>
      <c r="AA224" s="12" t="s">
        <v>35</v>
      </c>
      <c r="AB224" s="12">
        <v>55488</v>
      </c>
      <c r="AC224" s="12">
        <v>3790</v>
      </c>
      <c r="AD224" s="12">
        <v>1368</v>
      </c>
      <c r="AF224" s="12">
        <f t="shared" si="3"/>
        <v>1</v>
      </c>
      <c r="AG224" s="12">
        <f t="shared" si="3"/>
        <v>-521</v>
      </c>
      <c r="AH224" s="12">
        <f t="shared" si="3"/>
        <v>0</v>
      </c>
    </row>
    <row r="225" spans="1:34" x14ac:dyDescent="0.25">
      <c r="A225" s="17" t="s">
        <v>1237</v>
      </c>
      <c r="B225" s="17" t="s">
        <v>80</v>
      </c>
      <c r="C225" s="14" t="s">
        <v>84</v>
      </c>
      <c r="D225" s="14" t="s">
        <v>401</v>
      </c>
      <c r="E225" s="14" t="s">
        <v>399</v>
      </c>
      <c r="F225" s="14" t="s">
        <v>37</v>
      </c>
      <c r="G225" s="13">
        <v>47.849699999999999</v>
      </c>
      <c r="H225" s="13">
        <v>97.333600000000004</v>
      </c>
      <c r="I225" s="14">
        <v>2560</v>
      </c>
      <c r="J225" s="15" t="s">
        <v>1227</v>
      </c>
      <c r="K225" s="16">
        <v>4</v>
      </c>
      <c r="L225" s="13">
        <v>2.6</v>
      </c>
      <c r="M225" s="13">
        <v>1</v>
      </c>
      <c r="N225" s="14">
        <v>0</v>
      </c>
      <c r="O225" s="14">
        <v>953000</v>
      </c>
      <c r="P225" s="14">
        <v>48000</v>
      </c>
      <c r="Q225" s="14" t="s">
        <v>974</v>
      </c>
      <c r="R225" s="14">
        <v>0</v>
      </c>
      <c r="S225" s="14">
        <v>0</v>
      </c>
      <c r="T225" s="14">
        <v>0</v>
      </c>
      <c r="U225" s="14">
        <v>2012</v>
      </c>
      <c r="V225" s="14"/>
      <c r="W225" s="14">
        <v>30204</v>
      </c>
      <c r="X225" s="14">
        <v>2220</v>
      </c>
      <c r="Y225" s="14">
        <v>1533</v>
      </c>
      <c r="AA225" s="12" t="s">
        <v>37</v>
      </c>
      <c r="AB225" s="12">
        <v>30204</v>
      </c>
      <c r="AC225" s="12">
        <v>2450</v>
      </c>
      <c r="AD225" s="12">
        <v>1533</v>
      </c>
      <c r="AF225" s="12">
        <f t="shared" si="3"/>
        <v>0</v>
      </c>
      <c r="AG225" s="12">
        <f t="shared" si="3"/>
        <v>-230</v>
      </c>
      <c r="AH225" s="12">
        <f t="shared" si="3"/>
        <v>0</v>
      </c>
    </row>
    <row r="226" spans="1:34" x14ac:dyDescent="0.25">
      <c r="A226" s="17" t="s">
        <v>1237</v>
      </c>
      <c r="B226" s="17" t="s">
        <v>80</v>
      </c>
      <c r="C226" s="14" t="s">
        <v>84</v>
      </c>
      <c r="D226" s="14" t="s">
        <v>402</v>
      </c>
      <c r="E226" s="14" t="s">
        <v>403</v>
      </c>
      <c r="F226" s="14" t="s">
        <v>34</v>
      </c>
      <c r="G226" s="13">
        <v>47.859499999999997</v>
      </c>
      <c r="H226" s="13">
        <v>97.315899999999999</v>
      </c>
      <c r="I226" s="14">
        <v>2580</v>
      </c>
      <c r="J226" s="15" t="s">
        <v>1227</v>
      </c>
      <c r="K226" s="16">
        <v>4</v>
      </c>
      <c r="L226" s="13">
        <v>2.6</v>
      </c>
      <c r="M226" s="13">
        <v>1</v>
      </c>
      <c r="N226" s="14">
        <v>0</v>
      </c>
      <c r="O226" s="14">
        <v>1908000</v>
      </c>
      <c r="P226" s="14">
        <v>54000</v>
      </c>
      <c r="Q226" s="14" t="s">
        <v>974</v>
      </c>
      <c r="R226" s="14">
        <v>0</v>
      </c>
      <c r="S226" s="14">
        <v>0</v>
      </c>
      <c r="T226" s="14">
        <v>0</v>
      </c>
      <c r="U226" s="14">
        <v>2012</v>
      </c>
      <c r="V226" s="14"/>
      <c r="W226" s="14">
        <v>59185</v>
      </c>
      <c r="X226" s="14">
        <v>3597</v>
      </c>
      <c r="Y226" s="14">
        <v>1700</v>
      </c>
      <c r="AA226" s="12" t="s">
        <v>34</v>
      </c>
      <c r="AB226" s="12">
        <v>59184</v>
      </c>
      <c r="AC226" s="12">
        <v>4138</v>
      </c>
      <c r="AD226" s="12">
        <v>1700</v>
      </c>
      <c r="AF226" s="12">
        <f t="shared" si="3"/>
        <v>1</v>
      </c>
      <c r="AG226" s="12">
        <f t="shared" si="3"/>
        <v>-541</v>
      </c>
      <c r="AH226" s="12">
        <f t="shared" si="3"/>
        <v>0</v>
      </c>
    </row>
    <row r="227" spans="1:34" x14ac:dyDescent="0.25">
      <c r="A227" s="17" t="s">
        <v>1237</v>
      </c>
      <c r="B227" s="17" t="s">
        <v>80</v>
      </c>
      <c r="C227" s="14" t="s">
        <v>84</v>
      </c>
      <c r="D227" s="14" t="s">
        <v>404</v>
      </c>
      <c r="E227" s="14" t="s">
        <v>403</v>
      </c>
      <c r="F227" s="14" t="s">
        <v>38</v>
      </c>
      <c r="G227" s="13">
        <v>47.858699999999999</v>
      </c>
      <c r="H227" s="13">
        <v>97.319900000000004</v>
      </c>
      <c r="I227" s="14">
        <v>2596</v>
      </c>
      <c r="J227" s="15" t="s">
        <v>1227</v>
      </c>
      <c r="K227" s="16">
        <v>4</v>
      </c>
      <c r="L227" s="13">
        <v>2.6</v>
      </c>
      <c r="M227" s="13">
        <v>0.998</v>
      </c>
      <c r="N227" s="14">
        <v>0</v>
      </c>
      <c r="O227" s="14">
        <v>723000</v>
      </c>
      <c r="P227" s="14">
        <v>19000</v>
      </c>
      <c r="Q227" s="14" t="s">
        <v>974</v>
      </c>
      <c r="R227" s="14">
        <v>0</v>
      </c>
      <c r="S227" s="14">
        <v>0</v>
      </c>
      <c r="T227" s="14">
        <v>0</v>
      </c>
      <c r="U227" s="14">
        <v>2012</v>
      </c>
      <c r="V227" s="14"/>
      <c r="W227" s="14">
        <v>22577</v>
      </c>
      <c r="X227" s="14">
        <v>1338</v>
      </c>
      <c r="Y227" s="14">
        <v>597</v>
      </c>
      <c r="AA227" s="12" t="s">
        <v>38</v>
      </c>
      <c r="AB227" s="12">
        <v>22577</v>
      </c>
      <c r="AC227" s="12">
        <v>1546</v>
      </c>
      <c r="AD227" s="12">
        <v>597</v>
      </c>
      <c r="AF227" s="12">
        <f t="shared" si="3"/>
        <v>0</v>
      </c>
      <c r="AG227" s="12">
        <f t="shared" si="3"/>
        <v>-208</v>
      </c>
      <c r="AH227" s="12">
        <f t="shared" si="3"/>
        <v>0</v>
      </c>
    </row>
    <row r="228" spans="1:34" x14ac:dyDescent="0.25">
      <c r="A228" s="17" t="s">
        <v>1237</v>
      </c>
      <c r="B228" s="17" t="s">
        <v>80</v>
      </c>
      <c r="C228" s="14" t="s">
        <v>84</v>
      </c>
      <c r="D228" s="14" t="s">
        <v>405</v>
      </c>
      <c r="E228" s="14" t="s">
        <v>403</v>
      </c>
      <c r="F228" s="14" t="s">
        <v>36</v>
      </c>
      <c r="G228" s="13">
        <v>47.858400000000003</v>
      </c>
      <c r="H228" s="13">
        <v>97.321700000000007</v>
      </c>
      <c r="I228" s="14">
        <v>2600</v>
      </c>
      <c r="J228" s="15" t="s">
        <v>1227</v>
      </c>
      <c r="K228" s="16">
        <v>4</v>
      </c>
      <c r="L228" s="13">
        <v>2.6</v>
      </c>
      <c r="M228" s="13">
        <v>0.998</v>
      </c>
      <c r="N228" s="14">
        <v>0</v>
      </c>
      <c r="O228" s="14">
        <v>1224000</v>
      </c>
      <c r="P228" s="14">
        <v>31000</v>
      </c>
      <c r="Q228" s="14" t="s">
        <v>974</v>
      </c>
      <c r="R228" s="14">
        <v>0</v>
      </c>
      <c r="S228" s="14">
        <v>0</v>
      </c>
      <c r="T228" s="14">
        <v>0</v>
      </c>
      <c r="U228" s="14">
        <v>2012</v>
      </c>
      <c r="V228" s="14"/>
      <c r="W228" s="14">
        <v>37515</v>
      </c>
      <c r="X228" s="14">
        <v>2216</v>
      </c>
      <c r="Y228" s="14">
        <v>959</v>
      </c>
      <c r="AA228" s="12" t="s">
        <v>36</v>
      </c>
      <c r="AB228" s="12">
        <v>37515</v>
      </c>
      <c r="AC228" s="12">
        <v>2565</v>
      </c>
      <c r="AD228" s="12">
        <v>959</v>
      </c>
      <c r="AF228" s="12">
        <f t="shared" si="3"/>
        <v>0</v>
      </c>
      <c r="AG228" s="12">
        <f t="shared" si="3"/>
        <v>-349</v>
      </c>
      <c r="AH228" s="12">
        <f t="shared" si="3"/>
        <v>0</v>
      </c>
    </row>
    <row r="229" spans="1:34" x14ac:dyDescent="0.25">
      <c r="A229" s="17" t="s">
        <v>81</v>
      </c>
      <c r="B229" s="17" t="s">
        <v>81</v>
      </c>
      <c r="C229" s="14" t="s">
        <v>84</v>
      </c>
      <c r="D229" s="14" t="s">
        <v>406</v>
      </c>
      <c r="E229" s="14" t="s">
        <v>407</v>
      </c>
      <c r="F229" s="14" t="s">
        <v>408</v>
      </c>
      <c r="G229" s="13">
        <v>48.209400000000002</v>
      </c>
      <c r="H229" s="13">
        <v>98.759270000000001</v>
      </c>
      <c r="I229" s="14">
        <v>2531</v>
      </c>
      <c r="J229" s="15" t="s">
        <v>1227</v>
      </c>
      <c r="K229" s="16">
        <v>3</v>
      </c>
      <c r="L229" s="13">
        <v>2.7</v>
      </c>
      <c r="M229" s="13">
        <v>0.998</v>
      </c>
      <c r="N229" s="14">
        <v>0</v>
      </c>
      <c r="O229" s="14">
        <v>503300</v>
      </c>
      <c r="P229" s="14">
        <v>13500</v>
      </c>
      <c r="Q229" s="14" t="s">
        <v>975</v>
      </c>
      <c r="R229" s="14">
        <v>0</v>
      </c>
      <c r="S229" s="14">
        <v>0</v>
      </c>
      <c r="T229" s="14">
        <v>0</v>
      </c>
      <c r="U229" s="14">
        <v>2012</v>
      </c>
      <c r="V229" s="14"/>
      <c r="W229" s="14">
        <v>16400</v>
      </c>
      <c r="X229" s="14">
        <v>975</v>
      </c>
      <c r="Y229" s="14">
        <v>442</v>
      </c>
      <c r="AA229" s="12" t="s">
        <v>408</v>
      </c>
      <c r="AB229" s="12">
        <v>16400</v>
      </c>
      <c r="AC229" s="12">
        <v>1125</v>
      </c>
      <c r="AD229" s="12">
        <v>442</v>
      </c>
      <c r="AF229" s="12">
        <f t="shared" si="3"/>
        <v>0</v>
      </c>
      <c r="AG229" s="12">
        <f t="shared" si="3"/>
        <v>-150</v>
      </c>
      <c r="AH229" s="12">
        <f t="shared" si="3"/>
        <v>0</v>
      </c>
    </row>
    <row r="230" spans="1:34" x14ac:dyDescent="0.25">
      <c r="A230" s="17" t="s">
        <v>81</v>
      </c>
      <c r="B230" s="17" t="s">
        <v>81</v>
      </c>
      <c r="C230" s="14" t="s">
        <v>84</v>
      </c>
      <c r="D230" s="14" t="s">
        <v>409</v>
      </c>
      <c r="E230" s="14" t="s">
        <v>407</v>
      </c>
      <c r="F230" s="14" t="s">
        <v>410</v>
      </c>
      <c r="G230" s="13">
        <v>48.210299999999997</v>
      </c>
      <c r="H230" s="13">
        <v>98.75703</v>
      </c>
      <c r="I230" s="14">
        <v>2519</v>
      </c>
      <c r="J230" s="15" t="s">
        <v>1227</v>
      </c>
      <c r="K230" s="16">
        <v>3</v>
      </c>
      <c r="L230" s="13">
        <v>2.7</v>
      </c>
      <c r="M230" s="13">
        <v>0.998</v>
      </c>
      <c r="N230" s="14">
        <v>0</v>
      </c>
      <c r="O230" s="14">
        <v>513200</v>
      </c>
      <c r="P230" s="14">
        <v>15700</v>
      </c>
      <c r="Q230" s="14" t="s">
        <v>975</v>
      </c>
      <c r="R230" s="14">
        <v>0</v>
      </c>
      <c r="S230" s="14">
        <v>0</v>
      </c>
      <c r="T230" s="14">
        <v>0</v>
      </c>
      <c r="U230" s="14">
        <v>2012</v>
      </c>
      <c r="V230" s="14"/>
      <c r="W230" s="14">
        <v>16856</v>
      </c>
      <c r="X230" s="14">
        <v>1032</v>
      </c>
      <c r="Y230" s="14">
        <v>518</v>
      </c>
      <c r="AA230" s="12" t="s">
        <v>410</v>
      </c>
      <c r="AB230" s="12">
        <v>16856</v>
      </c>
      <c r="AC230" s="12">
        <v>1183</v>
      </c>
      <c r="AD230" s="12">
        <v>518</v>
      </c>
      <c r="AF230" s="12">
        <f t="shared" si="3"/>
        <v>0</v>
      </c>
      <c r="AG230" s="12">
        <f t="shared" si="3"/>
        <v>-151</v>
      </c>
      <c r="AH230" s="12">
        <f t="shared" si="3"/>
        <v>0</v>
      </c>
    </row>
    <row r="231" spans="1:34" x14ac:dyDescent="0.25">
      <c r="A231" s="17" t="s">
        <v>81</v>
      </c>
      <c r="B231" s="17" t="s">
        <v>81</v>
      </c>
      <c r="C231" s="14" t="s">
        <v>84</v>
      </c>
      <c r="D231" s="14" t="s">
        <v>411</v>
      </c>
      <c r="E231" s="14" t="s">
        <v>412</v>
      </c>
      <c r="F231" s="14" t="s">
        <v>413</v>
      </c>
      <c r="G231" s="13">
        <v>47.4621</v>
      </c>
      <c r="H231" s="13">
        <v>98.56841</v>
      </c>
      <c r="I231" s="14">
        <v>2676</v>
      </c>
      <c r="J231" s="15" t="s">
        <v>1227</v>
      </c>
      <c r="K231" s="16">
        <v>3</v>
      </c>
      <c r="L231" s="13">
        <v>2.7</v>
      </c>
      <c r="M231" s="13">
        <v>1</v>
      </c>
      <c r="N231" s="14">
        <v>0</v>
      </c>
      <c r="O231" s="14">
        <v>1252000</v>
      </c>
      <c r="P231" s="14">
        <v>34100</v>
      </c>
      <c r="Q231" s="14" t="s">
        <v>975</v>
      </c>
      <c r="R231" s="14">
        <v>0</v>
      </c>
      <c r="S231" s="14">
        <v>0</v>
      </c>
      <c r="T231" s="14">
        <v>0</v>
      </c>
      <c r="U231" s="14">
        <v>2011</v>
      </c>
      <c r="V231" s="14"/>
      <c r="W231" s="14">
        <v>36196</v>
      </c>
      <c r="X231" s="14">
        <v>2169</v>
      </c>
      <c r="Y231" s="14">
        <v>995</v>
      </c>
      <c r="AA231" s="12" t="s">
        <v>413</v>
      </c>
      <c r="AB231" s="12">
        <v>36197</v>
      </c>
      <c r="AC231" s="12">
        <v>2501</v>
      </c>
      <c r="AD231" s="12">
        <v>995</v>
      </c>
      <c r="AF231" s="12">
        <f t="shared" si="3"/>
        <v>-1</v>
      </c>
      <c r="AG231" s="12">
        <f t="shared" si="3"/>
        <v>-332</v>
      </c>
      <c r="AH231" s="12">
        <f t="shared" si="3"/>
        <v>0</v>
      </c>
    </row>
    <row r="232" spans="1:34" x14ac:dyDescent="0.25">
      <c r="A232" s="17" t="s">
        <v>81</v>
      </c>
      <c r="B232" s="17" t="s">
        <v>81</v>
      </c>
      <c r="C232" s="14" t="s">
        <v>84</v>
      </c>
      <c r="D232" s="14" t="s">
        <v>414</v>
      </c>
      <c r="E232" s="14" t="s">
        <v>412</v>
      </c>
      <c r="F232" s="14" t="s">
        <v>415</v>
      </c>
      <c r="G232" s="13">
        <v>47.462600000000002</v>
      </c>
      <c r="H232" s="13">
        <v>98.569090000000003</v>
      </c>
      <c r="I232" s="14">
        <v>2677</v>
      </c>
      <c r="J232" s="15" t="s">
        <v>1227</v>
      </c>
      <c r="K232" s="16">
        <v>3</v>
      </c>
      <c r="L232" s="13">
        <v>2.7</v>
      </c>
      <c r="M232" s="13">
        <v>1</v>
      </c>
      <c r="N232" s="14">
        <v>0</v>
      </c>
      <c r="O232" s="14">
        <v>1605000</v>
      </c>
      <c r="P232" s="14">
        <v>43600</v>
      </c>
      <c r="Q232" s="14" t="s">
        <v>975</v>
      </c>
      <c r="R232" s="14">
        <v>0</v>
      </c>
      <c r="S232" s="14">
        <v>0</v>
      </c>
      <c r="T232" s="14">
        <v>0</v>
      </c>
      <c r="U232" s="14">
        <v>2011</v>
      </c>
      <c r="V232" s="14"/>
      <c r="W232" s="14">
        <v>46040</v>
      </c>
      <c r="X232" s="14">
        <v>2764</v>
      </c>
      <c r="Y232" s="14">
        <v>1265</v>
      </c>
      <c r="AA232" s="12" t="s">
        <v>415</v>
      </c>
      <c r="AB232" s="12">
        <v>46040</v>
      </c>
      <c r="AC232" s="12">
        <v>3187</v>
      </c>
      <c r="AD232" s="12">
        <v>1265</v>
      </c>
      <c r="AF232" s="12">
        <f t="shared" si="3"/>
        <v>0</v>
      </c>
      <c r="AG232" s="12">
        <f t="shared" si="3"/>
        <v>-423</v>
      </c>
      <c r="AH232" s="12">
        <f t="shared" si="3"/>
        <v>0</v>
      </c>
    </row>
    <row r="233" spans="1:34" x14ac:dyDescent="0.25">
      <c r="A233" s="17" t="s">
        <v>81</v>
      </c>
      <c r="B233" s="17" t="s">
        <v>81</v>
      </c>
      <c r="C233" s="14" t="s">
        <v>84</v>
      </c>
      <c r="D233" s="14" t="s">
        <v>416</v>
      </c>
      <c r="E233" s="14" t="s">
        <v>412</v>
      </c>
      <c r="F233" s="14" t="s">
        <v>417</v>
      </c>
      <c r="G233" s="13">
        <v>47.463099999999997</v>
      </c>
      <c r="H233" s="13">
        <v>98.569130000000001</v>
      </c>
      <c r="I233" s="14">
        <v>2676</v>
      </c>
      <c r="J233" s="15" t="s">
        <v>1227</v>
      </c>
      <c r="K233" s="16">
        <v>3</v>
      </c>
      <c r="L233" s="13">
        <v>2.7</v>
      </c>
      <c r="M233" s="13">
        <v>1</v>
      </c>
      <c r="N233" s="14">
        <v>0</v>
      </c>
      <c r="O233" s="14">
        <v>501000</v>
      </c>
      <c r="P233" s="14">
        <v>13700</v>
      </c>
      <c r="Q233" s="14" t="s">
        <v>975</v>
      </c>
      <c r="R233" s="14">
        <v>0</v>
      </c>
      <c r="S233" s="14">
        <v>0</v>
      </c>
      <c r="T233" s="14">
        <v>0</v>
      </c>
      <c r="U233" s="14">
        <v>2011</v>
      </c>
      <c r="V233" s="14"/>
      <c r="W233" s="14">
        <v>14977</v>
      </c>
      <c r="X233" s="14">
        <v>893</v>
      </c>
      <c r="Y233" s="14">
        <v>411</v>
      </c>
      <c r="AA233" s="12" t="s">
        <v>417</v>
      </c>
      <c r="AB233" s="12">
        <v>14977</v>
      </c>
      <c r="AC233" s="12">
        <v>1030</v>
      </c>
      <c r="AD233" s="12">
        <v>411</v>
      </c>
      <c r="AF233" s="12">
        <f t="shared" si="3"/>
        <v>0</v>
      </c>
      <c r="AG233" s="12">
        <f t="shared" si="3"/>
        <v>-137</v>
      </c>
      <c r="AH233" s="12">
        <f t="shared" si="3"/>
        <v>0</v>
      </c>
    </row>
    <row r="234" spans="1:34" x14ac:dyDescent="0.25">
      <c r="A234" s="17" t="s">
        <v>81</v>
      </c>
      <c r="B234" s="17" t="s">
        <v>81</v>
      </c>
      <c r="C234" s="14" t="s">
        <v>84</v>
      </c>
      <c r="D234" s="14" t="s">
        <v>418</v>
      </c>
      <c r="E234" s="14" t="s">
        <v>419</v>
      </c>
      <c r="F234" s="14" t="s">
        <v>420</v>
      </c>
      <c r="G234" s="13">
        <v>47.412599999999998</v>
      </c>
      <c r="H234" s="13">
        <v>100.25660000000001</v>
      </c>
      <c r="I234" s="14">
        <v>2274</v>
      </c>
      <c r="J234" s="15" t="s">
        <v>1227</v>
      </c>
      <c r="K234" s="16">
        <v>3</v>
      </c>
      <c r="L234" s="13">
        <v>2.7</v>
      </c>
      <c r="M234" s="13">
        <v>1</v>
      </c>
      <c r="N234" s="14">
        <v>0</v>
      </c>
      <c r="O234" s="14">
        <v>658900</v>
      </c>
      <c r="P234" s="14">
        <v>22400</v>
      </c>
      <c r="Q234" s="14" t="s">
        <v>975</v>
      </c>
      <c r="R234" s="14">
        <v>0</v>
      </c>
      <c r="S234" s="14">
        <v>0</v>
      </c>
      <c r="T234" s="14">
        <v>0</v>
      </c>
      <c r="U234" s="14">
        <v>2011</v>
      </c>
      <c r="V234" s="14"/>
      <c r="W234" s="14">
        <v>25734</v>
      </c>
      <c r="X234" s="14">
        <v>1626</v>
      </c>
      <c r="Y234" s="14">
        <v>881</v>
      </c>
      <c r="AA234" s="12" t="s">
        <v>420</v>
      </c>
      <c r="AB234" s="12">
        <v>25734</v>
      </c>
      <c r="AC234" s="12">
        <v>1850</v>
      </c>
      <c r="AD234" s="12">
        <v>881</v>
      </c>
      <c r="AF234" s="12">
        <f t="shared" si="3"/>
        <v>0</v>
      </c>
      <c r="AG234" s="12">
        <f t="shared" si="3"/>
        <v>-224</v>
      </c>
      <c r="AH234" s="12">
        <f t="shared" si="3"/>
        <v>0</v>
      </c>
    </row>
    <row r="235" spans="1:34" x14ac:dyDescent="0.25">
      <c r="A235" s="17" t="s">
        <v>81</v>
      </c>
      <c r="B235" s="17" t="s">
        <v>81</v>
      </c>
      <c r="C235" s="14" t="s">
        <v>84</v>
      </c>
      <c r="D235" s="14" t="s">
        <v>421</v>
      </c>
      <c r="E235" s="14" t="s">
        <v>419</v>
      </c>
      <c r="F235" s="14" t="s">
        <v>422</v>
      </c>
      <c r="G235" s="13">
        <v>47.411499999999997</v>
      </c>
      <c r="H235" s="13">
        <v>100.24760000000001</v>
      </c>
      <c r="I235" s="14">
        <v>2274</v>
      </c>
      <c r="J235" s="15" t="s">
        <v>1227</v>
      </c>
      <c r="K235" s="16">
        <v>3</v>
      </c>
      <c r="L235" s="13">
        <v>2.7</v>
      </c>
      <c r="M235" s="13">
        <v>1</v>
      </c>
      <c r="N235" s="14">
        <v>0</v>
      </c>
      <c r="O235" s="14">
        <v>547500</v>
      </c>
      <c r="P235" s="14">
        <v>20500</v>
      </c>
      <c r="Q235" s="14" t="s">
        <v>975</v>
      </c>
      <c r="R235" s="14">
        <v>0</v>
      </c>
      <c r="S235" s="14">
        <v>0</v>
      </c>
      <c r="T235" s="14">
        <v>0</v>
      </c>
      <c r="U235" s="14">
        <v>2011</v>
      </c>
      <c r="V235" s="14"/>
      <c r="W235" s="14">
        <v>21516</v>
      </c>
      <c r="X235" s="14">
        <v>1400</v>
      </c>
      <c r="Y235" s="14">
        <v>810</v>
      </c>
      <c r="AA235" s="12" t="s">
        <v>422</v>
      </c>
      <c r="AB235" s="12">
        <v>21515</v>
      </c>
      <c r="AC235" s="12">
        <v>1582</v>
      </c>
      <c r="AD235" s="12">
        <v>810</v>
      </c>
      <c r="AF235" s="12">
        <f t="shared" si="3"/>
        <v>1</v>
      </c>
      <c r="AG235" s="12">
        <f t="shared" si="3"/>
        <v>-182</v>
      </c>
      <c r="AH235" s="12">
        <f t="shared" si="3"/>
        <v>0</v>
      </c>
    </row>
    <row r="236" spans="1:34" x14ac:dyDescent="0.25">
      <c r="A236" s="17" t="s">
        <v>81</v>
      </c>
      <c r="B236" s="17" t="s">
        <v>81</v>
      </c>
      <c r="C236" s="14" t="s">
        <v>84</v>
      </c>
      <c r="D236" s="14" t="s">
        <v>423</v>
      </c>
      <c r="E236" s="14" t="s">
        <v>419</v>
      </c>
      <c r="F236" s="14" t="s">
        <v>424</v>
      </c>
      <c r="G236" s="13">
        <v>47.415599999999998</v>
      </c>
      <c r="H236" s="13">
        <v>100.2634</v>
      </c>
      <c r="I236" s="14">
        <v>2219</v>
      </c>
      <c r="J236" s="15" t="s">
        <v>1227</v>
      </c>
      <c r="K236" s="16">
        <v>3</v>
      </c>
      <c r="L236" s="13">
        <v>2.7</v>
      </c>
      <c r="M236" s="13">
        <v>1</v>
      </c>
      <c r="N236" s="14">
        <v>0</v>
      </c>
      <c r="O236" s="14">
        <v>573900</v>
      </c>
      <c r="P236" s="14">
        <v>19100</v>
      </c>
      <c r="Q236" s="14" t="s">
        <v>975</v>
      </c>
      <c r="R236" s="14">
        <v>0</v>
      </c>
      <c r="S236" s="14">
        <v>0</v>
      </c>
      <c r="T236" s="14">
        <v>0</v>
      </c>
      <c r="U236" s="14">
        <v>2011</v>
      </c>
      <c r="V236" s="14"/>
      <c r="W236" s="14">
        <v>23432</v>
      </c>
      <c r="X236" s="14">
        <v>1470</v>
      </c>
      <c r="Y236" s="14">
        <v>784</v>
      </c>
      <c r="AA236" s="12" t="s">
        <v>424</v>
      </c>
      <c r="AB236" s="12">
        <v>23432</v>
      </c>
      <c r="AC236" s="12">
        <v>1675</v>
      </c>
      <c r="AD236" s="12">
        <v>784</v>
      </c>
      <c r="AF236" s="12">
        <f t="shared" si="3"/>
        <v>0</v>
      </c>
      <c r="AG236" s="12">
        <f t="shared" si="3"/>
        <v>-205</v>
      </c>
      <c r="AH236" s="12">
        <f t="shared" si="3"/>
        <v>0</v>
      </c>
    </row>
    <row r="237" spans="1:34" x14ac:dyDescent="0.25">
      <c r="A237" s="17" t="s">
        <v>81</v>
      </c>
      <c r="B237" s="17" t="s">
        <v>81</v>
      </c>
      <c r="C237" s="14" t="s">
        <v>84</v>
      </c>
      <c r="D237" s="14" t="s">
        <v>425</v>
      </c>
      <c r="E237" s="14" t="s">
        <v>426</v>
      </c>
      <c r="F237" s="14" t="s">
        <v>427</v>
      </c>
      <c r="G237" s="13">
        <v>47.448300000000003</v>
      </c>
      <c r="H237" s="13">
        <v>100.2321</v>
      </c>
      <c r="I237" s="14">
        <v>2088</v>
      </c>
      <c r="J237" s="15" t="s">
        <v>1227</v>
      </c>
      <c r="K237" s="16">
        <v>3</v>
      </c>
      <c r="L237" s="13">
        <v>2.7</v>
      </c>
      <c r="M237" s="13">
        <v>1</v>
      </c>
      <c r="N237" s="14">
        <v>0</v>
      </c>
      <c r="O237" s="14">
        <v>529900</v>
      </c>
      <c r="P237" s="14">
        <v>14100</v>
      </c>
      <c r="Q237" s="14" t="s">
        <v>975</v>
      </c>
      <c r="R237" s="14">
        <v>0</v>
      </c>
      <c r="S237" s="14">
        <v>0</v>
      </c>
      <c r="T237" s="14">
        <v>0</v>
      </c>
      <c r="U237" s="14">
        <v>2011</v>
      </c>
      <c r="V237" s="14"/>
      <c r="W237" s="14">
        <v>23866</v>
      </c>
      <c r="X237" s="14">
        <v>1419</v>
      </c>
      <c r="Y237" s="14">
        <v>639</v>
      </c>
      <c r="AA237" s="12" t="s">
        <v>427</v>
      </c>
      <c r="AB237" s="12">
        <v>23866</v>
      </c>
      <c r="AC237" s="12">
        <v>1638</v>
      </c>
      <c r="AD237" s="12">
        <v>639</v>
      </c>
      <c r="AF237" s="12">
        <f t="shared" si="3"/>
        <v>0</v>
      </c>
      <c r="AG237" s="12">
        <f t="shared" si="3"/>
        <v>-219</v>
      </c>
      <c r="AH237" s="12">
        <f t="shared" si="3"/>
        <v>0</v>
      </c>
    </row>
    <row r="238" spans="1:34" x14ac:dyDescent="0.25">
      <c r="A238" s="17" t="s">
        <v>1228</v>
      </c>
      <c r="B238" s="17" t="s">
        <v>1228</v>
      </c>
      <c r="C238" s="14" t="s">
        <v>115</v>
      </c>
      <c r="D238" s="14" t="s">
        <v>690</v>
      </c>
      <c r="E238" s="14" t="s">
        <v>428</v>
      </c>
      <c r="F238" s="14" t="s">
        <v>15</v>
      </c>
      <c r="G238" s="13">
        <v>49.769129999999997</v>
      </c>
      <c r="H238" s="13">
        <v>89.405649999999994</v>
      </c>
      <c r="I238" s="14">
        <v>2475</v>
      </c>
      <c r="J238" s="15" t="s">
        <v>1227</v>
      </c>
      <c r="K238" s="15">
        <v>2.5</v>
      </c>
      <c r="L238" s="13">
        <v>2.65</v>
      </c>
      <c r="M238" s="13">
        <v>0.999</v>
      </c>
      <c r="N238" s="14">
        <v>0</v>
      </c>
      <c r="O238" s="14">
        <v>1557107</v>
      </c>
      <c r="P238" s="14">
        <v>33430.259880436337</v>
      </c>
      <c r="Q238" s="14" t="s">
        <v>975</v>
      </c>
      <c r="R238" s="14">
        <v>0</v>
      </c>
      <c r="S238" s="14">
        <v>0</v>
      </c>
      <c r="T238" s="14">
        <v>0</v>
      </c>
      <c r="U238" s="14">
        <v>2013</v>
      </c>
      <c r="V238" s="14"/>
      <c r="W238" s="14">
        <v>50483</v>
      </c>
      <c r="X238" s="14">
        <v>2912</v>
      </c>
      <c r="Y238" s="14">
        <v>1098</v>
      </c>
      <c r="AA238" s="12" t="s">
        <v>15</v>
      </c>
      <c r="AB238" s="12">
        <v>50483</v>
      </c>
      <c r="AC238" s="12">
        <v>3394</v>
      </c>
      <c r="AD238" s="12">
        <v>1098</v>
      </c>
      <c r="AF238" s="12">
        <f t="shared" si="3"/>
        <v>0</v>
      </c>
      <c r="AG238" s="12">
        <f t="shared" si="3"/>
        <v>-482</v>
      </c>
      <c r="AH238" s="12">
        <f t="shared" si="3"/>
        <v>0</v>
      </c>
    </row>
    <row r="239" spans="1:34" x14ac:dyDescent="0.25">
      <c r="A239" s="19" t="s">
        <v>1228</v>
      </c>
      <c r="B239" s="19" t="s">
        <v>1228</v>
      </c>
      <c r="C239" s="14" t="s">
        <v>115</v>
      </c>
      <c r="D239" s="14" t="s">
        <v>690</v>
      </c>
      <c r="E239" s="14" t="s">
        <v>428</v>
      </c>
      <c r="F239" s="14" t="s">
        <v>16</v>
      </c>
      <c r="G239" s="13">
        <v>49.770539999999997</v>
      </c>
      <c r="H239" s="13">
        <v>89.403850000000006</v>
      </c>
      <c r="I239" s="14">
        <v>2433</v>
      </c>
      <c r="J239" s="15" t="s">
        <v>1227</v>
      </c>
      <c r="K239" s="15">
        <v>3</v>
      </c>
      <c r="L239" s="13">
        <v>2.65</v>
      </c>
      <c r="M239" s="13">
        <v>1</v>
      </c>
      <c r="N239" s="14">
        <v>0</v>
      </c>
      <c r="O239" s="14">
        <v>967902</v>
      </c>
      <c r="P239" s="14">
        <v>21715.487029759133</v>
      </c>
      <c r="Q239" s="14" t="s">
        <v>975</v>
      </c>
      <c r="R239" s="14">
        <v>0</v>
      </c>
      <c r="S239" s="14">
        <v>0</v>
      </c>
      <c r="T239" s="14">
        <v>0</v>
      </c>
      <c r="U239" s="14">
        <v>2013</v>
      </c>
      <c r="V239" s="14"/>
      <c r="W239" s="14">
        <v>32633</v>
      </c>
      <c r="X239" s="14">
        <v>1886</v>
      </c>
      <c r="Y239" s="14">
        <v>738</v>
      </c>
      <c r="AA239" s="12" t="s">
        <v>16</v>
      </c>
      <c r="AB239" s="12">
        <v>32632</v>
      </c>
      <c r="AC239" s="12">
        <v>2194</v>
      </c>
      <c r="AD239" s="12">
        <v>738</v>
      </c>
      <c r="AF239" s="12">
        <f t="shared" si="3"/>
        <v>1</v>
      </c>
      <c r="AG239" s="12">
        <f t="shared" si="3"/>
        <v>-308</v>
      </c>
      <c r="AH239" s="12">
        <f t="shared" si="3"/>
        <v>0</v>
      </c>
    </row>
    <row r="240" spans="1:34" x14ac:dyDescent="0.25">
      <c r="A240" s="17" t="s">
        <v>1228</v>
      </c>
      <c r="B240" s="17" t="s">
        <v>1228</v>
      </c>
      <c r="C240" s="14" t="s">
        <v>115</v>
      </c>
      <c r="D240" s="14" t="s">
        <v>690</v>
      </c>
      <c r="E240" s="14" t="s">
        <v>428</v>
      </c>
      <c r="F240" s="14" t="s">
        <v>17</v>
      </c>
      <c r="G240" s="13">
        <v>49.765340000000002</v>
      </c>
      <c r="H240" s="13">
        <v>89.412480000000002</v>
      </c>
      <c r="I240" s="14">
        <v>2444</v>
      </c>
      <c r="J240" s="15" t="s">
        <v>1227</v>
      </c>
      <c r="K240" s="16">
        <v>3</v>
      </c>
      <c r="L240" s="13">
        <v>2.65</v>
      </c>
      <c r="M240" s="13">
        <v>0.999</v>
      </c>
      <c r="N240" s="14">
        <v>0</v>
      </c>
      <c r="O240" s="14">
        <v>764187</v>
      </c>
      <c r="P240" s="14">
        <v>16346.101049071658</v>
      </c>
      <c r="Q240" s="14" t="s">
        <v>975</v>
      </c>
      <c r="R240" s="14">
        <v>0</v>
      </c>
      <c r="S240" s="14">
        <v>0</v>
      </c>
      <c r="T240" s="14">
        <v>0</v>
      </c>
      <c r="U240" s="14">
        <v>2013</v>
      </c>
      <c r="V240" s="14"/>
      <c r="W240" s="14">
        <v>25706</v>
      </c>
      <c r="X240" s="14">
        <v>1473</v>
      </c>
      <c r="Y240" s="14">
        <v>553</v>
      </c>
      <c r="AA240" s="12" t="s">
        <v>17</v>
      </c>
      <c r="AB240" s="12">
        <v>25706</v>
      </c>
      <c r="AC240" s="12">
        <v>1717</v>
      </c>
      <c r="AD240" s="12">
        <v>553</v>
      </c>
      <c r="AF240" s="12">
        <f t="shared" si="3"/>
        <v>0</v>
      </c>
      <c r="AG240" s="12">
        <f t="shared" si="3"/>
        <v>-244</v>
      </c>
      <c r="AH240" s="12">
        <f t="shared" si="3"/>
        <v>0</v>
      </c>
    </row>
    <row r="241" spans="1:34" x14ac:dyDescent="0.25">
      <c r="A241" s="17" t="s">
        <v>1228</v>
      </c>
      <c r="B241" s="17" t="s">
        <v>1228</v>
      </c>
      <c r="C241" s="14" t="s">
        <v>115</v>
      </c>
      <c r="D241" s="14" t="s">
        <v>690</v>
      </c>
      <c r="E241" s="14" t="s">
        <v>428</v>
      </c>
      <c r="F241" s="14" t="s">
        <v>18</v>
      </c>
      <c r="G241" s="13">
        <v>49.768819999999998</v>
      </c>
      <c r="H241" s="13">
        <v>89.406220000000005</v>
      </c>
      <c r="I241" s="14">
        <v>2447</v>
      </c>
      <c r="J241" s="15" t="s">
        <v>1227</v>
      </c>
      <c r="K241" s="16">
        <v>3.5</v>
      </c>
      <c r="L241" s="13">
        <v>2.65</v>
      </c>
      <c r="M241" s="13">
        <v>0.998</v>
      </c>
      <c r="N241" s="14">
        <v>0</v>
      </c>
      <c r="O241" s="14">
        <v>456885</v>
      </c>
      <c r="P241" s="14">
        <v>11505.382738715929</v>
      </c>
      <c r="Q241" s="14" t="s">
        <v>975</v>
      </c>
      <c r="R241" s="14">
        <v>0</v>
      </c>
      <c r="S241" s="14">
        <v>0</v>
      </c>
      <c r="T241" s="14">
        <v>0</v>
      </c>
      <c r="U241" s="14">
        <v>2013</v>
      </c>
      <c r="V241" s="14"/>
      <c r="W241" s="14">
        <v>15624</v>
      </c>
      <c r="X241" s="14">
        <v>917</v>
      </c>
      <c r="Y241" s="14">
        <v>395</v>
      </c>
      <c r="AA241" s="12" t="s">
        <v>18</v>
      </c>
      <c r="AB241" s="12">
        <v>15624</v>
      </c>
      <c r="AC241" s="12">
        <v>1061</v>
      </c>
      <c r="AD241" s="12">
        <v>395</v>
      </c>
      <c r="AF241" s="12">
        <f t="shared" si="3"/>
        <v>0</v>
      </c>
      <c r="AG241" s="12">
        <f t="shared" si="3"/>
        <v>-144</v>
      </c>
      <c r="AH241" s="12">
        <f t="shared" si="3"/>
        <v>0</v>
      </c>
    </row>
    <row r="242" spans="1:34" x14ac:dyDescent="0.25">
      <c r="A242" s="17" t="s">
        <v>1228</v>
      </c>
      <c r="B242" s="17" t="s">
        <v>1228</v>
      </c>
      <c r="C242" s="14" t="s">
        <v>115</v>
      </c>
      <c r="D242" s="14" t="s">
        <v>690</v>
      </c>
      <c r="E242" s="14" t="s">
        <v>429</v>
      </c>
      <c r="F242" s="14" t="s">
        <v>19</v>
      </c>
      <c r="G242" s="13">
        <v>49.753909999999998</v>
      </c>
      <c r="H242" s="13">
        <v>89.431870000000004</v>
      </c>
      <c r="I242" s="14">
        <v>2554</v>
      </c>
      <c r="J242" s="15" t="s">
        <v>1227</v>
      </c>
      <c r="K242" s="16">
        <v>2.8</v>
      </c>
      <c r="L242" s="13">
        <v>2.65</v>
      </c>
      <c r="M242" s="13">
        <v>0.999</v>
      </c>
      <c r="N242" s="14">
        <v>0</v>
      </c>
      <c r="O242" s="14">
        <v>1710492</v>
      </c>
      <c r="P242" s="14">
        <v>29688.242983557539</v>
      </c>
      <c r="Q242" s="14" t="s">
        <v>975</v>
      </c>
      <c r="R242" s="14">
        <v>0</v>
      </c>
      <c r="S242" s="14">
        <v>0</v>
      </c>
      <c r="T242" s="14">
        <v>0</v>
      </c>
      <c r="U242" s="14">
        <v>2013</v>
      </c>
      <c r="V242" s="14"/>
      <c r="W242" s="14">
        <v>52521</v>
      </c>
      <c r="X242" s="14">
        <v>2956</v>
      </c>
      <c r="Y242" s="14">
        <v>924</v>
      </c>
      <c r="AA242" s="12" t="s">
        <v>19</v>
      </c>
      <c r="AB242" s="12">
        <v>52521</v>
      </c>
      <c r="AC242" s="12">
        <v>3468</v>
      </c>
      <c r="AD242" s="12">
        <v>924</v>
      </c>
      <c r="AF242" s="12">
        <f t="shared" si="3"/>
        <v>0</v>
      </c>
      <c r="AG242" s="12">
        <f t="shared" si="3"/>
        <v>-512</v>
      </c>
      <c r="AH242" s="12">
        <f t="shared" si="3"/>
        <v>0</v>
      </c>
    </row>
    <row r="243" spans="1:34" x14ac:dyDescent="0.25">
      <c r="A243" s="17" t="s">
        <v>1228</v>
      </c>
      <c r="B243" s="17" t="s">
        <v>1228</v>
      </c>
      <c r="C243" s="14" t="s">
        <v>115</v>
      </c>
      <c r="D243" s="14" t="s">
        <v>690</v>
      </c>
      <c r="E243" s="14" t="s">
        <v>429</v>
      </c>
      <c r="F243" s="14" t="s">
        <v>20</v>
      </c>
      <c r="G243" s="13">
        <v>49.759639999999997</v>
      </c>
      <c r="H243" s="13">
        <v>89.431049999999999</v>
      </c>
      <c r="I243" s="14">
        <v>2519</v>
      </c>
      <c r="J243" s="15" t="s">
        <v>1227</v>
      </c>
      <c r="K243" s="16">
        <v>2.5</v>
      </c>
      <c r="L243" s="13">
        <v>2.65</v>
      </c>
      <c r="M243" s="13">
        <v>0.999</v>
      </c>
      <c r="N243" s="14">
        <v>0</v>
      </c>
      <c r="O243" s="14">
        <v>1066988</v>
      </c>
      <c r="P243" s="14">
        <v>20270.681951935599</v>
      </c>
      <c r="Q243" s="14" t="s">
        <v>975</v>
      </c>
      <c r="R243" s="14">
        <v>0</v>
      </c>
      <c r="S243" s="14">
        <v>0</v>
      </c>
      <c r="T243" s="14">
        <v>0</v>
      </c>
      <c r="U243" s="14">
        <v>2013</v>
      </c>
      <c r="V243" s="14"/>
      <c r="W243" s="14">
        <v>33640</v>
      </c>
      <c r="X243" s="14">
        <v>1902</v>
      </c>
      <c r="Y243" s="14">
        <v>645</v>
      </c>
      <c r="AA243" s="12" t="s">
        <v>20</v>
      </c>
      <c r="AB243" s="12">
        <v>33640</v>
      </c>
      <c r="AC243" s="12">
        <v>2226</v>
      </c>
      <c r="AD243" s="12">
        <v>644</v>
      </c>
      <c r="AF243" s="12">
        <f t="shared" si="3"/>
        <v>0</v>
      </c>
      <c r="AG243" s="12">
        <f t="shared" si="3"/>
        <v>-324</v>
      </c>
      <c r="AH243" s="12">
        <f t="shared" si="3"/>
        <v>1</v>
      </c>
    </row>
    <row r="244" spans="1:34" x14ac:dyDescent="0.25">
      <c r="A244" s="17" t="s">
        <v>1228</v>
      </c>
      <c r="B244" s="17" t="s">
        <v>1228</v>
      </c>
      <c r="C244" s="14" t="s">
        <v>115</v>
      </c>
      <c r="D244" s="14" t="s">
        <v>690</v>
      </c>
      <c r="E244" s="14" t="s">
        <v>429</v>
      </c>
      <c r="F244" s="14" t="s">
        <v>21</v>
      </c>
      <c r="G244" s="13">
        <v>49.752589999999998</v>
      </c>
      <c r="H244" s="13">
        <v>89.431250000000006</v>
      </c>
      <c r="I244" s="14">
        <v>2559</v>
      </c>
      <c r="J244" s="15" t="s">
        <v>1227</v>
      </c>
      <c r="K244" s="16">
        <v>3</v>
      </c>
      <c r="L244" s="13">
        <v>2.65</v>
      </c>
      <c r="M244" s="13">
        <v>1</v>
      </c>
      <c r="N244" s="14">
        <v>0</v>
      </c>
      <c r="O244" s="14">
        <v>670284</v>
      </c>
      <c r="P244" s="14">
        <v>11755.41059343505</v>
      </c>
      <c r="Q244" s="14" t="s">
        <v>975</v>
      </c>
      <c r="R244" s="14">
        <v>0</v>
      </c>
      <c r="S244" s="14">
        <v>0</v>
      </c>
      <c r="T244" s="14">
        <v>0</v>
      </c>
      <c r="U244" s="14">
        <v>2013</v>
      </c>
      <c r="V244" s="14"/>
      <c r="W244" s="14">
        <v>20818</v>
      </c>
      <c r="X244" s="14">
        <v>1164</v>
      </c>
      <c r="Y244" s="14">
        <v>367</v>
      </c>
      <c r="AA244" s="12" t="s">
        <v>21</v>
      </c>
      <c r="AB244" s="12">
        <v>20818</v>
      </c>
      <c r="AC244" s="12">
        <v>1365</v>
      </c>
      <c r="AD244" s="12">
        <v>367</v>
      </c>
      <c r="AF244" s="12">
        <f t="shared" si="3"/>
        <v>0</v>
      </c>
      <c r="AG244" s="12">
        <f t="shared" si="3"/>
        <v>-201</v>
      </c>
      <c r="AH244" s="12">
        <f t="shared" si="3"/>
        <v>0</v>
      </c>
    </row>
    <row r="245" spans="1:34" x14ac:dyDescent="0.25">
      <c r="A245" s="17" t="s">
        <v>1228</v>
      </c>
      <c r="B245" s="17" t="s">
        <v>1228</v>
      </c>
      <c r="C245" s="14" t="s">
        <v>115</v>
      </c>
      <c r="D245" s="14" t="s">
        <v>690</v>
      </c>
      <c r="E245" s="14" t="s">
        <v>429</v>
      </c>
      <c r="F245" s="14" t="s">
        <v>22</v>
      </c>
      <c r="G245" s="13">
        <v>49.754130000000004</v>
      </c>
      <c r="H245" s="13">
        <v>89.431910000000002</v>
      </c>
      <c r="I245" s="14">
        <v>2539</v>
      </c>
      <c r="J245" s="15" t="s">
        <v>1227</v>
      </c>
      <c r="K245" s="16">
        <v>2.5</v>
      </c>
      <c r="L245" s="13">
        <v>2.65</v>
      </c>
      <c r="M245" s="13">
        <v>1</v>
      </c>
      <c r="N245" s="14">
        <v>0</v>
      </c>
      <c r="O245" s="14">
        <v>439805</v>
      </c>
      <c r="P245" s="14">
        <v>11930.49804805958</v>
      </c>
      <c r="Q245" s="14" t="s">
        <v>975</v>
      </c>
      <c r="R245" s="14">
        <v>0</v>
      </c>
      <c r="S245" s="14">
        <v>0</v>
      </c>
      <c r="T245" s="14">
        <v>0</v>
      </c>
      <c r="U245" s="14">
        <v>2013</v>
      </c>
      <c r="V245" s="14"/>
      <c r="W245" s="14">
        <v>13960</v>
      </c>
      <c r="X245" s="14">
        <v>831</v>
      </c>
      <c r="Y245" s="14">
        <v>380</v>
      </c>
      <c r="AA245" s="12" t="s">
        <v>22</v>
      </c>
      <c r="AB245" s="12">
        <v>13960</v>
      </c>
      <c r="AC245" s="12">
        <v>959</v>
      </c>
      <c r="AD245" s="12">
        <v>380</v>
      </c>
      <c r="AF245" s="12">
        <f t="shared" si="3"/>
        <v>0</v>
      </c>
      <c r="AG245" s="12">
        <f t="shared" si="3"/>
        <v>-128</v>
      </c>
      <c r="AH245" s="12">
        <f t="shared" si="3"/>
        <v>0</v>
      </c>
    </row>
    <row r="246" spans="1:34" x14ac:dyDescent="0.25">
      <c r="A246" s="17" t="s">
        <v>1228</v>
      </c>
      <c r="B246" s="17" t="s">
        <v>1228</v>
      </c>
      <c r="C246" s="14" t="s">
        <v>115</v>
      </c>
      <c r="D246" s="14" t="s">
        <v>690</v>
      </c>
      <c r="E246" s="14" t="s">
        <v>430</v>
      </c>
      <c r="F246" s="14" t="s">
        <v>23</v>
      </c>
      <c r="G246" s="13">
        <v>49.948703000000002</v>
      </c>
      <c r="H246" s="13">
        <v>89.922180999999995</v>
      </c>
      <c r="I246" s="14">
        <v>2280</v>
      </c>
      <c r="J246" s="15" t="s">
        <v>1227</v>
      </c>
      <c r="K246" s="16">
        <v>2.5</v>
      </c>
      <c r="L246" s="13">
        <v>2.65</v>
      </c>
      <c r="M246" s="13">
        <v>1</v>
      </c>
      <c r="N246" s="14">
        <v>0</v>
      </c>
      <c r="O246" s="14">
        <v>1499725</v>
      </c>
      <c r="P246" s="14">
        <v>24995.321114646162</v>
      </c>
      <c r="Q246" s="14" t="s">
        <v>975</v>
      </c>
      <c r="R246" s="14">
        <v>0</v>
      </c>
      <c r="S246" s="14">
        <v>0</v>
      </c>
      <c r="T246" s="14">
        <v>0</v>
      </c>
      <c r="U246" s="14">
        <v>2014</v>
      </c>
      <c r="V246" s="14"/>
      <c r="W246" s="14">
        <v>56145</v>
      </c>
      <c r="X246" s="14">
        <v>3151</v>
      </c>
      <c r="Y246" s="14">
        <v>949</v>
      </c>
      <c r="AA246" s="12" t="s">
        <v>23</v>
      </c>
      <c r="AB246" s="12">
        <v>56145</v>
      </c>
      <c r="AC246" s="12">
        <v>3700</v>
      </c>
      <c r="AD246" s="12">
        <v>949</v>
      </c>
      <c r="AF246" s="12">
        <f t="shared" si="3"/>
        <v>0</v>
      </c>
      <c r="AG246" s="12">
        <f t="shared" si="3"/>
        <v>-549</v>
      </c>
      <c r="AH246" s="12">
        <f t="shared" si="3"/>
        <v>0</v>
      </c>
    </row>
    <row r="247" spans="1:34" x14ac:dyDescent="0.25">
      <c r="A247" s="17" t="s">
        <v>1228</v>
      </c>
      <c r="B247" s="17" t="s">
        <v>1228</v>
      </c>
      <c r="C247" s="14" t="s">
        <v>115</v>
      </c>
      <c r="D247" s="14" t="s">
        <v>690</v>
      </c>
      <c r="E247" s="14" t="s">
        <v>430</v>
      </c>
      <c r="F247" s="14" t="s">
        <v>24</v>
      </c>
      <c r="G247" s="13">
        <v>49.948138</v>
      </c>
      <c r="H247" s="13">
        <v>89.922411999999994</v>
      </c>
      <c r="I247" s="14">
        <v>2280</v>
      </c>
      <c r="J247" s="15" t="s">
        <v>1227</v>
      </c>
      <c r="K247" s="16">
        <v>2</v>
      </c>
      <c r="L247" s="13">
        <v>2.65</v>
      </c>
      <c r="M247" s="13">
        <v>1</v>
      </c>
      <c r="N247" s="14">
        <v>0</v>
      </c>
      <c r="O247" s="14">
        <v>1280756</v>
      </c>
      <c r="P247" s="14">
        <v>25430.580811467244</v>
      </c>
      <c r="Q247" s="14" t="s">
        <v>975</v>
      </c>
      <c r="R247" s="14">
        <v>0</v>
      </c>
      <c r="S247" s="14">
        <v>0</v>
      </c>
      <c r="T247" s="14">
        <v>0</v>
      </c>
      <c r="U247" s="14">
        <v>2014</v>
      </c>
      <c r="V247" s="14"/>
      <c r="W247" s="14">
        <v>47592</v>
      </c>
      <c r="X247" s="14">
        <v>2715</v>
      </c>
      <c r="Y247" s="14">
        <v>956</v>
      </c>
      <c r="AA247" s="12" t="s">
        <v>24</v>
      </c>
      <c r="AB247" s="12">
        <v>47592</v>
      </c>
      <c r="AC247" s="12">
        <v>3173</v>
      </c>
      <c r="AD247" s="12">
        <v>956</v>
      </c>
      <c r="AF247" s="12">
        <f t="shared" si="3"/>
        <v>0</v>
      </c>
      <c r="AG247" s="12">
        <f t="shared" si="3"/>
        <v>-458</v>
      </c>
      <c r="AH247" s="12">
        <f t="shared" si="3"/>
        <v>0</v>
      </c>
    </row>
    <row r="248" spans="1:34" x14ac:dyDescent="0.25">
      <c r="A248" s="17" t="s">
        <v>1228</v>
      </c>
      <c r="B248" s="17" t="s">
        <v>1228</v>
      </c>
      <c r="C248" s="14" t="s">
        <v>115</v>
      </c>
      <c r="D248" s="14" t="s">
        <v>690</v>
      </c>
      <c r="E248" s="14" t="s">
        <v>430</v>
      </c>
      <c r="F248" s="14" t="s">
        <v>25</v>
      </c>
      <c r="G248" s="13">
        <v>49.948906999999998</v>
      </c>
      <c r="H248" s="13">
        <v>89.922640000000001</v>
      </c>
      <c r="I248" s="14">
        <v>2281</v>
      </c>
      <c r="J248" s="15" t="s">
        <v>1227</v>
      </c>
      <c r="K248" s="16">
        <v>2</v>
      </c>
      <c r="L248" s="13">
        <v>2.65</v>
      </c>
      <c r="M248" s="13">
        <v>1</v>
      </c>
      <c r="N248" s="14">
        <v>0</v>
      </c>
      <c r="O248" s="14">
        <v>1225292</v>
      </c>
      <c r="P248" s="14">
        <v>25645.019069236288</v>
      </c>
      <c r="Q248" s="14" t="s">
        <v>975</v>
      </c>
      <c r="R248" s="14">
        <v>0</v>
      </c>
      <c r="S248" s="14">
        <v>0</v>
      </c>
      <c r="T248" s="14">
        <v>0</v>
      </c>
      <c r="U248" s="14">
        <v>2014</v>
      </c>
      <c r="V248" s="14"/>
      <c r="W248" s="14">
        <v>45468</v>
      </c>
      <c r="X248" s="14">
        <v>2610</v>
      </c>
      <c r="Y248" s="14">
        <v>963</v>
      </c>
      <c r="AA248" s="12" t="s">
        <v>25</v>
      </c>
      <c r="AB248" s="12">
        <v>45468</v>
      </c>
      <c r="AC248" s="12">
        <v>3045</v>
      </c>
      <c r="AD248" s="12">
        <v>963</v>
      </c>
      <c r="AF248" s="12">
        <f t="shared" si="3"/>
        <v>0</v>
      </c>
      <c r="AG248" s="12">
        <f t="shared" si="3"/>
        <v>-435</v>
      </c>
      <c r="AH248" s="12">
        <f t="shared" si="3"/>
        <v>0</v>
      </c>
    </row>
    <row r="249" spans="1:34" x14ac:dyDescent="0.25">
      <c r="A249" s="17" t="s">
        <v>1228</v>
      </c>
      <c r="B249" s="17" t="s">
        <v>1228</v>
      </c>
      <c r="C249" s="14" t="s">
        <v>115</v>
      </c>
      <c r="D249" s="14" t="s">
        <v>690</v>
      </c>
      <c r="E249" s="14" t="s">
        <v>430</v>
      </c>
      <c r="F249" s="14" t="s">
        <v>26</v>
      </c>
      <c r="G249" s="13">
        <v>49.947775</v>
      </c>
      <c r="H249" s="13">
        <v>89.921408999999997</v>
      </c>
      <c r="I249" s="14">
        <v>2289</v>
      </c>
      <c r="J249" s="15" t="s">
        <v>1227</v>
      </c>
      <c r="K249" s="16">
        <v>2</v>
      </c>
      <c r="L249" s="13">
        <v>2.65</v>
      </c>
      <c r="M249" s="13">
        <v>1</v>
      </c>
      <c r="N249" s="14">
        <v>0</v>
      </c>
      <c r="O249" s="14">
        <v>1184091</v>
      </c>
      <c r="P249" s="14">
        <v>26768.30580452265</v>
      </c>
      <c r="Q249" s="14" t="s">
        <v>975</v>
      </c>
      <c r="R249" s="14">
        <v>0</v>
      </c>
      <c r="S249" s="14">
        <v>0</v>
      </c>
      <c r="T249" s="14">
        <v>0</v>
      </c>
      <c r="U249" s="14">
        <v>2014</v>
      </c>
      <c r="V249" s="14"/>
      <c r="W249" s="14">
        <v>43687</v>
      </c>
      <c r="X249" s="14">
        <v>2535</v>
      </c>
      <c r="Y249" s="14">
        <v>998</v>
      </c>
      <c r="AA249" s="12" t="s">
        <v>26</v>
      </c>
      <c r="AB249" s="12">
        <v>43687</v>
      </c>
      <c r="AC249" s="12">
        <v>2949</v>
      </c>
      <c r="AD249" s="12">
        <v>998</v>
      </c>
      <c r="AF249" s="12">
        <f t="shared" si="3"/>
        <v>0</v>
      </c>
      <c r="AG249" s="12">
        <f t="shared" si="3"/>
        <v>-414</v>
      </c>
      <c r="AH249" s="12">
        <f t="shared" si="3"/>
        <v>0</v>
      </c>
    </row>
    <row r="250" spans="1:34" x14ac:dyDescent="0.25">
      <c r="A250" s="17" t="s">
        <v>1228</v>
      </c>
      <c r="B250" s="17" t="s">
        <v>1228</v>
      </c>
      <c r="C250" s="14" t="s">
        <v>115</v>
      </c>
      <c r="D250" s="14" t="s">
        <v>690</v>
      </c>
      <c r="E250" s="14" t="s">
        <v>430</v>
      </c>
      <c r="F250" s="14" t="s">
        <v>27</v>
      </c>
      <c r="G250" s="13">
        <v>49.948340000000002</v>
      </c>
      <c r="H250" s="13">
        <v>89.922182000000006</v>
      </c>
      <c r="I250" s="14">
        <v>2284</v>
      </c>
      <c r="J250" s="15" t="s">
        <v>1227</v>
      </c>
      <c r="K250" s="16">
        <v>2</v>
      </c>
      <c r="L250" s="13">
        <v>2.65</v>
      </c>
      <c r="M250" s="13">
        <v>1</v>
      </c>
      <c r="N250" s="14">
        <v>0</v>
      </c>
      <c r="O250" s="14">
        <v>1182434</v>
      </c>
      <c r="P250" s="14">
        <v>23796.417801600419</v>
      </c>
      <c r="Q250" s="14" t="s">
        <v>975</v>
      </c>
      <c r="R250" s="14">
        <v>0</v>
      </c>
      <c r="S250" s="14">
        <v>0</v>
      </c>
      <c r="T250" s="14">
        <v>0</v>
      </c>
      <c r="U250" s="14">
        <v>2014</v>
      </c>
      <c r="V250" s="14"/>
      <c r="W250" s="14">
        <v>43789</v>
      </c>
      <c r="X250" s="14">
        <v>2500</v>
      </c>
      <c r="Y250" s="14">
        <v>891</v>
      </c>
      <c r="AA250" s="12" t="s">
        <v>27</v>
      </c>
      <c r="AB250" s="12">
        <v>43790</v>
      </c>
      <c r="AC250" s="12">
        <v>2920</v>
      </c>
      <c r="AD250" s="12">
        <v>891</v>
      </c>
      <c r="AF250" s="12">
        <f t="shared" si="3"/>
        <v>-1</v>
      </c>
      <c r="AG250" s="12">
        <f t="shared" si="3"/>
        <v>-420</v>
      </c>
      <c r="AH250" s="12">
        <f t="shared" si="3"/>
        <v>0</v>
      </c>
    </row>
    <row r="251" spans="1:34" x14ac:dyDescent="0.25">
      <c r="A251" s="17" t="s">
        <v>1228</v>
      </c>
      <c r="B251" s="17" t="s">
        <v>1228</v>
      </c>
      <c r="C251" s="14" t="s">
        <v>115</v>
      </c>
      <c r="D251" s="14" t="s">
        <v>690</v>
      </c>
      <c r="E251" s="14" t="s">
        <v>431</v>
      </c>
      <c r="F251" s="14" t="s">
        <v>28</v>
      </c>
      <c r="G251" s="13">
        <v>49.956899</v>
      </c>
      <c r="H251" s="13">
        <v>89.915206999999995</v>
      </c>
      <c r="I251" s="14">
        <v>2126</v>
      </c>
      <c r="J251" s="15" t="s">
        <v>1227</v>
      </c>
      <c r="K251" s="16">
        <v>2</v>
      </c>
      <c r="L251" s="13">
        <v>2.65</v>
      </c>
      <c r="M251" s="13">
        <v>1</v>
      </c>
      <c r="N251" s="14">
        <v>0</v>
      </c>
      <c r="O251" s="14">
        <v>620068</v>
      </c>
      <c r="P251" s="14">
        <v>22467.880590374658</v>
      </c>
      <c r="Q251" s="14" t="s">
        <v>975</v>
      </c>
      <c r="R251" s="14">
        <v>0</v>
      </c>
      <c r="S251" s="14">
        <v>0</v>
      </c>
      <c r="T251" s="14">
        <v>0</v>
      </c>
      <c r="U251" s="14">
        <v>2014</v>
      </c>
      <c r="V251" s="14"/>
      <c r="W251" s="14">
        <v>26154</v>
      </c>
      <c r="X251" s="14">
        <v>1685</v>
      </c>
      <c r="Y251" s="14">
        <v>954</v>
      </c>
      <c r="AA251" s="12" t="s">
        <v>28</v>
      </c>
      <c r="AB251" s="12">
        <v>26154</v>
      </c>
      <c r="AC251" s="12">
        <v>1909</v>
      </c>
      <c r="AD251" s="12">
        <v>954</v>
      </c>
      <c r="AF251" s="12">
        <f t="shared" si="3"/>
        <v>0</v>
      </c>
      <c r="AG251" s="12">
        <f t="shared" si="3"/>
        <v>-224</v>
      </c>
      <c r="AH251" s="12">
        <f t="shared" si="3"/>
        <v>0</v>
      </c>
    </row>
    <row r="252" spans="1:34" x14ac:dyDescent="0.25">
      <c r="A252" s="17" t="s">
        <v>1228</v>
      </c>
      <c r="B252" s="17" t="s">
        <v>1228</v>
      </c>
      <c r="C252" s="14" t="s">
        <v>115</v>
      </c>
      <c r="D252" s="14" t="s">
        <v>690</v>
      </c>
      <c r="E252" s="14" t="s">
        <v>431</v>
      </c>
      <c r="F252" s="14" t="s">
        <v>29</v>
      </c>
      <c r="G252" s="13">
        <v>49.95599</v>
      </c>
      <c r="H252" s="13">
        <v>89.913611000000003</v>
      </c>
      <c r="I252" s="14">
        <v>2120</v>
      </c>
      <c r="J252" s="15" t="s">
        <v>1227</v>
      </c>
      <c r="K252" s="16">
        <v>2</v>
      </c>
      <c r="L252" s="13">
        <v>2.65</v>
      </c>
      <c r="M252" s="13">
        <v>1</v>
      </c>
      <c r="N252" s="14">
        <v>0</v>
      </c>
      <c r="O252" s="14">
        <v>616203</v>
      </c>
      <c r="P252" s="14">
        <v>21023.377534679785</v>
      </c>
      <c r="Q252" s="14" t="s">
        <v>975</v>
      </c>
      <c r="R252" s="14">
        <v>0</v>
      </c>
      <c r="S252" s="14">
        <v>0</v>
      </c>
      <c r="T252" s="14">
        <v>0</v>
      </c>
      <c r="U252" s="14">
        <v>2014</v>
      </c>
      <c r="V252" s="14"/>
      <c r="W252" s="14">
        <v>26113</v>
      </c>
      <c r="X252" s="14">
        <v>1651</v>
      </c>
      <c r="Y252" s="14">
        <v>897</v>
      </c>
      <c r="AA252" s="12" t="s">
        <v>29</v>
      </c>
      <c r="AB252" s="12">
        <v>26113</v>
      </c>
      <c r="AC252" s="12">
        <v>1879</v>
      </c>
      <c r="AD252" s="12">
        <v>897</v>
      </c>
      <c r="AF252" s="12">
        <f t="shared" si="3"/>
        <v>0</v>
      </c>
      <c r="AG252" s="12">
        <f t="shared" si="3"/>
        <v>-228</v>
      </c>
      <c r="AH252" s="12">
        <f t="shared" si="3"/>
        <v>0</v>
      </c>
    </row>
    <row r="253" spans="1:34" x14ac:dyDescent="0.25">
      <c r="A253" s="17" t="s">
        <v>1228</v>
      </c>
      <c r="B253" s="17" t="s">
        <v>1228</v>
      </c>
      <c r="C253" s="14" t="s">
        <v>115</v>
      </c>
      <c r="D253" s="14" t="s">
        <v>690</v>
      </c>
      <c r="E253" s="14" t="s">
        <v>431</v>
      </c>
      <c r="F253" s="14" t="s">
        <v>30</v>
      </c>
      <c r="G253" s="13">
        <v>49.955955000000003</v>
      </c>
      <c r="H253" s="13">
        <v>89.913397000000003</v>
      </c>
      <c r="I253" s="14">
        <v>2121</v>
      </c>
      <c r="J253" s="15" t="s">
        <v>1227</v>
      </c>
      <c r="K253" s="16">
        <v>2</v>
      </c>
      <c r="L253" s="13">
        <v>2.65</v>
      </c>
      <c r="M253" s="13">
        <v>1</v>
      </c>
      <c r="N253" s="14">
        <v>0</v>
      </c>
      <c r="O253" s="14">
        <v>523810</v>
      </c>
      <c r="P253" s="14">
        <v>12139.100929455712</v>
      </c>
      <c r="Q253" s="14" t="s">
        <v>975</v>
      </c>
      <c r="R253" s="14">
        <v>0</v>
      </c>
      <c r="S253" s="14">
        <v>0</v>
      </c>
      <c r="T253" s="14">
        <v>0</v>
      </c>
      <c r="U253" s="14">
        <v>2014</v>
      </c>
      <c r="V253" s="14"/>
      <c r="W253" s="14">
        <v>22253</v>
      </c>
      <c r="X253" s="14">
        <v>1290</v>
      </c>
      <c r="Y253" s="14">
        <v>519</v>
      </c>
      <c r="AA253" s="12" t="s">
        <v>30</v>
      </c>
      <c r="AB253" s="12">
        <v>22253</v>
      </c>
      <c r="AC253" s="12">
        <v>1498</v>
      </c>
      <c r="AD253" s="12">
        <v>519</v>
      </c>
      <c r="AF253" s="12">
        <f t="shared" si="3"/>
        <v>0</v>
      </c>
      <c r="AG253" s="12">
        <f t="shared" si="3"/>
        <v>-208</v>
      </c>
      <c r="AH253" s="12">
        <f t="shared" si="3"/>
        <v>0</v>
      </c>
    </row>
    <row r="254" spans="1:34" x14ac:dyDescent="0.25">
      <c r="A254" s="17" t="s">
        <v>1228</v>
      </c>
      <c r="B254" s="17" t="s">
        <v>1228</v>
      </c>
      <c r="C254" s="14" t="s">
        <v>115</v>
      </c>
      <c r="D254" s="14" t="s">
        <v>690</v>
      </c>
      <c r="E254" s="14" t="s">
        <v>431</v>
      </c>
      <c r="F254" s="14" t="s">
        <v>31</v>
      </c>
      <c r="G254" s="13">
        <v>49.956899</v>
      </c>
      <c r="H254" s="13">
        <v>89.915206999999995</v>
      </c>
      <c r="I254" s="14">
        <v>2126</v>
      </c>
      <c r="J254" s="15" t="s">
        <v>1227</v>
      </c>
      <c r="K254" s="16">
        <v>2</v>
      </c>
      <c r="L254" s="13">
        <v>2.65</v>
      </c>
      <c r="M254" s="13">
        <v>1</v>
      </c>
      <c r="N254" s="14">
        <v>0</v>
      </c>
      <c r="O254" s="14">
        <v>486224</v>
      </c>
      <c r="P254" s="14">
        <v>36803.338850196356</v>
      </c>
      <c r="Q254" s="14" t="s">
        <v>975</v>
      </c>
      <c r="R254" s="14">
        <v>0</v>
      </c>
      <c r="S254" s="14">
        <v>0</v>
      </c>
      <c r="T254" s="14">
        <v>0</v>
      </c>
      <c r="U254" s="14">
        <v>2014</v>
      </c>
      <c r="V254" s="14"/>
      <c r="W254" s="14">
        <v>20623</v>
      </c>
      <c r="X254" s="14">
        <v>1913</v>
      </c>
      <c r="Y254" s="14">
        <v>1569</v>
      </c>
      <c r="AA254" s="12" t="s">
        <v>31</v>
      </c>
      <c r="AB254" s="12">
        <v>20623</v>
      </c>
      <c r="AC254" s="12">
        <v>2039</v>
      </c>
      <c r="AD254" s="12">
        <v>1569</v>
      </c>
      <c r="AF254" s="12">
        <f t="shared" si="3"/>
        <v>0</v>
      </c>
      <c r="AG254" s="12">
        <f t="shared" si="3"/>
        <v>-126</v>
      </c>
      <c r="AH254" s="12">
        <f t="shared" si="3"/>
        <v>0</v>
      </c>
    </row>
    <row r="255" spans="1:34" x14ac:dyDescent="0.25">
      <c r="A255" s="17" t="s">
        <v>1228</v>
      </c>
      <c r="B255" s="17" t="s">
        <v>1228</v>
      </c>
      <c r="C255" s="14" t="s">
        <v>115</v>
      </c>
      <c r="D255" s="14" t="s">
        <v>690</v>
      </c>
      <c r="E255" s="14" t="s">
        <v>431</v>
      </c>
      <c r="F255" s="14" t="s">
        <v>32</v>
      </c>
      <c r="G255" s="13">
        <v>49.955326999999997</v>
      </c>
      <c r="H255" s="13">
        <v>89.912388000000007</v>
      </c>
      <c r="I255" s="14">
        <v>2126</v>
      </c>
      <c r="J255" s="15" t="s">
        <v>1227</v>
      </c>
      <c r="K255" s="16">
        <v>2</v>
      </c>
      <c r="L255" s="13">
        <v>2.65</v>
      </c>
      <c r="M255" s="13">
        <v>1</v>
      </c>
      <c r="N255" s="14">
        <v>0</v>
      </c>
      <c r="O255" s="14">
        <v>439480</v>
      </c>
      <c r="P255" s="14">
        <v>13801.230829176071</v>
      </c>
      <c r="Q255" s="14" t="s">
        <v>975</v>
      </c>
      <c r="R255" s="14">
        <v>0</v>
      </c>
      <c r="S255" s="14">
        <v>0</v>
      </c>
      <c r="T255" s="14">
        <v>0</v>
      </c>
      <c r="U255" s="14">
        <v>2014</v>
      </c>
      <c r="V255" s="14"/>
      <c r="W255" s="14">
        <v>18708</v>
      </c>
      <c r="X255" s="14">
        <v>1154</v>
      </c>
      <c r="Y255" s="14">
        <v>590</v>
      </c>
      <c r="AA255" s="12" t="s">
        <v>32</v>
      </c>
      <c r="AB255" s="12">
        <v>18708</v>
      </c>
      <c r="AC255" s="12">
        <v>1320</v>
      </c>
      <c r="AD255" s="12">
        <v>590</v>
      </c>
      <c r="AF255" s="12">
        <f t="shared" si="3"/>
        <v>0</v>
      </c>
      <c r="AG255" s="12">
        <f t="shared" si="3"/>
        <v>-166</v>
      </c>
      <c r="AH255" s="12">
        <f t="shared" si="3"/>
        <v>0</v>
      </c>
    </row>
    <row r="256" spans="1:34" x14ac:dyDescent="0.25">
      <c r="A256" s="17" t="s">
        <v>1235</v>
      </c>
      <c r="B256" s="17" t="s">
        <v>689</v>
      </c>
      <c r="C256" s="14" t="s">
        <v>84</v>
      </c>
      <c r="D256" s="14" t="s">
        <v>693</v>
      </c>
      <c r="E256" s="14" t="s">
        <v>694</v>
      </c>
      <c r="F256" s="14" t="s">
        <v>605</v>
      </c>
      <c r="G256" s="13">
        <v>41.619194999999998</v>
      </c>
      <c r="H256" s="13">
        <v>77.728827999999993</v>
      </c>
      <c r="I256" s="14">
        <v>3419</v>
      </c>
      <c r="J256" s="15" t="s">
        <v>1227</v>
      </c>
      <c r="K256" s="16">
        <v>4</v>
      </c>
      <c r="L256" s="13">
        <v>2.65</v>
      </c>
      <c r="M256" s="13">
        <v>1</v>
      </c>
      <c r="N256" s="14">
        <v>0</v>
      </c>
      <c r="O256" s="14">
        <v>4196385</v>
      </c>
      <c r="P256" s="14">
        <v>69487</v>
      </c>
      <c r="Q256" s="14" t="s">
        <v>975</v>
      </c>
      <c r="R256" s="14">
        <v>0</v>
      </c>
      <c r="S256" s="14">
        <v>0</v>
      </c>
      <c r="T256" s="14">
        <v>0</v>
      </c>
      <c r="U256" s="14">
        <v>2012</v>
      </c>
      <c r="V256" s="14"/>
      <c r="W256" s="14">
        <v>85021</v>
      </c>
      <c r="X256" s="14">
        <v>4803</v>
      </c>
      <c r="Y256" s="14">
        <v>1438</v>
      </c>
      <c r="AA256" s="12" t="s">
        <v>605</v>
      </c>
      <c r="AB256" s="12">
        <v>85022</v>
      </c>
      <c r="AC256" s="12">
        <v>5642</v>
      </c>
      <c r="AD256" s="12">
        <v>1438</v>
      </c>
      <c r="AF256" s="12">
        <f t="shared" si="3"/>
        <v>-1</v>
      </c>
      <c r="AG256" s="12">
        <f t="shared" si="3"/>
        <v>-839</v>
      </c>
      <c r="AH256" s="12">
        <f t="shared" si="3"/>
        <v>0</v>
      </c>
    </row>
    <row r="257" spans="1:34" x14ac:dyDescent="0.25">
      <c r="A257" s="17" t="s">
        <v>1235</v>
      </c>
      <c r="B257" s="17" t="s">
        <v>689</v>
      </c>
      <c r="C257" s="14" t="s">
        <v>84</v>
      </c>
      <c r="D257" s="14" t="s">
        <v>695</v>
      </c>
      <c r="E257" s="14" t="s">
        <v>694</v>
      </c>
      <c r="F257" s="14" t="s">
        <v>606</v>
      </c>
      <c r="G257" s="13">
        <v>41.622090999999998</v>
      </c>
      <c r="H257" s="13">
        <v>77.726118999999997</v>
      </c>
      <c r="I257" s="14">
        <v>3428</v>
      </c>
      <c r="J257" s="15" t="s">
        <v>1227</v>
      </c>
      <c r="K257" s="16">
        <v>3</v>
      </c>
      <c r="L257" s="13">
        <v>2.65</v>
      </c>
      <c r="M257" s="13">
        <v>1</v>
      </c>
      <c r="N257" s="14">
        <v>0</v>
      </c>
      <c r="O257" s="14">
        <v>4092253</v>
      </c>
      <c r="P257" s="14">
        <v>65712</v>
      </c>
      <c r="Q257" s="14" t="s">
        <v>975</v>
      </c>
      <c r="R257" s="14">
        <v>0</v>
      </c>
      <c r="S257" s="14">
        <v>0</v>
      </c>
      <c r="T257" s="14">
        <v>0</v>
      </c>
      <c r="U257" s="14">
        <v>2012</v>
      </c>
      <c r="V257" s="14"/>
      <c r="W257" s="14">
        <v>81645</v>
      </c>
      <c r="X257" s="14">
        <v>4596</v>
      </c>
      <c r="Y257" s="14">
        <v>1338</v>
      </c>
      <c r="AA257" s="12" t="s">
        <v>606</v>
      </c>
      <c r="AB257" s="12">
        <v>81646</v>
      </c>
      <c r="AC257" s="12">
        <v>5403</v>
      </c>
      <c r="AD257" s="12">
        <v>1338</v>
      </c>
      <c r="AF257" s="12">
        <f t="shared" si="3"/>
        <v>-1</v>
      </c>
      <c r="AG257" s="12">
        <f t="shared" si="3"/>
        <v>-807</v>
      </c>
      <c r="AH257" s="12">
        <f t="shared" si="3"/>
        <v>0</v>
      </c>
    </row>
    <row r="258" spans="1:34" x14ac:dyDescent="0.25">
      <c r="A258" s="17" t="s">
        <v>1235</v>
      </c>
      <c r="B258" s="17" t="s">
        <v>689</v>
      </c>
      <c r="C258" s="14" t="s">
        <v>84</v>
      </c>
      <c r="D258" s="14" t="s">
        <v>696</v>
      </c>
      <c r="E258" s="14" t="s">
        <v>694</v>
      </c>
      <c r="F258" s="14" t="s">
        <v>607</v>
      </c>
      <c r="G258" s="13">
        <v>41.621898999999999</v>
      </c>
      <c r="H258" s="13">
        <v>77.726151000000002</v>
      </c>
      <c r="I258" s="14">
        <v>3426</v>
      </c>
      <c r="J258" s="15" t="s">
        <v>1227</v>
      </c>
      <c r="K258" s="16">
        <v>1</v>
      </c>
      <c r="L258" s="13">
        <v>2.65</v>
      </c>
      <c r="M258" s="13">
        <v>1</v>
      </c>
      <c r="N258" s="14">
        <v>0</v>
      </c>
      <c r="O258" s="14">
        <v>3819334</v>
      </c>
      <c r="P258" s="14">
        <v>67242</v>
      </c>
      <c r="Q258" s="14" t="s">
        <v>975</v>
      </c>
      <c r="R258" s="14">
        <v>0</v>
      </c>
      <c r="S258" s="14">
        <v>0</v>
      </c>
      <c r="T258" s="14">
        <v>0</v>
      </c>
      <c r="U258" s="14">
        <v>2012</v>
      </c>
      <c r="V258" s="14"/>
      <c r="W258" s="14">
        <v>74729</v>
      </c>
      <c r="X258" s="14">
        <v>4235</v>
      </c>
      <c r="Y258" s="14">
        <v>1341</v>
      </c>
      <c r="AA258" s="12" t="s">
        <v>607</v>
      </c>
      <c r="AB258" s="12">
        <v>74728</v>
      </c>
      <c r="AC258" s="12">
        <v>4967</v>
      </c>
      <c r="AD258" s="12">
        <v>1341</v>
      </c>
      <c r="AF258" s="12">
        <f t="shared" si="3"/>
        <v>1</v>
      </c>
      <c r="AG258" s="12">
        <f t="shared" si="3"/>
        <v>-732</v>
      </c>
      <c r="AH258" s="12">
        <f t="shared" si="3"/>
        <v>0</v>
      </c>
    </row>
    <row r="259" spans="1:34" x14ac:dyDescent="0.25">
      <c r="A259" s="17" t="s">
        <v>1235</v>
      </c>
      <c r="B259" s="17" t="s">
        <v>689</v>
      </c>
      <c r="C259" s="14" t="s">
        <v>84</v>
      </c>
      <c r="D259" s="14" t="s">
        <v>697</v>
      </c>
      <c r="E259" s="14" t="s">
        <v>694</v>
      </c>
      <c r="F259" s="14" t="s">
        <v>608</v>
      </c>
      <c r="G259" s="13">
        <v>41.618893</v>
      </c>
      <c r="H259" s="13">
        <v>77.729026000000005</v>
      </c>
      <c r="I259" s="14">
        <v>3422</v>
      </c>
      <c r="J259" s="15" t="s">
        <v>1227</v>
      </c>
      <c r="K259" s="16">
        <v>1.5</v>
      </c>
      <c r="L259" s="13">
        <v>2.65</v>
      </c>
      <c r="M259" s="13">
        <v>1</v>
      </c>
      <c r="N259" s="14">
        <v>0</v>
      </c>
      <c r="O259" s="14">
        <v>3547186</v>
      </c>
      <c r="P259" s="14">
        <v>55672</v>
      </c>
      <c r="Q259" s="14" t="s">
        <v>975</v>
      </c>
      <c r="R259" s="14">
        <v>0</v>
      </c>
      <c r="S259" s="14">
        <v>0</v>
      </c>
      <c r="T259" s="14">
        <v>0</v>
      </c>
      <c r="U259" s="14">
        <v>2012</v>
      </c>
      <c r="V259" s="14"/>
      <c r="W259" s="14">
        <v>69766</v>
      </c>
      <c r="X259" s="14">
        <v>3908</v>
      </c>
      <c r="Y259" s="14">
        <v>1114</v>
      </c>
      <c r="AA259" s="12" t="s">
        <v>608</v>
      </c>
      <c r="AB259" s="12">
        <v>69766</v>
      </c>
      <c r="AC259" s="12">
        <v>4597</v>
      </c>
      <c r="AD259" s="12">
        <v>1114</v>
      </c>
      <c r="AF259" s="12">
        <f t="shared" si="3"/>
        <v>0</v>
      </c>
      <c r="AG259" s="12">
        <f t="shared" si="3"/>
        <v>-689</v>
      </c>
      <c r="AH259" s="12">
        <f t="shared" si="3"/>
        <v>0</v>
      </c>
    </row>
    <row r="260" spans="1:34" x14ac:dyDescent="0.25">
      <c r="A260" s="17" t="s">
        <v>1235</v>
      </c>
      <c r="B260" s="17" t="s">
        <v>689</v>
      </c>
      <c r="C260" s="14" t="s">
        <v>84</v>
      </c>
      <c r="D260" s="14" t="s">
        <v>698</v>
      </c>
      <c r="E260" s="14" t="s">
        <v>694</v>
      </c>
      <c r="F260" s="14" t="s">
        <v>609</v>
      </c>
      <c r="G260" s="13">
        <v>41.622278000000001</v>
      </c>
      <c r="H260" s="13">
        <v>77.721260000000001</v>
      </c>
      <c r="I260" s="14">
        <v>3418</v>
      </c>
      <c r="J260" s="15" t="s">
        <v>1227</v>
      </c>
      <c r="K260" s="16">
        <v>2</v>
      </c>
      <c r="L260" s="13">
        <v>2.65</v>
      </c>
      <c r="M260" s="13">
        <v>0.99990000000000001</v>
      </c>
      <c r="N260" s="14">
        <v>0</v>
      </c>
      <c r="O260" s="14">
        <v>2474425</v>
      </c>
      <c r="P260" s="14">
        <v>41992</v>
      </c>
      <c r="Q260" s="14" t="s">
        <v>975</v>
      </c>
      <c r="R260" s="14">
        <v>0</v>
      </c>
      <c r="S260" s="14">
        <v>0</v>
      </c>
      <c r="T260" s="14">
        <v>0</v>
      </c>
      <c r="U260" s="14">
        <v>2012</v>
      </c>
      <c r="V260" s="14"/>
      <c r="W260" s="14">
        <v>48829</v>
      </c>
      <c r="X260" s="14">
        <v>2740</v>
      </c>
      <c r="Y260" s="14">
        <v>839</v>
      </c>
      <c r="AA260" s="12" t="s">
        <v>609</v>
      </c>
      <c r="AB260" s="12">
        <v>48829</v>
      </c>
      <c r="AC260" s="12">
        <v>3216</v>
      </c>
      <c r="AD260" s="12">
        <v>839</v>
      </c>
      <c r="AF260" s="12">
        <f t="shared" si="3"/>
        <v>0</v>
      </c>
      <c r="AG260" s="12">
        <f t="shared" si="3"/>
        <v>-476</v>
      </c>
      <c r="AH260" s="12">
        <f t="shared" si="3"/>
        <v>0</v>
      </c>
    </row>
    <row r="261" spans="1:34" x14ac:dyDescent="0.25">
      <c r="A261" s="17" t="s">
        <v>1235</v>
      </c>
      <c r="B261" s="17" t="s">
        <v>689</v>
      </c>
      <c r="C261" s="14" t="s">
        <v>84</v>
      </c>
      <c r="D261" s="14" t="s">
        <v>699</v>
      </c>
      <c r="E261" s="14" t="s">
        <v>700</v>
      </c>
      <c r="F261" s="14" t="s">
        <v>610</v>
      </c>
      <c r="G261" s="13">
        <v>41.640293</v>
      </c>
      <c r="H261" s="13">
        <v>77.850037999999998</v>
      </c>
      <c r="I261" s="14">
        <v>3501</v>
      </c>
      <c r="J261" s="15" t="s">
        <v>1227</v>
      </c>
      <c r="K261" s="16">
        <v>2</v>
      </c>
      <c r="L261" s="13">
        <v>2.65</v>
      </c>
      <c r="M261" s="13">
        <v>1</v>
      </c>
      <c r="N261" s="14">
        <v>0</v>
      </c>
      <c r="O261" s="14">
        <v>2081114</v>
      </c>
      <c r="P261" s="14">
        <v>30525</v>
      </c>
      <c r="Q261" s="14" t="s">
        <v>975</v>
      </c>
      <c r="R261" s="14">
        <v>0</v>
      </c>
      <c r="S261" s="14">
        <v>0</v>
      </c>
      <c r="T261" s="14">
        <v>0</v>
      </c>
      <c r="U261" s="14">
        <v>2012</v>
      </c>
      <c r="V261" s="14"/>
      <c r="W261" s="14">
        <v>39427</v>
      </c>
      <c r="X261" s="14">
        <v>2181</v>
      </c>
      <c r="Y261" s="14">
        <v>584</v>
      </c>
      <c r="AA261" s="12" t="s">
        <v>610</v>
      </c>
      <c r="AB261" s="12">
        <v>39428</v>
      </c>
      <c r="AC261" s="12">
        <v>2568</v>
      </c>
      <c r="AD261" s="12">
        <v>584</v>
      </c>
      <c r="AF261" s="12">
        <f t="shared" ref="AF261:AH324" si="4">W261-AB261</f>
        <v>-1</v>
      </c>
      <c r="AG261" s="12">
        <f t="shared" si="4"/>
        <v>-387</v>
      </c>
      <c r="AH261" s="12">
        <f t="shared" si="4"/>
        <v>0</v>
      </c>
    </row>
    <row r="262" spans="1:34" x14ac:dyDescent="0.25">
      <c r="A262" s="17" t="s">
        <v>1235</v>
      </c>
      <c r="B262" s="17" t="s">
        <v>689</v>
      </c>
      <c r="C262" s="14" t="s">
        <v>84</v>
      </c>
      <c r="D262" s="14" t="s">
        <v>701</v>
      </c>
      <c r="E262" s="14" t="s">
        <v>700</v>
      </c>
      <c r="F262" s="14" t="s">
        <v>611</v>
      </c>
      <c r="G262" s="13">
        <v>41.643048999999998</v>
      </c>
      <c r="H262" s="13">
        <v>77.864067000000006</v>
      </c>
      <c r="I262" s="14">
        <v>3509</v>
      </c>
      <c r="J262" s="15" t="s">
        <v>1227</v>
      </c>
      <c r="K262" s="16">
        <v>2.5</v>
      </c>
      <c r="L262" s="13">
        <v>2.65</v>
      </c>
      <c r="M262" s="13">
        <v>1</v>
      </c>
      <c r="N262" s="14">
        <v>0</v>
      </c>
      <c r="O262" s="14">
        <v>1445967</v>
      </c>
      <c r="P262" s="14">
        <v>29763</v>
      </c>
      <c r="Q262" s="14" t="s">
        <v>975</v>
      </c>
      <c r="R262" s="14">
        <v>0</v>
      </c>
      <c r="S262" s="14">
        <v>0</v>
      </c>
      <c r="T262" s="14">
        <v>0</v>
      </c>
      <c r="U262" s="14">
        <v>2012</v>
      </c>
      <c r="V262" s="14"/>
      <c r="W262" s="14">
        <v>28263</v>
      </c>
      <c r="X262" s="14">
        <v>1612</v>
      </c>
      <c r="Y262" s="14">
        <v>586</v>
      </c>
      <c r="AA262" s="12" t="s">
        <v>611</v>
      </c>
      <c r="AB262" s="12">
        <v>28263</v>
      </c>
      <c r="AC262" s="12">
        <v>1881</v>
      </c>
      <c r="AD262" s="12">
        <v>586</v>
      </c>
      <c r="AF262" s="12">
        <f t="shared" si="4"/>
        <v>0</v>
      </c>
      <c r="AG262" s="12">
        <f t="shared" si="4"/>
        <v>-269</v>
      </c>
      <c r="AH262" s="12">
        <f t="shared" si="4"/>
        <v>0</v>
      </c>
    </row>
    <row r="263" spans="1:34" x14ac:dyDescent="0.25">
      <c r="A263" s="17" t="s">
        <v>1235</v>
      </c>
      <c r="B263" s="17" t="s">
        <v>689</v>
      </c>
      <c r="C263" s="14" t="s">
        <v>84</v>
      </c>
      <c r="D263" s="14" t="s">
        <v>702</v>
      </c>
      <c r="E263" s="14" t="s">
        <v>700</v>
      </c>
      <c r="F263" s="14" t="s">
        <v>612</v>
      </c>
      <c r="G263" s="13">
        <v>41.643284999999999</v>
      </c>
      <c r="H263" s="13">
        <v>77.864901000000003</v>
      </c>
      <c r="I263" s="14">
        <v>3508</v>
      </c>
      <c r="J263" s="15" t="s">
        <v>1227</v>
      </c>
      <c r="K263" s="16">
        <v>3</v>
      </c>
      <c r="L263" s="13">
        <v>2.65</v>
      </c>
      <c r="M263" s="13">
        <v>1</v>
      </c>
      <c r="N263" s="14">
        <v>0</v>
      </c>
      <c r="O263" s="14">
        <v>950020</v>
      </c>
      <c r="P263" s="14">
        <v>19401</v>
      </c>
      <c r="Q263" s="14" t="s">
        <v>975</v>
      </c>
      <c r="R263" s="14">
        <v>0</v>
      </c>
      <c r="S263" s="14">
        <v>0</v>
      </c>
      <c r="T263" s="14">
        <v>0</v>
      </c>
      <c r="U263" s="14">
        <v>2012</v>
      </c>
      <c r="V263" s="14"/>
      <c r="W263" s="14">
        <v>19494</v>
      </c>
      <c r="X263" s="14">
        <v>1108</v>
      </c>
      <c r="Y263" s="14">
        <v>400</v>
      </c>
      <c r="AA263" s="12" t="s">
        <v>612</v>
      </c>
      <c r="AB263" s="12">
        <v>19494</v>
      </c>
      <c r="AC263" s="12">
        <v>1294</v>
      </c>
      <c r="AD263" s="12">
        <v>400</v>
      </c>
      <c r="AF263" s="12">
        <f t="shared" si="4"/>
        <v>0</v>
      </c>
      <c r="AG263" s="12">
        <f t="shared" si="4"/>
        <v>-186</v>
      </c>
      <c r="AH263" s="12">
        <f t="shared" si="4"/>
        <v>0</v>
      </c>
    </row>
    <row r="264" spans="1:34" x14ac:dyDescent="0.25">
      <c r="A264" s="17" t="s">
        <v>1235</v>
      </c>
      <c r="B264" s="17" t="s">
        <v>689</v>
      </c>
      <c r="C264" s="14" t="s">
        <v>84</v>
      </c>
      <c r="D264" s="14" t="s">
        <v>703</v>
      </c>
      <c r="E264" s="14" t="s">
        <v>704</v>
      </c>
      <c r="F264" s="14" t="s">
        <v>613</v>
      </c>
      <c r="G264" s="13">
        <v>41.816764999999997</v>
      </c>
      <c r="H264" s="13">
        <v>78.116895999999997</v>
      </c>
      <c r="I264" s="14">
        <v>3790</v>
      </c>
      <c r="J264" s="15" t="s">
        <v>1227</v>
      </c>
      <c r="K264" s="16">
        <v>4.5</v>
      </c>
      <c r="L264" s="13">
        <v>2.65</v>
      </c>
      <c r="M264" s="13">
        <v>0.99880000000000002</v>
      </c>
      <c r="N264" s="14">
        <v>0</v>
      </c>
      <c r="O264" s="14">
        <v>1433923</v>
      </c>
      <c r="P264" s="14">
        <v>43784</v>
      </c>
      <c r="Q264" s="14" t="s">
        <v>975</v>
      </c>
      <c r="R264" s="14">
        <v>0</v>
      </c>
      <c r="S264" s="14">
        <v>0</v>
      </c>
      <c r="T264" s="14">
        <v>0</v>
      </c>
      <c r="U264" s="14">
        <v>2012</v>
      </c>
      <c r="V264" s="14"/>
      <c r="W264" s="14">
        <v>24293</v>
      </c>
      <c r="X264" s="14">
        <v>1490</v>
      </c>
      <c r="Y264" s="14">
        <v>746</v>
      </c>
      <c r="AA264" s="12" t="s">
        <v>613</v>
      </c>
      <c r="AB264" s="12">
        <v>24293</v>
      </c>
      <c r="AC264" s="12">
        <v>1707</v>
      </c>
      <c r="AD264" s="12">
        <v>746</v>
      </c>
      <c r="AF264" s="12">
        <f t="shared" si="4"/>
        <v>0</v>
      </c>
      <c r="AG264" s="12">
        <f t="shared" si="4"/>
        <v>-217</v>
      </c>
      <c r="AH264" s="12">
        <f t="shared" si="4"/>
        <v>0</v>
      </c>
    </row>
    <row r="265" spans="1:34" x14ac:dyDescent="0.25">
      <c r="A265" s="17" t="s">
        <v>1235</v>
      </c>
      <c r="B265" s="17" t="s">
        <v>689</v>
      </c>
      <c r="C265" s="14" t="s">
        <v>84</v>
      </c>
      <c r="D265" s="14" t="s">
        <v>705</v>
      </c>
      <c r="E265" s="14" t="s">
        <v>704</v>
      </c>
      <c r="F265" s="14" t="s">
        <v>614</v>
      </c>
      <c r="G265" s="13">
        <v>41.816645999999999</v>
      </c>
      <c r="H265" s="13">
        <v>78.117103</v>
      </c>
      <c r="I265" s="14">
        <v>3791</v>
      </c>
      <c r="J265" s="15" t="s">
        <v>1227</v>
      </c>
      <c r="K265" s="16">
        <v>2</v>
      </c>
      <c r="L265" s="13">
        <v>2.65</v>
      </c>
      <c r="M265" s="13">
        <v>0.998</v>
      </c>
      <c r="N265" s="14">
        <v>0</v>
      </c>
      <c r="O265" s="14">
        <v>1149114</v>
      </c>
      <c r="P265" s="14">
        <v>51980</v>
      </c>
      <c r="Q265" s="14" t="s">
        <v>975</v>
      </c>
      <c r="R265" s="14">
        <v>0</v>
      </c>
      <c r="S265" s="14">
        <v>0</v>
      </c>
      <c r="T265" s="14">
        <v>0</v>
      </c>
      <c r="U265" s="14">
        <v>2012</v>
      </c>
      <c r="V265" s="14"/>
      <c r="W265" s="14">
        <v>19613</v>
      </c>
      <c r="X265" s="14">
        <v>1370</v>
      </c>
      <c r="Y265" s="14">
        <v>892</v>
      </c>
      <c r="AA265" s="12" t="s">
        <v>614</v>
      </c>
      <c r="AB265" s="12">
        <v>19613</v>
      </c>
      <c r="AC265" s="12">
        <v>1526</v>
      </c>
      <c r="AD265" s="12">
        <v>892</v>
      </c>
      <c r="AF265" s="12">
        <f t="shared" si="4"/>
        <v>0</v>
      </c>
      <c r="AG265" s="12">
        <f t="shared" si="4"/>
        <v>-156</v>
      </c>
      <c r="AH265" s="12">
        <f t="shared" si="4"/>
        <v>0</v>
      </c>
    </row>
    <row r="266" spans="1:34" x14ac:dyDescent="0.25">
      <c r="A266" s="17" t="s">
        <v>1235</v>
      </c>
      <c r="B266" s="17" t="s">
        <v>689</v>
      </c>
      <c r="C266" s="14" t="s">
        <v>84</v>
      </c>
      <c r="D266" s="14" t="s">
        <v>706</v>
      </c>
      <c r="E266" s="14" t="s">
        <v>704</v>
      </c>
      <c r="F266" s="14" t="s">
        <v>615</v>
      </c>
      <c r="G266" s="13">
        <v>41.817087000000001</v>
      </c>
      <c r="H266" s="13">
        <v>78.114811000000003</v>
      </c>
      <c r="I266" s="14">
        <v>3762</v>
      </c>
      <c r="J266" s="15" t="s">
        <v>1227</v>
      </c>
      <c r="K266" s="16">
        <v>3</v>
      </c>
      <c r="L266" s="13">
        <v>2.65</v>
      </c>
      <c r="M266" s="13">
        <v>0.99870000000000003</v>
      </c>
      <c r="N266" s="14">
        <v>0</v>
      </c>
      <c r="O266" s="14">
        <v>935566</v>
      </c>
      <c r="P266" s="14">
        <v>28253</v>
      </c>
      <c r="Q266" s="14" t="s">
        <v>975</v>
      </c>
      <c r="R266" s="14">
        <v>0</v>
      </c>
      <c r="S266" s="14">
        <v>0</v>
      </c>
      <c r="T266" s="14">
        <v>0</v>
      </c>
      <c r="U266" s="14">
        <v>2012</v>
      </c>
      <c r="V266" s="14"/>
      <c r="W266" s="14">
        <v>16672</v>
      </c>
      <c r="X266" s="14">
        <v>1018</v>
      </c>
      <c r="Y266" s="14">
        <v>506</v>
      </c>
      <c r="AA266" s="12" t="s">
        <v>615</v>
      </c>
      <c r="AB266" s="12">
        <v>16672</v>
      </c>
      <c r="AC266" s="12">
        <v>1167</v>
      </c>
      <c r="AD266" s="12">
        <v>506</v>
      </c>
      <c r="AF266" s="12">
        <f t="shared" si="4"/>
        <v>0</v>
      </c>
      <c r="AG266" s="12">
        <f t="shared" si="4"/>
        <v>-149</v>
      </c>
      <c r="AH266" s="12">
        <f t="shared" si="4"/>
        <v>0</v>
      </c>
    </row>
    <row r="267" spans="1:34" x14ac:dyDescent="0.25">
      <c r="A267" s="17" t="s">
        <v>1235</v>
      </c>
      <c r="B267" s="17" t="s">
        <v>689</v>
      </c>
      <c r="C267" s="14" t="s">
        <v>84</v>
      </c>
      <c r="D267" s="14" t="s">
        <v>707</v>
      </c>
      <c r="E267" s="14" t="s">
        <v>704</v>
      </c>
      <c r="F267" s="14" t="s">
        <v>616</v>
      </c>
      <c r="G267" s="13">
        <v>41.817132000000001</v>
      </c>
      <c r="H267" s="13">
        <v>78.114305000000002</v>
      </c>
      <c r="I267" s="14">
        <v>3762</v>
      </c>
      <c r="J267" s="15" t="s">
        <v>1227</v>
      </c>
      <c r="K267" s="16">
        <v>1</v>
      </c>
      <c r="L267" s="13">
        <v>2.65</v>
      </c>
      <c r="M267" s="13">
        <v>0.99890000000000001</v>
      </c>
      <c r="N267" s="14">
        <v>0</v>
      </c>
      <c r="O267" s="14">
        <v>681262</v>
      </c>
      <c r="P267" s="14">
        <v>26772</v>
      </c>
      <c r="Q267" s="14" t="s">
        <v>975</v>
      </c>
      <c r="R267" s="14">
        <v>0</v>
      </c>
      <c r="S267" s="14">
        <v>0</v>
      </c>
      <c r="T267" s="14">
        <v>0</v>
      </c>
      <c r="U267" s="14">
        <v>2012</v>
      </c>
      <c r="V267" s="14"/>
      <c r="W267" s="14">
        <v>12272</v>
      </c>
      <c r="X267" s="14">
        <v>810</v>
      </c>
      <c r="Y267" s="14">
        <v>484</v>
      </c>
      <c r="AA267" s="12" t="s">
        <v>616</v>
      </c>
      <c r="AB267" s="12">
        <v>12272</v>
      </c>
      <c r="AC267" s="12">
        <v>912</v>
      </c>
      <c r="AD267" s="12">
        <v>484</v>
      </c>
      <c r="AF267" s="12">
        <f t="shared" si="4"/>
        <v>0</v>
      </c>
      <c r="AG267" s="12">
        <f t="shared" si="4"/>
        <v>-102</v>
      </c>
      <c r="AH267" s="12">
        <f t="shared" si="4"/>
        <v>0</v>
      </c>
    </row>
    <row r="268" spans="1:34" x14ac:dyDescent="0.25">
      <c r="A268" s="17" t="s">
        <v>1235</v>
      </c>
      <c r="B268" s="17" t="s">
        <v>689</v>
      </c>
      <c r="C268" s="14" t="s">
        <v>84</v>
      </c>
      <c r="D268" s="14" t="s">
        <v>708</v>
      </c>
      <c r="E268" s="14" t="s">
        <v>709</v>
      </c>
      <c r="F268" s="14" t="s">
        <v>617</v>
      </c>
      <c r="G268" s="13">
        <v>41.814326000000001</v>
      </c>
      <c r="H268" s="13">
        <v>78.111823999999999</v>
      </c>
      <c r="I268" s="14">
        <v>3706</v>
      </c>
      <c r="J268" s="15" t="s">
        <v>1227</v>
      </c>
      <c r="K268" s="16">
        <v>1</v>
      </c>
      <c r="L268" s="13">
        <v>2.65</v>
      </c>
      <c r="M268" s="13">
        <v>0.99850000000000005</v>
      </c>
      <c r="N268" s="14">
        <v>0</v>
      </c>
      <c r="O268" s="14">
        <v>847942</v>
      </c>
      <c r="P268" s="14">
        <v>13672</v>
      </c>
      <c r="Q268" s="14" t="s">
        <v>975</v>
      </c>
      <c r="R268" s="14">
        <v>0</v>
      </c>
      <c r="S268" s="14">
        <v>0</v>
      </c>
      <c r="T268" s="14">
        <v>0</v>
      </c>
      <c r="U268" s="14">
        <v>2012</v>
      </c>
      <c r="V268" s="14"/>
      <c r="W268" s="14">
        <v>15470</v>
      </c>
      <c r="X268" s="14">
        <v>857</v>
      </c>
      <c r="Y268" s="14">
        <v>250</v>
      </c>
      <c r="AA268" s="12" t="s">
        <v>617</v>
      </c>
      <c r="AB268" s="12">
        <v>15470</v>
      </c>
      <c r="AC268" s="12">
        <v>1007</v>
      </c>
      <c r="AD268" s="12">
        <v>250</v>
      </c>
      <c r="AF268" s="12">
        <f t="shared" si="4"/>
        <v>0</v>
      </c>
      <c r="AG268" s="12">
        <f t="shared" si="4"/>
        <v>-150</v>
      </c>
      <c r="AH268" s="12">
        <f t="shared" si="4"/>
        <v>0</v>
      </c>
    </row>
    <row r="269" spans="1:34" x14ac:dyDescent="0.25">
      <c r="A269" s="17" t="s">
        <v>1235</v>
      </c>
      <c r="B269" s="17" t="s">
        <v>689</v>
      </c>
      <c r="C269" s="14" t="s">
        <v>84</v>
      </c>
      <c r="D269" s="14" t="s">
        <v>710</v>
      </c>
      <c r="E269" s="14" t="s">
        <v>709</v>
      </c>
      <c r="F269" s="14" t="s">
        <v>618</v>
      </c>
      <c r="G269" s="13">
        <v>41.815753000000001</v>
      </c>
      <c r="H269" s="13">
        <v>78.115148000000005</v>
      </c>
      <c r="I269" s="14">
        <v>3734</v>
      </c>
      <c r="J269" s="15" t="s">
        <v>1227</v>
      </c>
      <c r="K269" s="16">
        <v>4</v>
      </c>
      <c r="L269" s="13">
        <v>2.65</v>
      </c>
      <c r="M269" s="13">
        <v>0.99560000000000004</v>
      </c>
      <c r="N269" s="14">
        <v>0</v>
      </c>
      <c r="O269" s="14">
        <v>747864</v>
      </c>
      <c r="P269" s="14">
        <v>25921</v>
      </c>
      <c r="Q269" s="14" t="s">
        <v>975</v>
      </c>
      <c r="R269" s="14">
        <v>0</v>
      </c>
      <c r="S269" s="14">
        <v>0</v>
      </c>
      <c r="T269" s="14">
        <v>0</v>
      </c>
      <c r="U269" s="14">
        <v>2012</v>
      </c>
      <c r="V269" s="14"/>
      <c r="W269" s="14">
        <v>13947</v>
      </c>
      <c r="X269" s="14">
        <v>884</v>
      </c>
      <c r="Y269" s="14">
        <v>485</v>
      </c>
      <c r="AA269" s="12" t="s">
        <v>618</v>
      </c>
      <c r="AB269" s="12">
        <v>13947</v>
      </c>
      <c r="AC269" s="12">
        <v>1004</v>
      </c>
      <c r="AD269" s="12">
        <v>485</v>
      </c>
      <c r="AF269" s="12">
        <f t="shared" si="4"/>
        <v>0</v>
      </c>
      <c r="AG269" s="12">
        <f t="shared" si="4"/>
        <v>-120</v>
      </c>
      <c r="AH269" s="12">
        <f t="shared" si="4"/>
        <v>0</v>
      </c>
    </row>
    <row r="270" spans="1:34" x14ac:dyDescent="0.25">
      <c r="A270" s="17" t="s">
        <v>1235</v>
      </c>
      <c r="B270" s="17" t="s">
        <v>689</v>
      </c>
      <c r="C270" s="14" t="s">
        <v>84</v>
      </c>
      <c r="D270" s="14" t="s">
        <v>711</v>
      </c>
      <c r="E270" s="14" t="s">
        <v>709</v>
      </c>
      <c r="F270" s="14" t="s">
        <v>619</v>
      </c>
      <c r="G270" s="13">
        <v>41.814405000000001</v>
      </c>
      <c r="H270" s="13">
        <v>78.111816000000005</v>
      </c>
      <c r="I270" s="14">
        <v>3706</v>
      </c>
      <c r="J270" s="15" t="s">
        <v>1227</v>
      </c>
      <c r="K270" s="16">
        <v>3</v>
      </c>
      <c r="L270" s="13">
        <v>2.65</v>
      </c>
      <c r="M270" s="13">
        <v>0.99829999999999997</v>
      </c>
      <c r="N270" s="14">
        <v>0</v>
      </c>
      <c r="O270" s="14">
        <v>580511</v>
      </c>
      <c r="P270" s="14">
        <v>15413</v>
      </c>
      <c r="Q270" s="14" t="s">
        <v>975</v>
      </c>
      <c r="R270" s="14">
        <v>0</v>
      </c>
      <c r="S270" s="14">
        <v>0</v>
      </c>
      <c r="T270" s="14">
        <v>0</v>
      </c>
      <c r="U270" s="14">
        <v>2012</v>
      </c>
      <c r="V270" s="14"/>
      <c r="W270" s="14">
        <v>11077</v>
      </c>
      <c r="X270" s="14">
        <v>656</v>
      </c>
      <c r="Y270" s="14">
        <v>295</v>
      </c>
      <c r="AA270" s="12" t="s">
        <v>619</v>
      </c>
      <c r="AB270" s="12">
        <v>11077</v>
      </c>
      <c r="AC270" s="12">
        <v>757</v>
      </c>
      <c r="AD270" s="12">
        <v>295</v>
      </c>
      <c r="AF270" s="12">
        <f t="shared" si="4"/>
        <v>0</v>
      </c>
      <c r="AG270" s="12">
        <f t="shared" si="4"/>
        <v>-101</v>
      </c>
      <c r="AH270" s="12">
        <f t="shared" si="4"/>
        <v>0</v>
      </c>
    </row>
    <row r="271" spans="1:34" x14ac:dyDescent="0.25">
      <c r="A271" s="17" t="s">
        <v>1235</v>
      </c>
      <c r="B271" s="17" t="s">
        <v>689</v>
      </c>
      <c r="C271" s="14" t="s">
        <v>84</v>
      </c>
      <c r="D271" s="14" t="s">
        <v>712</v>
      </c>
      <c r="E271" s="14" t="s">
        <v>713</v>
      </c>
      <c r="F271" s="14" t="s">
        <v>620</v>
      </c>
      <c r="G271" s="13">
        <v>41.812356999999999</v>
      </c>
      <c r="H271" s="13">
        <v>78.131422000000001</v>
      </c>
      <c r="I271" s="14">
        <v>3776</v>
      </c>
      <c r="J271" s="15" t="s">
        <v>1227</v>
      </c>
      <c r="K271" s="16">
        <v>2</v>
      </c>
      <c r="L271" s="13">
        <v>2.65</v>
      </c>
      <c r="M271" s="13">
        <v>0.99229999999999996</v>
      </c>
      <c r="N271" s="14">
        <v>0</v>
      </c>
      <c r="O271" s="14">
        <v>289587</v>
      </c>
      <c r="P271" s="14">
        <v>12583</v>
      </c>
      <c r="Q271" s="14" t="s">
        <v>975</v>
      </c>
      <c r="R271" s="14">
        <v>0</v>
      </c>
      <c r="S271" s="14">
        <v>0</v>
      </c>
      <c r="T271" s="14">
        <v>0</v>
      </c>
      <c r="U271" s="14">
        <v>2012</v>
      </c>
      <c r="V271" s="14"/>
      <c r="W271" s="14">
        <v>5353</v>
      </c>
      <c r="X271" s="14">
        <v>366</v>
      </c>
      <c r="Y271" s="14">
        <v>233</v>
      </c>
      <c r="AA271" s="12" t="s">
        <v>620</v>
      </c>
      <c r="AB271" s="12">
        <v>5354</v>
      </c>
      <c r="AC271" s="12">
        <v>409</v>
      </c>
      <c r="AD271" s="12">
        <v>233</v>
      </c>
      <c r="AF271" s="12">
        <f t="shared" si="4"/>
        <v>-1</v>
      </c>
      <c r="AG271" s="12">
        <f t="shared" si="4"/>
        <v>-43</v>
      </c>
      <c r="AH271" s="12">
        <f t="shared" si="4"/>
        <v>0</v>
      </c>
    </row>
    <row r="272" spans="1:34" x14ac:dyDescent="0.25">
      <c r="A272" s="17" t="s">
        <v>1235</v>
      </c>
      <c r="B272" s="17" t="s">
        <v>689</v>
      </c>
      <c r="C272" s="14" t="s">
        <v>84</v>
      </c>
      <c r="D272" s="14" t="s">
        <v>714</v>
      </c>
      <c r="E272" s="14" t="s">
        <v>713</v>
      </c>
      <c r="F272" s="14" t="s">
        <v>621</v>
      </c>
      <c r="G272" s="13">
        <v>41.812109999999997</v>
      </c>
      <c r="H272" s="13">
        <v>78.129935000000003</v>
      </c>
      <c r="I272" s="14">
        <v>3759</v>
      </c>
      <c r="J272" s="15" t="s">
        <v>1227</v>
      </c>
      <c r="K272" s="16">
        <v>2.5</v>
      </c>
      <c r="L272" s="13">
        <v>2.65</v>
      </c>
      <c r="M272" s="13">
        <v>0.99360000000000004</v>
      </c>
      <c r="N272" s="14">
        <v>0</v>
      </c>
      <c r="O272" s="14">
        <v>172311</v>
      </c>
      <c r="P272" s="14">
        <v>10105</v>
      </c>
      <c r="Q272" s="14" t="s">
        <v>975</v>
      </c>
      <c r="R272" s="14">
        <v>0</v>
      </c>
      <c r="S272" s="14">
        <v>0</v>
      </c>
      <c r="T272" s="14">
        <v>0</v>
      </c>
      <c r="U272" s="14">
        <v>2012</v>
      </c>
      <c r="V272" s="14"/>
      <c r="W272" s="14">
        <v>3260</v>
      </c>
      <c r="X272" s="14">
        <v>257</v>
      </c>
      <c r="Y272" s="14">
        <v>191</v>
      </c>
      <c r="AA272" s="12" t="s">
        <v>621</v>
      </c>
      <c r="AB272" s="12">
        <v>3260</v>
      </c>
      <c r="AC272" s="12">
        <v>280</v>
      </c>
      <c r="AD272" s="12">
        <v>191</v>
      </c>
      <c r="AF272" s="12">
        <f t="shared" si="4"/>
        <v>0</v>
      </c>
      <c r="AG272" s="12">
        <f t="shared" si="4"/>
        <v>-23</v>
      </c>
      <c r="AH272" s="12">
        <f t="shared" si="4"/>
        <v>0</v>
      </c>
    </row>
    <row r="273" spans="1:34" x14ac:dyDescent="0.25">
      <c r="A273" s="17" t="s">
        <v>1235</v>
      </c>
      <c r="B273" s="17" t="s">
        <v>689</v>
      </c>
      <c r="C273" s="14" t="s">
        <v>84</v>
      </c>
      <c r="D273" s="14" t="s">
        <v>715</v>
      </c>
      <c r="E273" s="14" t="s">
        <v>713</v>
      </c>
      <c r="F273" s="14" t="s">
        <v>622</v>
      </c>
      <c r="G273" s="13">
        <v>41.812353999999999</v>
      </c>
      <c r="H273" s="13">
        <v>78.130459000000002</v>
      </c>
      <c r="I273" s="14">
        <v>3769</v>
      </c>
      <c r="J273" s="15" t="s">
        <v>1227</v>
      </c>
      <c r="K273" s="16">
        <v>2</v>
      </c>
      <c r="L273" s="13">
        <v>2.65</v>
      </c>
      <c r="M273" s="13">
        <v>0.97550000000000003</v>
      </c>
      <c r="N273" s="14">
        <v>0</v>
      </c>
      <c r="O273" s="14">
        <v>49461</v>
      </c>
      <c r="P273" s="14">
        <v>2187</v>
      </c>
      <c r="Q273" s="14" t="s">
        <v>975</v>
      </c>
      <c r="R273" s="14">
        <v>0</v>
      </c>
      <c r="S273" s="14">
        <v>0</v>
      </c>
      <c r="T273" s="14">
        <v>0</v>
      </c>
      <c r="U273" s="14">
        <v>2012</v>
      </c>
      <c r="V273" s="14"/>
      <c r="W273" s="14">
        <v>1056</v>
      </c>
      <c r="X273" s="14">
        <v>73</v>
      </c>
      <c r="Y273" s="14">
        <v>47</v>
      </c>
      <c r="AA273" s="12" t="s">
        <v>622</v>
      </c>
      <c r="AB273" s="12">
        <v>1056</v>
      </c>
      <c r="AC273" s="12">
        <v>81</v>
      </c>
      <c r="AD273" s="12">
        <v>47</v>
      </c>
      <c r="AF273" s="12">
        <f t="shared" si="4"/>
        <v>0</v>
      </c>
      <c r="AG273" s="12">
        <f t="shared" si="4"/>
        <v>-8</v>
      </c>
      <c r="AH273" s="12">
        <f t="shared" si="4"/>
        <v>0</v>
      </c>
    </row>
    <row r="274" spans="1:34" x14ac:dyDescent="0.25">
      <c r="A274" s="17" t="s">
        <v>1235</v>
      </c>
      <c r="B274" s="17" t="s">
        <v>689</v>
      </c>
      <c r="C274" s="14" t="s">
        <v>84</v>
      </c>
      <c r="D274" s="14" t="s">
        <v>716</v>
      </c>
      <c r="E274" s="14" t="s">
        <v>713</v>
      </c>
      <c r="F274" s="14" t="s">
        <v>623</v>
      </c>
      <c r="G274" s="13">
        <v>41.812215000000002</v>
      </c>
      <c r="H274" s="13">
        <v>78.130125000000007</v>
      </c>
      <c r="I274" s="14">
        <v>3766</v>
      </c>
      <c r="J274" s="15" t="s">
        <v>1227</v>
      </c>
      <c r="K274" s="16">
        <v>2.6</v>
      </c>
      <c r="L274" s="13">
        <v>2.65</v>
      </c>
      <c r="M274" s="13">
        <v>0.99129999999999996</v>
      </c>
      <c r="N274" s="14">
        <v>0</v>
      </c>
      <c r="O274" s="14">
        <v>31584</v>
      </c>
      <c r="P274" s="14">
        <v>4217</v>
      </c>
      <c r="Q274" s="14" t="s">
        <v>975</v>
      </c>
      <c r="R274" s="14">
        <v>0</v>
      </c>
      <c r="S274" s="14">
        <v>0</v>
      </c>
      <c r="T274" s="14">
        <v>0</v>
      </c>
      <c r="U274" s="14">
        <v>2012</v>
      </c>
      <c r="V274" s="14"/>
      <c r="W274" s="14">
        <v>725</v>
      </c>
      <c r="X274" s="14">
        <v>104</v>
      </c>
      <c r="Y274" s="14">
        <v>97</v>
      </c>
      <c r="AA274" s="12" t="s">
        <v>623</v>
      </c>
      <c r="AB274" s="12">
        <v>725</v>
      </c>
      <c r="AC274" s="12">
        <v>107</v>
      </c>
      <c r="AD274" s="12">
        <v>97</v>
      </c>
      <c r="AF274" s="12">
        <f t="shared" si="4"/>
        <v>0</v>
      </c>
      <c r="AG274" s="12">
        <f t="shared" si="4"/>
        <v>-3</v>
      </c>
      <c r="AH274" s="12">
        <f t="shared" si="4"/>
        <v>0</v>
      </c>
    </row>
    <row r="275" spans="1:34" x14ac:dyDescent="0.25">
      <c r="A275" s="17" t="s">
        <v>1235</v>
      </c>
      <c r="B275" s="17" t="s">
        <v>689</v>
      </c>
      <c r="C275" s="14" t="s">
        <v>84</v>
      </c>
      <c r="D275" s="14" t="s">
        <v>717</v>
      </c>
      <c r="E275" s="14" t="s">
        <v>713</v>
      </c>
      <c r="F275" s="14" t="s">
        <v>624</v>
      </c>
      <c r="G275" s="13">
        <v>41.812477000000001</v>
      </c>
      <c r="H275" s="13">
        <v>78.131887000000006</v>
      </c>
      <c r="I275" s="14">
        <v>3775</v>
      </c>
      <c r="J275" s="15" t="s">
        <v>1227</v>
      </c>
      <c r="K275" s="16">
        <v>2</v>
      </c>
      <c r="L275" s="13">
        <v>2.65</v>
      </c>
      <c r="M275" s="13">
        <v>0.99470000000000003</v>
      </c>
      <c r="N275" s="14">
        <v>0</v>
      </c>
      <c r="O275" s="14">
        <v>25155</v>
      </c>
      <c r="P275" s="14">
        <v>3735</v>
      </c>
      <c r="Q275" s="14" t="s">
        <v>975</v>
      </c>
      <c r="R275" s="14">
        <v>0</v>
      </c>
      <c r="S275" s="14">
        <v>0</v>
      </c>
      <c r="T275" s="14">
        <v>0</v>
      </c>
      <c r="U275" s="14">
        <v>2012</v>
      </c>
      <c r="V275" s="14"/>
      <c r="W275" s="14">
        <v>581</v>
      </c>
      <c r="X275" s="14">
        <v>91</v>
      </c>
      <c r="Y275" s="14">
        <v>86</v>
      </c>
      <c r="AA275" s="12" t="s">
        <v>624</v>
      </c>
      <c r="AB275" s="12">
        <v>581</v>
      </c>
      <c r="AC275" s="12">
        <v>94</v>
      </c>
      <c r="AD275" s="12">
        <v>86</v>
      </c>
      <c r="AF275" s="12">
        <f t="shared" si="4"/>
        <v>0</v>
      </c>
      <c r="AG275" s="12">
        <f t="shared" si="4"/>
        <v>-3</v>
      </c>
      <c r="AH275" s="12">
        <f t="shared" si="4"/>
        <v>0</v>
      </c>
    </row>
    <row r="276" spans="1:34" x14ac:dyDescent="0.25">
      <c r="A276" s="17" t="s">
        <v>1235</v>
      </c>
      <c r="B276" s="17" t="s">
        <v>689</v>
      </c>
      <c r="C276" s="14" t="s">
        <v>84</v>
      </c>
      <c r="D276" s="14" t="s">
        <v>718</v>
      </c>
      <c r="E276" s="14" t="s">
        <v>719</v>
      </c>
      <c r="F276" s="14" t="s">
        <v>625</v>
      </c>
      <c r="G276" s="13">
        <v>41.789448</v>
      </c>
      <c r="H276" s="13">
        <v>78.500369000000006</v>
      </c>
      <c r="I276" s="14">
        <v>3441</v>
      </c>
      <c r="J276" s="15" t="s">
        <v>1227</v>
      </c>
      <c r="K276" s="16">
        <v>2.5</v>
      </c>
      <c r="L276" s="13">
        <v>2.65</v>
      </c>
      <c r="M276" s="13">
        <v>0.9819</v>
      </c>
      <c r="N276" s="14">
        <v>0</v>
      </c>
      <c r="O276" s="14">
        <v>763717</v>
      </c>
      <c r="P276" s="14">
        <v>16059</v>
      </c>
      <c r="Q276" s="14" t="s">
        <v>975</v>
      </c>
      <c r="R276" s="14">
        <v>0</v>
      </c>
      <c r="S276" s="14">
        <v>0</v>
      </c>
      <c r="T276" s="14">
        <v>0</v>
      </c>
      <c r="U276" s="14">
        <v>2012</v>
      </c>
      <c r="V276" s="14"/>
      <c r="W276" s="14">
        <v>16771</v>
      </c>
      <c r="X276" s="14">
        <v>957</v>
      </c>
      <c r="Y276" s="14">
        <v>354</v>
      </c>
      <c r="AA276" s="12" t="s">
        <v>625</v>
      </c>
      <c r="AB276" s="12">
        <v>16772</v>
      </c>
      <c r="AC276" s="12">
        <v>1116</v>
      </c>
      <c r="AD276" s="12">
        <v>354</v>
      </c>
      <c r="AF276" s="12">
        <f t="shared" si="4"/>
        <v>-1</v>
      </c>
      <c r="AG276" s="12">
        <f t="shared" si="4"/>
        <v>-159</v>
      </c>
      <c r="AH276" s="12">
        <f t="shared" si="4"/>
        <v>0</v>
      </c>
    </row>
    <row r="277" spans="1:34" x14ac:dyDescent="0.25">
      <c r="A277" s="17" t="s">
        <v>1235</v>
      </c>
      <c r="B277" s="17" t="s">
        <v>689</v>
      </c>
      <c r="C277" s="14" t="s">
        <v>84</v>
      </c>
      <c r="D277" s="14" t="s">
        <v>720</v>
      </c>
      <c r="E277" s="14" t="s">
        <v>719</v>
      </c>
      <c r="F277" s="14" t="s">
        <v>626</v>
      </c>
      <c r="G277" s="13">
        <v>41.789824000000003</v>
      </c>
      <c r="H277" s="13">
        <v>78.500010000000003</v>
      </c>
      <c r="I277" s="14">
        <v>3442</v>
      </c>
      <c r="J277" s="15" t="s">
        <v>1227</v>
      </c>
      <c r="K277" s="16">
        <v>2.5</v>
      </c>
      <c r="L277" s="13">
        <v>2.65</v>
      </c>
      <c r="M277" s="13">
        <v>0.97250000000000003</v>
      </c>
      <c r="N277" s="14">
        <v>0</v>
      </c>
      <c r="O277" s="14">
        <v>752688</v>
      </c>
      <c r="P277" s="14">
        <v>18077</v>
      </c>
      <c r="Q277" s="14" t="s">
        <v>975</v>
      </c>
      <c r="R277" s="14">
        <v>0</v>
      </c>
      <c r="S277" s="14">
        <v>0</v>
      </c>
      <c r="T277" s="14">
        <v>0</v>
      </c>
      <c r="U277" s="14">
        <v>2012</v>
      </c>
      <c r="V277" s="14"/>
      <c r="W277" s="14">
        <v>16679</v>
      </c>
      <c r="X277" s="14">
        <v>971</v>
      </c>
      <c r="Y277" s="14">
        <v>402</v>
      </c>
      <c r="AA277" s="12" t="s">
        <v>626</v>
      </c>
      <c r="AB277" s="12">
        <v>16679</v>
      </c>
      <c r="AC277" s="12">
        <v>1126</v>
      </c>
      <c r="AD277" s="12">
        <v>402</v>
      </c>
      <c r="AF277" s="12">
        <f t="shared" si="4"/>
        <v>0</v>
      </c>
      <c r="AG277" s="12">
        <f t="shared" si="4"/>
        <v>-155</v>
      </c>
      <c r="AH277" s="12">
        <f t="shared" si="4"/>
        <v>0</v>
      </c>
    </row>
    <row r="278" spans="1:34" x14ac:dyDescent="0.25">
      <c r="A278" s="17" t="s">
        <v>1235</v>
      </c>
      <c r="B278" s="17" t="s">
        <v>689</v>
      </c>
      <c r="C278" s="14" t="s">
        <v>84</v>
      </c>
      <c r="D278" s="14" t="s">
        <v>721</v>
      </c>
      <c r="E278" s="14" t="s">
        <v>719</v>
      </c>
      <c r="F278" s="14" t="s">
        <v>627</v>
      </c>
      <c r="G278" s="13">
        <v>41.790317999999999</v>
      </c>
      <c r="H278" s="13">
        <v>78.503957</v>
      </c>
      <c r="I278" s="14">
        <v>3424</v>
      </c>
      <c r="J278" s="15" t="s">
        <v>1227</v>
      </c>
      <c r="K278" s="16">
        <v>1.5</v>
      </c>
      <c r="L278" s="13">
        <v>2.65</v>
      </c>
      <c r="M278" s="13">
        <v>0.98950000000000005</v>
      </c>
      <c r="N278" s="14">
        <v>0</v>
      </c>
      <c r="O278" s="14">
        <v>731527</v>
      </c>
      <c r="P278" s="14">
        <v>15183</v>
      </c>
      <c r="Q278" s="14" t="s">
        <v>975</v>
      </c>
      <c r="R278" s="14">
        <v>0</v>
      </c>
      <c r="S278" s="14">
        <v>0</v>
      </c>
      <c r="T278" s="14">
        <v>0</v>
      </c>
      <c r="U278" s="14">
        <v>2012</v>
      </c>
      <c r="V278" s="14"/>
      <c r="W278" s="14">
        <v>16029</v>
      </c>
      <c r="X278" s="14">
        <v>912</v>
      </c>
      <c r="Y278" s="14">
        <v>334</v>
      </c>
      <c r="AA278" s="12" t="s">
        <v>627</v>
      </c>
      <c r="AB278" s="12">
        <v>16029</v>
      </c>
      <c r="AC278" s="12">
        <v>1065</v>
      </c>
      <c r="AD278" s="12">
        <v>334</v>
      </c>
      <c r="AF278" s="12">
        <f t="shared" si="4"/>
        <v>0</v>
      </c>
      <c r="AG278" s="12">
        <f t="shared" si="4"/>
        <v>-153</v>
      </c>
      <c r="AH278" s="12">
        <f t="shared" si="4"/>
        <v>0</v>
      </c>
    </row>
    <row r="279" spans="1:34" x14ac:dyDescent="0.25">
      <c r="A279" s="17" t="s">
        <v>1235</v>
      </c>
      <c r="B279" s="17" t="s">
        <v>689</v>
      </c>
      <c r="C279" s="14" t="s">
        <v>84</v>
      </c>
      <c r="D279" s="14" t="s">
        <v>722</v>
      </c>
      <c r="E279" s="14" t="s">
        <v>719</v>
      </c>
      <c r="F279" s="14" t="s">
        <v>628</v>
      </c>
      <c r="G279" s="13">
        <v>41.790249000000003</v>
      </c>
      <c r="H279" s="13">
        <v>78.505774000000002</v>
      </c>
      <c r="I279" s="14">
        <v>3412</v>
      </c>
      <c r="J279" s="15" t="s">
        <v>1227</v>
      </c>
      <c r="K279" s="16">
        <v>1.5</v>
      </c>
      <c r="L279" s="13">
        <v>2.65</v>
      </c>
      <c r="M279" s="13">
        <v>0.99409999999999998</v>
      </c>
      <c r="N279" s="14">
        <v>0</v>
      </c>
      <c r="O279" s="14">
        <v>528617</v>
      </c>
      <c r="P279" s="14">
        <v>11417</v>
      </c>
      <c r="Q279" s="14" t="s">
        <v>975</v>
      </c>
      <c r="R279" s="14">
        <v>0</v>
      </c>
      <c r="S279" s="14">
        <v>0</v>
      </c>
      <c r="T279" s="14">
        <v>0</v>
      </c>
      <c r="U279" s="14">
        <v>2012</v>
      </c>
      <c r="V279" s="14"/>
      <c r="W279" s="14">
        <v>11924</v>
      </c>
      <c r="X279" s="14">
        <v>682</v>
      </c>
      <c r="Y279" s="14">
        <v>258</v>
      </c>
      <c r="AA279" s="12" t="s">
        <v>628</v>
      </c>
      <c r="AB279" s="12">
        <v>11924</v>
      </c>
      <c r="AC279" s="12">
        <v>794</v>
      </c>
      <c r="AD279" s="12">
        <v>258</v>
      </c>
      <c r="AF279" s="12">
        <f t="shared" si="4"/>
        <v>0</v>
      </c>
      <c r="AG279" s="12">
        <f t="shared" si="4"/>
        <v>-112</v>
      </c>
      <c r="AH279" s="12">
        <f t="shared" si="4"/>
        <v>0</v>
      </c>
    </row>
    <row r="280" spans="1:34" x14ac:dyDescent="0.25">
      <c r="A280" s="17" t="s">
        <v>1235</v>
      </c>
      <c r="B280" s="17" t="s">
        <v>689</v>
      </c>
      <c r="C280" s="14" t="s">
        <v>84</v>
      </c>
      <c r="D280" s="14" t="s">
        <v>723</v>
      </c>
      <c r="E280" s="14" t="s">
        <v>719</v>
      </c>
      <c r="F280" s="14" t="s">
        <v>629</v>
      </c>
      <c r="G280" s="13">
        <v>41.790536000000003</v>
      </c>
      <c r="H280" s="13">
        <v>78.503737999999998</v>
      </c>
      <c r="I280" s="14">
        <v>3430</v>
      </c>
      <c r="J280" s="15" t="s">
        <v>1227</v>
      </c>
      <c r="K280" s="16">
        <v>3</v>
      </c>
      <c r="L280" s="13">
        <v>2.65</v>
      </c>
      <c r="M280" s="13">
        <v>0.98950000000000005</v>
      </c>
      <c r="N280" s="14">
        <v>0</v>
      </c>
      <c r="O280" s="14">
        <v>436426</v>
      </c>
      <c r="P280" s="14">
        <v>10484</v>
      </c>
      <c r="Q280" s="14" t="s">
        <v>975</v>
      </c>
      <c r="R280" s="14">
        <v>0</v>
      </c>
      <c r="S280" s="14">
        <v>0</v>
      </c>
      <c r="T280" s="14">
        <v>0</v>
      </c>
      <c r="U280" s="14">
        <v>2012</v>
      </c>
      <c r="V280" s="14"/>
      <c r="W280" s="14">
        <v>9949</v>
      </c>
      <c r="X280" s="14">
        <v>578</v>
      </c>
      <c r="Y280" s="14">
        <v>240</v>
      </c>
      <c r="AA280" s="12" t="s">
        <v>629</v>
      </c>
      <c r="AB280" s="12">
        <v>9949</v>
      </c>
      <c r="AC280" s="12">
        <v>671</v>
      </c>
      <c r="AD280" s="12">
        <v>240</v>
      </c>
      <c r="AF280" s="12">
        <f t="shared" si="4"/>
        <v>0</v>
      </c>
      <c r="AG280" s="12">
        <f t="shared" si="4"/>
        <v>-93</v>
      </c>
      <c r="AH280" s="12">
        <f t="shared" si="4"/>
        <v>0</v>
      </c>
    </row>
    <row r="281" spans="1:34" x14ac:dyDescent="0.25">
      <c r="A281" s="17" t="s">
        <v>957</v>
      </c>
      <c r="B281" s="17" t="s">
        <v>957</v>
      </c>
      <c r="C281" s="14" t="s">
        <v>84</v>
      </c>
      <c r="D281" s="14" t="s">
        <v>958</v>
      </c>
      <c r="E281" s="14" t="s">
        <v>959</v>
      </c>
      <c r="F281" s="14" t="s">
        <v>652</v>
      </c>
      <c r="G281" s="13">
        <v>41.619</v>
      </c>
      <c r="H281" s="13">
        <v>80.475999999999999</v>
      </c>
      <c r="I281" s="14">
        <v>1735</v>
      </c>
      <c r="J281" s="15" t="s">
        <v>1227</v>
      </c>
      <c r="K281" s="16">
        <v>3</v>
      </c>
      <c r="L281" s="13">
        <v>2.65</v>
      </c>
      <c r="M281" s="13">
        <v>0.999</v>
      </c>
      <c r="N281" s="14">
        <v>0</v>
      </c>
      <c r="O281" s="14">
        <v>217200</v>
      </c>
      <c r="P281" s="14">
        <v>7700</v>
      </c>
      <c r="Q281" s="14" t="s">
        <v>976</v>
      </c>
      <c r="R281" s="14">
        <v>0</v>
      </c>
      <c r="S281" s="14">
        <v>0</v>
      </c>
      <c r="T281" s="14">
        <v>0</v>
      </c>
      <c r="U281" s="14">
        <v>2003</v>
      </c>
      <c r="V281" s="14"/>
      <c r="W281" s="14">
        <v>14107</v>
      </c>
      <c r="X281" s="14">
        <v>900</v>
      </c>
      <c r="Y281" s="14">
        <v>502</v>
      </c>
      <c r="AA281" s="12" t="s">
        <v>652</v>
      </c>
      <c r="AB281" s="12">
        <v>14107</v>
      </c>
      <c r="AC281" s="12">
        <v>1021</v>
      </c>
      <c r="AD281" s="12">
        <v>502</v>
      </c>
      <c r="AF281" s="12">
        <f t="shared" si="4"/>
        <v>0</v>
      </c>
      <c r="AG281" s="12">
        <f t="shared" si="4"/>
        <v>-121</v>
      </c>
      <c r="AH281" s="12">
        <f t="shared" si="4"/>
        <v>0</v>
      </c>
    </row>
    <row r="282" spans="1:34" x14ac:dyDescent="0.25">
      <c r="A282" s="17" t="s">
        <v>957</v>
      </c>
      <c r="B282" s="17" t="s">
        <v>957</v>
      </c>
      <c r="C282" s="14" t="s">
        <v>84</v>
      </c>
      <c r="D282" s="14" t="s">
        <v>960</v>
      </c>
      <c r="E282" s="14" t="s">
        <v>959</v>
      </c>
      <c r="F282" s="14" t="s">
        <v>649</v>
      </c>
      <c r="G282" s="13">
        <v>41.619</v>
      </c>
      <c r="H282" s="13">
        <v>80.475999999999999</v>
      </c>
      <c r="I282" s="14">
        <v>1735</v>
      </c>
      <c r="J282" s="15" t="s">
        <v>1227</v>
      </c>
      <c r="K282" s="16">
        <v>3</v>
      </c>
      <c r="L282" s="13">
        <v>2.65</v>
      </c>
      <c r="M282" s="13">
        <v>0.999</v>
      </c>
      <c r="N282" s="14">
        <v>0</v>
      </c>
      <c r="O282" s="14">
        <v>301100</v>
      </c>
      <c r="P282" s="14">
        <v>12500</v>
      </c>
      <c r="Q282" s="14" t="s">
        <v>976</v>
      </c>
      <c r="R282" s="14">
        <v>0</v>
      </c>
      <c r="S282" s="14">
        <v>0</v>
      </c>
      <c r="T282" s="14">
        <v>0</v>
      </c>
      <c r="U282" s="14">
        <v>2003</v>
      </c>
      <c r="V282" s="14"/>
      <c r="W282" s="14">
        <v>19075</v>
      </c>
      <c r="X282" s="14">
        <v>1287</v>
      </c>
      <c r="Y282" s="14">
        <v>796</v>
      </c>
      <c r="AA282" s="12" t="s">
        <v>649</v>
      </c>
      <c r="AB282" s="12">
        <v>19075</v>
      </c>
      <c r="AC282" s="12">
        <v>1443</v>
      </c>
      <c r="AD282" s="12">
        <v>796</v>
      </c>
      <c r="AF282" s="12">
        <f t="shared" si="4"/>
        <v>0</v>
      </c>
      <c r="AG282" s="12">
        <f t="shared" si="4"/>
        <v>-156</v>
      </c>
      <c r="AH282" s="12">
        <f t="shared" si="4"/>
        <v>0</v>
      </c>
    </row>
    <row r="283" spans="1:34" x14ac:dyDescent="0.25">
      <c r="A283" s="17" t="s">
        <v>957</v>
      </c>
      <c r="B283" s="17" t="s">
        <v>957</v>
      </c>
      <c r="C283" s="14" t="s">
        <v>84</v>
      </c>
      <c r="D283" s="14" t="s">
        <v>961</v>
      </c>
      <c r="E283" s="14" t="s">
        <v>959</v>
      </c>
      <c r="F283" s="14" t="s">
        <v>651</v>
      </c>
      <c r="G283" s="13">
        <v>41.619</v>
      </c>
      <c r="H283" s="13">
        <v>80.475999999999999</v>
      </c>
      <c r="I283" s="14">
        <v>1735</v>
      </c>
      <c r="J283" s="15" t="s">
        <v>1227</v>
      </c>
      <c r="K283" s="16">
        <v>3</v>
      </c>
      <c r="L283" s="13">
        <v>2.65</v>
      </c>
      <c r="M283" s="13">
        <v>0.999</v>
      </c>
      <c r="N283" s="14">
        <v>0</v>
      </c>
      <c r="O283" s="14">
        <v>277400</v>
      </c>
      <c r="P283" s="14">
        <v>8000</v>
      </c>
      <c r="Q283" s="14" t="s">
        <v>976</v>
      </c>
      <c r="R283" s="14">
        <v>0</v>
      </c>
      <c r="S283" s="14">
        <v>0</v>
      </c>
      <c r="T283" s="14">
        <v>0</v>
      </c>
      <c r="U283" s="14">
        <v>2003</v>
      </c>
      <c r="V283" s="14"/>
      <c r="W283" s="14">
        <v>17698</v>
      </c>
      <c r="X283" s="14">
        <v>1069</v>
      </c>
      <c r="Y283" s="14">
        <v>513</v>
      </c>
      <c r="AA283" s="12" t="s">
        <v>651</v>
      </c>
      <c r="AB283" s="12">
        <v>17698</v>
      </c>
      <c r="AC283" s="12">
        <v>1229</v>
      </c>
      <c r="AD283" s="12">
        <v>513</v>
      </c>
      <c r="AF283" s="12">
        <f t="shared" si="4"/>
        <v>0</v>
      </c>
      <c r="AG283" s="12">
        <f t="shared" si="4"/>
        <v>-160</v>
      </c>
      <c r="AH283" s="12">
        <f t="shared" si="4"/>
        <v>0</v>
      </c>
    </row>
    <row r="284" spans="1:34" x14ac:dyDescent="0.25">
      <c r="A284" s="17" t="s">
        <v>957</v>
      </c>
      <c r="B284" s="17" t="s">
        <v>957</v>
      </c>
      <c r="C284" s="14" t="s">
        <v>84</v>
      </c>
      <c r="D284" s="14" t="s">
        <v>962</v>
      </c>
      <c r="E284" s="14" t="s">
        <v>959</v>
      </c>
      <c r="F284" s="14" t="s">
        <v>648</v>
      </c>
      <c r="G284" s="13">
        <v>41.616999999999997</v>
      </c>
      <c r="H284" s="13">
        <v>80.495000000000005</v>
      </c>
      <c r="I284" s="14">
        <v>1720</v>
      </c>
      <c r="J284" s="15" t="s">
        <v>1227</v>
      </c>
      <c r="K284" s="16">
        <v>3</v>
      </c>
      <c r="L284" s="13">
        <v>2.65</v>
      </c>
      <c r="M284" s="13">
        <v>0.995</v>
      </c>
      <c r="N284" s="14">
        <v>0</v>
      </c>
      <c r="O284" s="14">
        <v>309700</v>
      </c>
      <c r="P284" s="14">
        <v>7900</v>
      </c>
      <c r="Q284" s="14" t="s">
        <v>976</v>
      </c>
      <c r="R284" s="14">
        <v>0</v>
      </c>
      <c r="S284" s="14">
        <v>0</v>
      </c>
      <c r="T284" s="14">
        <v>0</v>
      </c>
      <c r="U284" s="14">
        <v>2003</v>
      </c>
      <c r="V284" s="14"/>
      <c r="W284" s="14">
        <v>19824</v>
      </c>
      <c r="X284" s="14">
        <v>1168</v>
      </c>
      <c r="Y284" s="14">
        <v>508</v>
      </c>
      <c r="AA284" s="12" t="s">
        <v>648</v>
      </c>
      <c r="AB284" s="12">
        <v>19824</v>
      </c>
      <c r="AC284" s="12">
        <v>1351</v>
      </c>
      <c r="AD284" s="12">
        <v>508</v>
      </c>
      <c r="AF284" s="12">
        <f t="shared" si="4"/>
        <v>0</v>
      </c>
      <c r="AG284" s="12">
        <f t="shared" si="4"/>
        <v>-183</v>
      </c>
      <c r="AH284" s="12">
        <f t="shared" si="4"/>
        <v>0</v>
      </c>
    </row>
    <row r="285" spans="1:34" x14ac:dyDescent="0.25">
      <c r="A285" s="17" t="s">
        <v>957</v>
      </c>
      <c r="B285" s="17" t="s">
        <v>957</v>
      </c>
      <c r="C285" s="14" t="s">
        <v>84</v>
      </c>
      <c r="D285" s="14" t="s">
        <v>963</v>
      </c>
      <c r="E285" s="14" t="s">
        <v>959</v>
      </c>
      <c r="F285" s="14" t="s">
        <v>647</v>
      </c>
      <c r="G285" s="13">
        <v>41.616999999999997</v>
      </c>
      <c r="H285" s="13">
        <v>80.495000000000005</v>
      </c>
      <c r="I285" s="14">
        <v>1720</v>
      </c>
      <c r="J285" s="15" t="s">
        <v>1227</v>
      </c>
      <c r="K285" s="16">
        <v>3</v>
      </c>
      <c r="L285" s="13">
        <v>2.65</v>
      </c>
      <c r="M285" s="13">
        <v>0.995</v>
      </c>
      <c r="N285" s="14">
        <v>0</v>
      </c>
      <c r="O285" s="14">
        <v>317800</v>
      </c>
      <c r="P285" s="14">
        <v>9400</v>
      </c>
      <c r="Q285" s="14" t="s">
        <v>976</v>
      </c>
      <c r="R285" s="14">
        <v>0</v>
      </c>
      <c r="S285" s="14">
        <v>0</v>
      </c>
      <c r="T285" s="14">
        <v>0</v>
      </c>
      <c r="U285" s="14">
        <v>2003</v>
      </c>
      <c r="V285" s="14"/>
      <c r="W285" s="14">
        <v>20276</v>
      </c>
      <c r="X285" s="14">
        <v>1233</v>
      </c>
      <c r="Y285" s="14">
        <v>603</v>
      </c>
      <c r="AA285" s="12" t="s">
        <v>647</v>
      </c>
      <c r="AB285" s="12">
        <v>20276</v>
      </c>
      <c r="AC285" s="12">
        <v>1415</v>
      </c>
      <c r="AD285" s="12">
        <v>603</v>
      </c>
      <c r="AF285" s="12">
        <f t="shared" si="4"/>
        <v>0</v>
      </c>
      <c r="AG285" s="12">
        <f t="shared" si="4"/>
        <v>-182</v>
      </c>
      <c r="AH285" s="12">
        <f t="shared" si="4"/>
        <v>0</v>
      </c>
    </row>
    <row r="286" spans="1:34" x14ac:dyDescent="0.25">
      <c r="A286" s="17" t="s">
        <v>957</v>
      </c>
      <c r="B286" s="17" t="s">
        <v>957</v>
      </c>
      <c r="C286" s="14" t="s">
        <v>84</v>
      </c>
      <c r="D286" s="14" t="s">
        <v>964</v>
      </c>
      <c r="E286" s="14" t="s">
        <v>959</v>
      </c>
      <c r="F286" s="14" t="s">
        <v>650</v>
      </c>
      <c r="G286" s="13">
        <v>41.616999999999997</v>
      </c>
      <c r="H286" s="13">
        <v>80.495000000000005</v>
      </c>
      <c r="I286" s="14">
        <v>1720</v>
      </c>
      <c r="J286" s="15" t="s">
        <v>1227</v>
      </c>
      <c r="K286" s="16">
        <v>3</v>
      </c>
      <c r="L286" s="13">
        <v>2.65</v>
      </c>
      <c r="M286" s="13">
        <v>0.995</v>
      </c>
      <c r="N286" s="14">
        <v>0</v>
      </c>
      <c r="O286" s="14">
        <v>279800</v>
      </c>
      <c r="P286" s="14">
        <v>7600</v>
      </c>
      <c r="Q286" s="14" t="s">
        <v>976</v>
      </c>
      <c r="R286" s="14">
        <v>0</v>
      </c>
      <c r="S286" s="14">
        <v>0</v>
      </c>
      <c r="T286" s="14">
        <v>0</v>
      </c>
      <c r="U286" s="14">
        <v>2003</v>
      </c>
      <c r="V286" s="14"/>
      <c r="W286" s="14">
        <v>18098</v>
      </c>
      <c r="X286" s="14">
        <v>1079</v>
      </c>
      <c r="Y286" s="14">
        <v>494</v>
      </c>
      <c r="AA286" s="12" t="s">
        <v>650</v>
      </c>
      <c r="AB286" s="12">
        <v>18098</v>
      </c>
      <c r="AC286" s="12">
        <v>1244</v>
      </c>
      <c r="AD286" s="12">
        <v>494</v>
      </c>
      <c r="AF286" s="12">
        <f t="shared" si="4"/>
        <v>0</v>
      </c>
      <c r="AG286" s="12">
        <f t="shared" si="4"/>
        <v>-165</v>
      </c>
      <c r="AH286" s="12">
        <f t="shared" si="4"/>
        <v>0</v>
      </c>
    </row>
    <row r="287" spans="1:34" x14ac:dyDescent="0.25">
      <c r="A287" s="17" t="s">
        <v>957</v>
      </c>
      <c r="B287" s="17" t="s">
        <v>957</v>
      </c>
      <c r="C287" s="14" t="s">
        <v>84</v>
      </c>
      <c r="D287" s="14" t="s">
        <v>965</v>
      </c>
      <c r="E287" s="14" t="s">
        <v>959</v>
      </c>
      <c r="F287" s="14" t="s">
        <v>653</v>
      </c>
      <c r="G287" s="13">
        <v>41.616999999999997</v>
      </c>
      <c r="H287" s="13">
        <v>80.495000000000005</v>
      </c>
      <c r="I287" s="14">
        <v>1720</v>
      </c>
      <c r="J287" s="15" t="s">
        <v>1227</v>
      </c>
      <c r="K287" s="16">
        <v>3</v>
      </c>
      <c r="L287" s="13">
        <v>2.65</v>
      </c>
      <c r="M287" s="13">
        <v>0.995</v>
      </c>
      <c r="N287" s="14">
        <v>0</v>
      </c>
      <c r="O287" s="14">
        <v>202800</v>
      </c>
      <c r="P287" s="14">
        <v>7000</v>
      </c>
      <c r="Q287" s="14" t="s">
        <v>976</v>
      </c>
      <c r="R287" s="14">
        <v>0</v>
      </c>
      <c r="S287" s="14">
        <v>0</v>
      </c>
      <c r="T287" s="14">
        <v>0</v>
      </c>
      <c r="U287" s="14">
        <v>2003</v>
      </c>
      <c r="V287" s="14"/>
      <c r="W287" s="14">
        <v>13423</v>
      </c>
      <c r="X287" s="14">
        <v>849</v>
      </c>
      <c r="Y287" s="14">
        <v>465</v>
      </c>
      <c r="AA287" s="12" t="s">
        <v>653</v>
      </c>
      <c r="AB287" s="12">
        <v>13423</v>
      </c>
      <c r="AC287" s="12">
        <v>965</v>
      </c>
      <c r="AD287" s="12">
        <v>465</v>
      </c>
      <c r="AF287" s="12">
        <f t="shared" si="4"/>
        <v>0</v>
      </c>
      <c r="AG287" s="12">
        <f t="shared" si="4"/>
        <v>-116</v>
      </c>
      <c r="AH287" s="12">
        <f t="shared" si="4"/>
        <v>0</v>
      </c>
    </row>
    <row r="288" spans="1:34" x14ac:dyDescent="0.25">
      <c r="A288" s="17" t="s">
        <v>957</v>
      </c>
      <c r="B288" s="17" t="s">
        <v>957</v>
      </c>
      <c r="C288" s="14" t="s">
        <v>84</v>
      </c>
      <c r="D288" s="14" t="s">
        <v>966</v>
      </c>
      <c r="E288" s="14" t="s">
        <v>959</v>
      </c>
      <c r="F288" s="14" t="s">
        <v>645</v>
      </c>
      <c r="G288" s="13">
        <v>41.616999999999997</v>
      </c>
      <c r="H288" s="13">
        <v>80.495000000000005</v>
      </c>
      <c r="I288" s="14">
        <v>1720</v>
      </c>
      <c r="J288" s="15" t="s">
        <v>1227</v>
      </c>
      <c r="K288" s="16">
        <v>3</v>
      </c>
      <c r="L288" s="13">
        <v>2.65</v>
      </c>
      <c r="M288" s="13">
        <v>0.995</v>
      </c>
      <c r="N288" s="14">
        <v>0</v>
      </c>
      <c r="O288" s="14">
        <v>361900</v>
      </c>
      <c r="P288" s="14">
        <v>9500</v>
      </c>
      <c r="Q288" s="14" t="s">
        <v>976</v>
      </c>
      <c r="R288" s="14">
        <v>0</v>
      </c>
      <c r="S288" s="14">
        <v>0</v>
      </c>
      <c r="T288" s="14">
        <v>0</v>
      </c>
      <c r="U288" s="14">
        <v>2003</v>
      </c>
      <c r="V288" s="14"/>
      <c r="W288" s="14">
        <v>22802</v>
      </c>
      <c r="X288" s="14">
        <v>1352</v>
      </c>
      <c r="Y288" s="14">
        <v>602</v>
      </c>
      <c r="AA288" s="12" t="s">
        <v>645</v>
      </c>
      <c r="AB288" s="12">
        <v>22802</v>
      </c>
      <c r="AC288" s="12">
        <v>1561</v>
      </c>
      <c r="AD288" s="12">
        <v>602</v>
      </c>
      <c r="AF288" s="12">
        <f t="shared" si="4"/>
        <v>0</v>
      </c>
      <c r="AG288" s="12">
        <f t="shared" si="4"/>
        <v>-209</v>
      </c>
      <c r="AH288" s="12">
        <f t="shared" si="4"/>
        <v>0</v>
      </c>
    </row>
    <row r="289" spans="1:34" x14ac:dyDescent="0.25">
      <c r="A289" s="17" t="s">
        <v>957</v>
      </c>
      <c r="B289" s="17" t="s">
        <v>957</v>
      </c>
      <c r="C289" s="14" t="s">
        <v>84</v>
      </c>
      <c r="D289" s="14" t="s">
        <v>967</v>
      </c>
      <c r="E289" s="14" t="s">
        <v>959</v>
      </c>
      <c r="F289" s="14" t="s">
        <v>654</v>
      </c>
      <c r="G289" s="13">
        <v>41.616999999999997</v>
      </c>
      <c r="H289" s="13">
        <v>80.495000000000005</v>
      </c>
      <c r="I289" s="14">
        <v>1720</v>
      </c>
      <c r="J289" s="15" t="s">
        <v>1227</v>
      </c>
      <c r="K289" s="16">
        <v>3</v>
      </c>
      <c r="L289" s="13">
        <v>2.65</v>
      </c>
      <c r="M289" s="13">
        <v>0.995</v>
      </c>
      <c r="N289" s="14">
        <v>0</v>
      </c>
      <c r="O289" s="14">
        <v>169500</v>
      </c>
      <c r="P289" s="14">
        <v>5600</v>
      </c>
      <c r="Q289" s="14" t="s">
        <v>976</v>
      </c>
      <c r="R289" s="14">
        <v>0</v>
      </c>
      <c r="S289" s="14">
        <v>0</v>
      </c>
      <c r="T289" s="14">
        <v>0</v>
      </c>
      <c r="U289" s="14">
        <v>2003</v>
      </c>
      <c r="V289" s="14"/>
      <c r="W289" s="14">
        <v>11326</v>
      </c>
      <c r="X289" s="14">
        <v>707</v>
      </c>
      <c r="Y289" s="14">
        <v>375</v>
      </c>
      <c r="AA289" s="12" t="s">
        <v>654</v>
      </c>
      <c r="AB289" s="12">
        <v>11326</v>
      </c>
      <c r="AC289" s="12">
        <v>806</v>
      </c>
      <c r="AD289" s="12">
        <v>375</v>
      </c>
      <c r="AF289" s="12">
        <f t="shared" si="4"/>
        <v>0</v>
      </c>
      <c r="AG289" s="12">
        <f t="shared" si="4"/>
        <v>-99</v>
      </c>
      <c r="AH289" s="12">
        <f t="shared" si="4"/>
        <v>0</v>
      </c>
    </row>
    <row r="290" spans="1:34" x14ac:dyDescent="0.25">
      <c r="A290" s="17" t="s">
        <v>957</v>
      </c>
      <c r="B290" s="17" t="s">
        <v>957</v>
      </c>
      <c r="C290" s="14" t="s">
        <v>84</v>
      </c>
      <c r="D290" s="14" t="s">
        <v>968</v>
      </c>
      <c r="E290" s="14" t="s">
        <v>959</v>
      </c>
      <c r="F290" s="14" t="s">
        <v>646</v>
      </c>
      <c r="G290" s="13">
        <v>41.616999999999997</v>
      </c>
      <c r="H290" s="13">
        <v>80.495000000000005</v>
      </c>
      <c r="I290" s="14">
        <v>1720</v>
      </c>
      <c r="J290" s="15" t="s">
        <v>1227</v>
      </c>
      <c r="K290" s="16">
        <v>3</v>
      </c>
      <c r="L290" s="13">
        <v>2.65</v>
      </c>
      <c r="M290" s="13">
        <v>0.995</v>
      </c>
      <c r="N290" s="14">
        <v>0</v>
      </c>
      <c r="O290" s="14">
        <v>342000</v>
      </c>
      <c r="P290" s="14">
        <v>9200</v>
      </c>
      <c r="Q290" s="14" t="s">
        <v>976</v>
      </c>
      <c r="R290" s="14">
        <v>0</v>
      </c>
      <c r="S290" s="14">
        <v>0</v>
      </c>
      <c r="T290" s="14">
        <v>0</v>
      </c>
      <c r="U290" s="14">
        <v>2003</v>
      </c>
      <c r="V290" s="14"/>
      <c r="W290" s="14">
        <v>21640</v>
      </c>
      <c r="X290" s="14">
        <v>1289</v>
      </c>
      <c r="Y290" s="14">
        <v>585</v>
      </c>
      <c r="AA290" s="12" t="s">
        <v>646</v>
      </c>
      <c r="AB290" s="12">
        <v>21640</v>
      </c>
      <c r="AC290" s="12">
        <v>1487</v>
      </c>
      <c r="AD290" s="12">
        <v>585</v>
      </c>
      <c r="AF290" s="12">
        <f t="shared" si="4"/>
        <v>0</v>
      </c>
      <c r="AG290" s="12">
        <f t="shared" si="4"/>
        <v>-198</v>
      </c>
      <c r="AH290" s="12">
        <f t="shared" si="4"/>
        <v>0</v>
      </c>
    </row>
    <row r="291" spans="1:34" x14ac:dyDescent="0.25">
      <c r="A291" s="17" t="s">
        <v>1238</v>
      </c>
      <c r="B291" s="17" t="s">
        <v>865</v>
      </c>
      <c r="C291" s="14" t="s">
        <v>84</v>
      </c>
      <c r="D291" s="14" t="s">
        <v>866</v>
      </c>
      <c r="E291" s="14" t="s">
        <v>867</v>
      </c>
      <c r="F291" s="14" t="s">
        <v>688</v>
      </c>
      <c r="G291" s="13">
        <v>43.113799999999998</v>
      </c>
      <c r="H291" s="13">
        <v>86.842799999999997</v>
      </c>
      <c r="I291" s="14">
        <v>3558</v>
      </c>
      <c r="J291" s="15" t="s">
        <v>1227</v>
      </c>
      <c r="K291" s="16">
        <v>3</v>
      </c>
      <c r="L291" s="13">
        <v>2.65</v>
      </c>
      <c r="M291" s="13">
        <v>0.99</v>
      </c>
      <c r="N291" s="14">
        <v>0</v>
      </c>
      <c r="O291" s="14">
        <v>598000</v>
      </c>
      <c r="P291" s="14">
        <v>38000</v>
      </c>
      <c r="Q291" s="14" t="s">
        <v>1229</v>
      </c>
      <c r="R291" s="14">
        <v>0</v>
      </c>
      <c r="S291" s="14">
        <v>0</v>
      </c>
      <c r="T291" s="14">
        <v>0</v>
      </c>
      <c r="U291" s="14">
        <v>2007</v>
      </c>
      <c r="V291" s="14"/>
      <c r="W291" s="14">
        <v>10867</v>
      </c>
      <c r="X291" s="14">
        <v>900</v>
      </c>
      <c r="Y291" s="14">
        <v>692</v>
      </c>
      <c r="AA291" s="12" t="s">
        <v>688</v>
      </c>
      <c r="AB291" s="12">
        <v>10867</v>
      </c>
      <c r="AC291" s="12">
        <v>974</v>
      </c>
      <c r="AD291" s="12">
        <v>692</v>
      </c>
      <c r="AF291" s="12">
        <f t="shared" si="4"/>
        <v>0</v>
      </c>
      <c r="AG291" s="12">
        <f t="shared" si="4"/>
        <v>-74</v>
      </c>
      <c r="AH291" s="12">
        <f t="shared" si="4"/>
        <v>0</v>
      </c>
    </row>
    <row r="292" spans="1:34" x14ac:dyDescent="0.25">
      <c r="A292" s="17" t="s">
        <v>1238</v>
      </c>
      <c r="B292" s="17" t="s">
        <v>865</v>
      </c>
      <c r="C292" s="14" t="s">
        <v>84</v>
      </c>
      <c r="D292" s="14" t="s">
        <v>868</v>
      </c>
      <c r="E292" s="14" t="s">
        <v>867</v>
      </c>
      <c r="F292" s="14" t="s">
        <v>687</v>
      </c>
      <c r="G292" s="13">
        <v>43.113799999999998</v>
      </c>
      <c r="H292" s="13">
        <v>86.842500000000001</v>
      </c>
      <c r="I292" s="14">
        <v>3567</v>
      </c>
      <c r="J292" s="15" t="s">
        <v>1227</v>
      </c>
      <c r="K292" s="16">
        <v>3</v>
      </c>
      <c r="L292" s="13">
        <v>2.65</v>
      </c>
      <c r="M292" s="13">
        <v>0.99</v>
      </c>
      <c r="N292" s="14">
        <v>0</v>
      </c>
      <c r="O292" s="14">
        <v>909000</v>
      </c>
      <c r="P292" s="14">
        <v>42000</v>
      </c>
      <c r="Q292" s="14" t="s">
        <v>1229</v>
      </c>
      <c r="R292" s="14">
        <v>0</v>
      </c>
      <c r="S292" s="14">
        <v>0</v>
      </c>
      <c r="T292" s="14">
        <v>0</v>
      </c>
      <c r="U292" s="14">
        <v>2007</v>
      </c>
      <c r="V292" s="14"/>
      <c r="W292" s="14">
        <v>16056</v>
      </c>
      <c r="X292" s="14">
        <v>1131</v>
      </c>
      <c r="Y292" s="14">
        <v>745</v>
      </c>
      <c r="AA292" s="12" t="s">
        <v>687</v>
      </c>
      <c r="AB292" s="12">
        <v>16056</v>
      </c>
      <c r="AC292" s="12">
        <v>1257</v>
      </c>
      <c r="AD292" s="12">
        <v>745</v>
      </c>
      <c r="AF292" s="12">
        <f t="shared" si="4"/>
        <v>0</v>
      </c>
      <c r="AG292" s="12">
        <f t="shared" si="4"/>
        <v>-126</v>
      </c>
      <c r="AH292" s="12">
        <f t="shared" si="4"/>
        <v>0</v>
      </c>
    </row>
    <row r="293" spans="1:34" x14ac:dyDescent="0.25">
      <c r="A293" s="17" t="s">
        <v>1238</v>
      </c>
      <c r="B293" s="17" t="s">
        <v>865</v>
      </c>
      <c r="C293" s="14" t="s">
        <v>84</v>
      </c>
      <c r="D293" s="14" t="s">
        <v>869</v>
      </c>
      <c r="E293" s="14" t="s">
        <v>867</v>
      </c>
      <c r="F293" s="14" t="s">
        <v>686</v>
      </c>
      <c r="G293" s="13">
        <v>43.113799999999998</v>
      </c>
      <c r="H293" s="13">
        <v>86.842500000000001</v>
      </c>
      <c r="I293" s="14">
        <v>3562</v>
      </c>
      <c r="J293" s="15" t="s">
        <v>1227</v>
      </c>
      <c r="K293" s="16">
        <v>3</v>
      </c>
      <c r="L293" s="13">
        <v>2.65</v>
      </c>
      <c r="M293" s="13">
        <v>0.99</v>
      </c>
      <c r="N293" s="14">
        <v>0</v>
      </c>
      <c r="O293" s="14">
        <v>1117000</v>
      </c>
      <c r="P293" s="14">
        <v>72000</v>
      </c>
      <c r="Q293" s="14" t="s">
        <v>1229</v>
      </c>
      <c r="R293" s="14">
        <v>0</v>
      </c>
      <c r="S293" s="14">
        <v>0</v>
      </c>
      <c r="T293" s="14">
        <v>0</v>
      </c>
      <c r="U293" s="14">
        <v>2007</v>
      </c>
      <c r="V293" s="14"/>
      <c r="W293" s="14">
        <v>19480</v>
      </c>
      <c r="X293" s="14">
        <v>1631</v>
      </c>
      <c r="Y293" s="14">
        <v>1262</v>
      </c>
      <c r="AA293" s="12" t="s">
        <v>686</v>
      </c>
      <c r="AB293" s="12">
        <v>19480</v>
      </c>
      <c r="AC293" s="12">
        <v>1762</v>
      </c>
      <c r="AD293" s="12">
        <v>1262</v>
      </c>
      <c r="AF293" s="12">
        <f t="shared" si="4"/>
        <v>0</v>
      </c>
      <c r="AG293" s="12">
        <f t="shared" si="4"/>
        <v>-131</v>
      </c>
      <c r="AH293" s="12">
        <f t="shared" si="4"/>
        <v>0</v>
      </c>
    </row>
    <row r="294" spans="1:34" x14ac:dyDescent="0.25">
      <c r="A294" s="17" t="s">
        <v>1238</v>
      </c>
      <c r="B294" s="17" t="s">
        <v>865</v>
      </c>
      <c r="C294" s="14" t="s">
        <v>84</v>
      </c>
      <c r="D294" s="14" t="s">
        <v>870</v>
      </c>
      <c r="E294" s="14" t="s">
        <v>867</v>
      </c>
      <c r="F294" s="14" t="s">
        <v>685</v>
      </c>
      <c r="G294" s="13">
        <v>43.113799999999998</v>
      </c>
      <c r="H294" s="13">
        <v>86.842500000000001</v>
      </c>
      <c r="I294" s="14">
        <v>3561</v>
      </c>
      <c r="J294" s="15" t="s">
        <v>1227</v>
      </c>
      <c r="K294" s="16">
        <v>3</v>
      </c>
      <c r="L294" s="13">
        <v>2.65</v>
      </c>
      <c r="M294" s="13">
        <v>0.99</v>
      </c>
      <c r="N294" s="14">
        <v>0</v>
      </c>
      <c r="O294" s="14">
        <v>1297000</v>
      </c>
      <c r="P294" s="14">
        <v>71000</v>
      </c>
      <c r="Q294" s="14" t="s">
        <v>1229</v>
      </c>
      <c r="R294" s="14">
        <v>0</v>
      </c>
      <c r="S294" s="14">
        <v>0</v>
      </c>
      <c r="T294" s="14">
        <v>0</v>
      </c>
      <c r="U294" s="14">
        <v>2007</v>
      </c>
      <c r="V294" s="14"/>
      <c r="W294" s="14">
        <v>22268</v>
      </c>
      <c r="X294" s="14">
        <v>1702</v>
      </c>
      <c r="Y294" s="14">
        <v>1226</v>
      </c>
      <c r="AA294" s="12" t="s">
        <v>685</v>
      </c>
      <c r="AB294" s="12">
        <v>22267</v>
      </c>
      <c r="AC294" s="12">
        <v>1866</v>
      </c>
      <c r="AD294" s="12">
        <v>1226</v>
      </c>
      <c r="AF294" s="12">
        <f t="shared" si="4"/>
        <v>1</v>
      </c>
      <c r="AG294" s="12">
        <f t="shared" si="4"/>
        <v>-164</v>
      </c>
      <c r="AH294" s="12">
        <f t="shared" si="4"/>
        <v>0</v>
      </c>
    </row>
    <row r="295" spans="1:34" x14ac:dyDescent="0.25">
      <c r="A295" s="17" t="s">
        <v>1238</v>
      </c>
      <c r="B295" s="17" t="s">
        <v>865</v>
      </c>
      <c r="C295" s="14" t="s">
        <v>84</v>
      </c>
      <c r="D295" s="14" t="s">
        <v>871</v>
      </c>
      <c r="E295" s="14" t="s">
        <v>872</v>
      </c>
      <c r="F295" s="14" t="s">
        <v>873</v>
      </c>
      <c r="G295" s="13">
        <v>43.1128</v>
      </c>
      <c r="H295" s="13">
        <v>86.844700000000003</v>
      </c>
      <c r="I295" s="14">
        <v>3530</v>
      </c>
      <c r="J295" s="15" t="s">
        <v>1227</v>
      </c>
      <c r="K295" s="16">
        <v>3</v>
      </c>
      <c r="L295" s="13">
        <v>2.65</v>
      </c>
      <c r="M295" s="13">
        <v>0.99</v>
      </c>
      <c r="N295" s="14">
        <v>0</v>
      </c>
      <c r="O295" s="14">
        <v>934000</v>
      </c>
      <c r="P295" s="14">
        <v>23000</v>
      </c>
      <c r="Q295" s="14" t="s">
        <v>1229</v>
      </c>
      <c r="R295" s="14">
        <v>0</v>
      </c>
      <c r="S295" s="14">
        <v>0</v>
      </c>
      <c r="T295" s="14">
        <v>0</v>
      </c>
      <c r="U295" s="14">
        <v>2007</v>
      </c>
      <c r="V295" s="14"/>
      <c r="W295" s="14">
        <v>16832</v>
      </c>
      <c r="X295" s="14">
        <v>984</v>
      </c>
      <c r="Y295" s="14">
        <v>416</v>
      </c>
      <c r="AA295" s="12" t="s">
        <v>873</v>
      </c>
      <c r="AB295" s="12">
        <v>16832</v>
      </c>
      <c r="AC295" s="12">
        <v>1140</v>
      </c>
      <c r="AD295" s="12">
        <v>416</v>
      </c>
      <c r="AF295" s="12">
        <f t="shared" si="4"/>
        <v>0</v>
      </c>
      <c r="AG295" s="12">
        <f t="shared" si="4"/>
        <v>-156</v>
      </c>
      <c r="AH295" s="12">
        <f t="shared" si="4"/>
        <v>0</v>
      </c>
    </row>
    <row r="296" spans="1:34" x14ac:dyDescent="0.25">
      <c r="A296" s="17" t="s">
        <v>1238</v>
      </c>
      <c r="B296" s="17" t="s">
        <v>865</v>
      </c>
      <c r="C296" s="14" t="s">
        <v>84</v>
      </c>
      <c r="D296" s="14" t="s">
        <v>874</v>
      </c>
      <c r="E296" s="14" t="s">
        <v>872</v>
      </c>
      <c r="F296" s="14" t="s">
        <v>875</v>
      </c>
      <c r="G296" s="13">
        <v>43.113799999999998</v>
      </c>
      <c r="H296" s="13">
        <v>86.847200000000001</v>
      </c>
      <c r="I296" s="14">
        <v>3511</v>
      </c>
      <c r="J296" s="15" t="s">
        <v>1227</v>
      </c>
      <c r="K296" s="16">
        <v>3</v>
      </c>
      <c r="L296" s="13">
        <v>2.65</v>
      </c>
      <c r="M296" s="13">
        <v>0.99</v>
      </c>
      <c r="N296" s="14">
        <v>0</v>
      </c>
      <c r="O296" s="14">
        <v>888000</v>
      </c>
      <c r="P296" s="14">
        <v>42000</v>
      </c>
      <c r="Q296" s="14" t="s">
        <v>1229</v>
      </c>
      <c r="R296" s="14">
        <v>0</v>
      </c>
      <c r="S296" s="14">
        <v>0</v>
      </c>
      <c r="T296" s="14">
        <v>0</v>
      </c>
      <c r="U296" s="14">
        <v>2007</v>
      </c>
      <c r="V296" s="14"/>
      <c r="W296" s="14">
        <v>16229</v>
      </c>
      <c r="X296" s="14">
        <v>1155</v>
      </c>
      <c r="Y296" s="14">
        <v>771</v>
      </c>
      <c r="AA296" s="12" t="s">
        <v>875</v>
      </c>
      <c r="AB296" s="12">
        <v>16229</v>
      </c>
      <c r="AC296" s="12">
        <v>1281</v>
      </c>
      <c r="AD296" s="12">
        <v>771</v>
      </c>
      <c r="AF296" s="12">
        <f t="shared" si="4"/>
        <v>0</v>
      </c>
      <c r="AG296" s="12">
        <f t="shared" si="4"/>
        <v>-126</v>
      </c>
      <c r="AH296" s="12">
        <f t="shared" si="4"/>
        <v>0</v>
      </c>
    </row>
    <row r="297" spans="1:34" x14ac:dyDescent="0.25">
      <c r="A297" s="17" t="s">
        <v>1238</v>
      </c>
      <c r="B297" s="17" t="s">
        <v>865</v>
      </c>
      <c r="C297" s="14" t="s">
        <v>84</v>
      </c>
      <c r="D297" s="14" t="s">
        <v>876</v>
      </c>
      <c r="E297" s="14" t="s">
        <v>872</v>
      </c>
      <c r="F297" s="14" t="s">
        <v>877</v>
      </c>
      <c r="G297" s="13">
        <v>43.113799999999998</v>
      </c>
      <c r="H297" s="13">
        <v>86.847200000000001</v>
      </c>
      <c r="I297" s="14">
        <v>3511</v>
      </c>
      <c r="J297" s="15" t="s">
        <v>1227</v>
      </c>
      <c r="K297" s="16">
        <v>3</v>
      </c>
      <c r="L297" s="13">
        <v>2.65</v>
      </c>
      <c r="M297" s="13">
        <v>0.99</v>
      </c>
      <c r="N297" s="14">
        <v>0</v>
      </c>
      <c r="O297" s="14">
        <v>839000</v>
      </c>
      <c r="P297" s="14">
        <v>49000</v>
      </c>
      <c r="Q297" s="14" t="s">
        <v>1229</v>
      </c>
      <c r="R297" s="14">
        <v>0</v>
      </c>
      <c r="S297" s="14">
        <v>0</v>
      </c>
      <c r="T297" s="14">
        <v>0</v>
      </c>
      <c r="U297" s="14">
        <v>2007</v>
      </c>
      <c r="V297" s="14"/>
      <c r="W297" s="14">
        <v>15386</v>
      </c>
      <c r="X297" s="14">
        <v>1216</v>
      </c>
      <c r="Y297" s="14">
        <v>902</v>
      </c>
      <c r="AA297" s="12" t="s">
        <v>877</v>
      </c>
      <c r="AB297" s="12">
        <v>15386</v>
      </c>
      <c r="AC297" s="12">
        <v>1325</v>
      </c>
      <c r="AD297" s="12">
        <v>902</v>
      </c>
      <c r="AF297" s="12">
        <f t="shared" si="4"/>
        <v>0</v>
      </c>
      <c r="AG297" s="12">
        <f t="shared" si="4"/>
        <v>-109</v>
      </c>
      <c r="AH297" s="12">
        <f t="shared" si="4"/>
        <v>0</v>
      </c>
    </row>
    <row r="298" spans="1:34" x14ac:dyDescent="0.25">
      <c r="A298" s="17" t="s">
        <v>1238</v>
      </c>
      <c r="B298" s="17" t="s">
        <v>865</v>
      </c>
      <c r="C298" s="14" t="s">
        <v>84</v>
      </c>
      <c r="D298" s="14" t="s">
        <v>878</v>
      </c>
      <c r="E298" s="14" t="s">
        <v>879</v>
      </c>
      <c r="F298" s="14" t="s">
        <v>880</v>
      </c>
      <c r="G298" s="13">
        <v>43.116300000000003</v>
      </c>
      <c r="H298" s="13">
        <v>86.929199999999994</v>
      </c>
      <c r="I298" s="14">
        <v>3164</v>
      </c>
      <c r="J298" s="15" t="s">
        <v>1227</v>
      </c>
      <c r="K298" s="16">
        <v>3</v>
      </c>
      <c r="L298" s="13">
        <v>2.65</v>
      </c>
      <c r="M298" s="13">
        <v>0.98</v>
      </c>
      <c r="N298" s="14">
        <v>0</v>
      </c>
      <c r="O298" s="14">
        <v>987000</v>
      </c>
      <c r="P298" s="14">
        <v>43000</v>
      </c>
      <c r="Q298" s="14" t="s">
        <v>1229</v>
      </c>
      <c r="R298" s="14">
        <v>0</v>
      </c>
      <c r="S298" s="14">
        <v>0</v>
      </c>
      <c r="T298" s="14">
        <v>0</v>
      </c>
      <c r="U298" s="14">
        <v>2007</v>
      </c>
      <c r="V298" s="14"/>
      <c r="W298" s="14">
        <v>22055</v>
      </c>
      <c r="X298" s="14">
        <v>1518</v>
      </c>
      <c r="Y298" s="14">
        <v>966</v>
      </c>
      <c r="AA298" s="12" t="s">
        <v>880</v>
      </c>
      <c r="AB298" s="12">
        <v>22056</v>
      </c>
      <c r="AC298" s="12">
        <v>1695</v>
      </c>
      <c r="AD298" s="12">
        <v>966</v>
      </c>
      <c r="AF298" s="12">
        <f t="shared" si="4"/>
        <v>-1</v>
      </c>
      <c r="AG298" s="12">
        <f t="shared" si="4"/>
        <v>-177</v>
      </c>
      <c r="AH298" s="12">
        <f t="shared" si="4"/>
        <v>0</v>
      </c>
    </row>
    <row r="299" spans="1:34" x14ac:dyDescent="0.25">
      <c r="A299" s="17" t="s">
        <v>1238</v>
      </c>
      <c r="B299" s="17" t="s">
        <v>865</v>
      </c>
      <c r="C299" s="14" t="s">
        <v>84</v>
      </c>
      <c r="D299" s="14" t="s">
        <v>881</v>
      </c>
      <c r="E299" s="14" t="s">
        <v>879</v>
      </c>
      <c r="F299" s="14" t="s">
        <v>882</v>
      </c>
      <c r="G299" s="13">
        <v>43.116700000000002</v>
      </c>
      <c r="H299" s="13">
        <v>86.927999999999997</v>
      </c>
      <c r="I299" s="14">
        <v>3170</v>
      </c>
      <c r="J299" s="15" t="s">
        <v>1227</v>
      </c>
      <c r="K299" s="16">
        <v>3</v>
      </c>
      <c r="L299" s="13">
        <v>2.65</v>
      </c>
      <c r="M299" s="13">
        <v>0.98</v>
      </c>
      <c r="N299" s="14">
        <v>0</v>
      </c>
      <c r="O299" s="14">
        <v>757000</v>
      </c>
      <c r="P299" s="14">
        <v>45000</v>
      </c>
      <c r="Q299" s="14" t="s">
        <v>1229</v>
      </c>
      <c r="R299" s="14">
        <v>0</v>
      </c>
      <c r="S299" s="14">
        <v>0</v>
      </c>
      <c r="T299" s="14">
        <v>0</v>
      </c>
      <c r="U299" s="14">
        <v>2007</v>
      </c>
      <c r="V299" s="14"/>
      <c r="W299" s="14">
        <v>17284</v>
      </c>
      <c r="X299" s="14">
        <v>1380</v>
      </c>
      <c r="Y299" s="14">
        <v>1032</v>
      </c>
      <c r="AA299" s="12" t="s">
        <v>882</v>
      </c>
      <c r="AB299" s="12">
        <v>17284</v>
      </c>
      <c r="AC299" s="12">
        <v>1501</v>
      </c>
      <c r="AD299" s="12">
        <v>1032</v>
      </c>
      <c r="AF299" s="12">
        <f t="shared" si="4"/>
        <v>0</v>
      </c>
      <c r="AG299" s="12">
        <f t="shared" si="4"/>
        <v>-121</v>
      </c>
      <c r="AH299" s="12">
        <f t="shared" si="4"/>
        <v>0</v>
      </c>
    </row>
    <row r="300" spans="1:34" x14ac:dyDescent="0.25">
      <c r="A300" s="17" t="s">
        <v>1238</v>
      </c>
      <c r="B300" s="17" t="s">
        <v>865</v>
      </c>
      <c r="C300" s="14" t="s">
        <v>84</v>
      </c>
      <c r="D300" s="14" t="s">
        <v>883</v>
      </c>
      <c r="E300" s="14" t="s">
        <v>879</v>
      </c>
      <c r="F300" s="14" t="s">
        <v>884</v>
      </c>
      <c r="G300" s="13">
        <v>43.120800000000003</v>
      </c>
      <c r="H300" s="13">
        <v>86.855800000000002</v>
      </c>
      <c r="I300" s="14">
        <v>3449</v>
      </c>
      <c r="J300" s="15" t="s">
        <v>1227</v>
      </c>
      <c r="K300" s="16">
        <v>3</v>
      </c>
      <c r="L300" s="13">
        <v>2.65</v>
      </c>
      <c r="M300" s="13">
        <v>0.99</v>
      </c>
      <c r="N300" s="14">
        <v>0</v>
      </c>
      <c r="O300" s="14">
        <v>887000</v>
      </c>
      <c r="P300" s="14">
        <v>25000</v>
      </c>
      <c r="Q300" s="14" t="s">
        <v>1229</v>
      </c>
      <c r="R300" s="14">
        <v>0</v>
      </c>
      <c r="S300" s="14">
        <v>0</v>
      </c>
      <c r="T300" s="14">
        <v>0</v>
      </c>
      <c r="U300" s="14">
        <v>2007</v>
      </c>
      <c r="V300" s="14"/>
      <c r="W300" s="14">
        <v>16809</v>
      </c>
      <c r="X300" s="14">
        <v>1010</v>
      </c>
      <c r="Y300" s="14">
        <v>476</v>
      </c>
      <c r="AA300" s="12" t="s">
        <v>884</v>
      </c>
      <c r="AB300" s="12">
        <v>16809</v>
      </c>
      <c r="AC300" s="12">
        <v>1162</v>
      </c>
      <c r="AD300" s="12">
        <v>476</v>
      </c>
      <c r="AF300" s="12">
        <f t="shared" si="4"/>
        <v>0</v>
      </c>
      <c r="AG300" s="12">
        <f t="shared" si="4"/>
        <v>-152</v>
      </c>
      <c r="AH300" s="12">
        <f t="shared" si="4"/>
        <v>0</v>
      </c>
    </row>
    <row r="301" spans="1:34" x14ac:dyDescent="0.25">
      <c r="A301" s="17" t="s">
        <v>1238</v>
      </c>
      <c r="B301" s="17" t="s">
        <v>865</v>
      </c>
      <c r="C301" s="14" t="s">
        <v>84</v>
      </c>
      <c r="D301" s="14" t="s">
        <v>885</v>
      </c>
      <c r="E301" s="14" t="s">
        <v>886</v>
      </c>
      <c r="F301" s="14" t="s">
        <v>887</v>
      </c>
      <c r="G301" s="13">
        <v>43.113700000000001</v>
      </c>
      <c r="H301" s="13">
        <v>86.921199999999999</v>
      </c>
      <c r="I301" s="14">
        <v>3389</v>
      </c>
      <c r="J301" s="15" t="s">
        <v>1227</v>
      </c>
      <c r="K301" s="16">
        <v>3</v>
      </c>
      <c r="L301" s="13">
        <v>2.65</v>
      </c>
      <c r="M301" s="13">
        <v>1</v>
      </c>
      <c r="N301" s="14">
        <v>0</v>
      </c>
      <c r="O301" s="14">
        <v>573000</v>
      </c>
      <c r="P301" s="14">
        <v>42000</v>
      </c>
      <c r="Q301" s="14" t="s">
        <v>1229</v>
      </c>
      <c r="R301" s="14">
        <v>0</v>
      </c>
      <c r="S301" s="14">
        <v>0</v>
      </c>
      <c r="T301" s="14">
        <v>0</v>
      </c>
      <c r="U301" s="14">
        <v>2007</v>
      </c>
      <c r="V301" s="14"/>
      <c r="W301" s="14">
        <v>11439</v>
      </c>
      <c r="X301" s="14">
        <v>1036</v>
      </c>
      <c r="Y301" s="14">
        <v>841</v>
      </c>
      <c r="AA301" s="12" t="s">
        <v>887</v>
      </c>
      <c r="AB301" s="12">
        <v>11439</v>
      </c>
      <c r="AC301" s="12">
        <v>1107</v>
      </c>
      <c r="AD301" s="12">
        <v>841</v>
      </c>
      <c r="AF301" s="12">
        <f t="shared" si="4"/>
        <v>0</v>
      </c>
      <c r="AG301" s="12">
        <f t="shared" si="4"/>
        <v>-71</v>
      </c>
      <c r="AH301" s="12">
        <f t="shared" si="4"/>
        <v>0</v>
      </c>
    </row>
    <row r="302" spans="1:34" x14ac:dyDescent="0.25">
      <c r="A302" s="17" t="s">
        <v>1238</v>
      </c>
      <c r="B302" s="17" t="s">
        <v>865</v>
      </c>
      <c r="C302" s="14" t="s">
        <v>84</v>
      </c>
      <c r="D302" s="14" t="s">
        <v>888</v>
      </c>
      <c r="E302" s="14" t="s">
        <v>886</v>
      </c>
      <c r="F302" s="14" t="s">
        <v>889</v>
      </c>
      <c r="G302" s="13">
        <v>43.113300000000002</v>
      </c>
      <c r="H302" s="13">
        <v>86.920299999999997</v>
      </c>
      <c r="I302" s="14">
        <v>3405</v>
      </c>
      <c r="J302" s="15" t="s">
        <v>1227</v>
      </c>
      <c r="K302" s="16">
        <v>3</v>
      </c>
      <c r="L302" s="13">
        <v>2.65</v>
      </c>
      <c r="M302" s="13">
        <v>1</v>
      </c>
      <c r="N302" s="14">
        <v>0</v>
      </c>
      <c r="O302" s="14">
        <v>297000</v>
      </c>
      <c r="P302" s="14">
        <v>30000</v>
      </c>
      <c r="Q302" s="14" t="s">
        <v>1229</v>
      </c>
      <c r="R302" s="14">
        <v>0</v>
      </c>
      <c r="S302" s="14">
        <v>0</v>
      </c>
      <c r="T302" s="14">
        <v>0</v>
      </c>
      <c r="U302" s="14">
        <v>2007</v>
      </c>
      <c r="V302" s="14"/>
      <c r="W302" s="14">
        <v>5892</v>
      </c>
      <c r="X302" s="14">
        <v>672</v>
      </c>
      <c r="Y302" s="14">
        <v>596</v>
      </c>
      <c r="AA302" s="12" t="s">
        <v>889</v>
      </c>
      <c r="AB302" s="12">
        <v>5892</v>
      </c>
      <c r="AC302" s="12">
        <v>702</v>
      </c>
      <c r="AD302" s="12">
        <v>596</v>
      </c>
      <c r="AF302" s="12">
        <f t="shared" si="4"/>
        <v>0</v>
      </c>
      <c r="AG302" s="12">
        <f t="shared" si="4"/>
        <v>-30</v>
      </c>
      <c r="AH302" s="12">
        <f t="shared" si="4"/>
        <v>0</v>
      </c>
    </row>
    <row r="303" spans="1:34" x14ac:dyDescent="0.25">
      <c r="A303" s="17" t="s">
        <v>1238</v>
      </c>
      <c r="B303" s="17" t="s">
        <v>865</v>
      </c>
      <c r="C303" s="14" t="s">
        <v>84</v>
      </c>
      <c r="D303" s="14" t="s">
        <v>890</v>
      </c>
      <c r="E303" s="14" t="s">
        <v>886</v>
      </c>
      <c r="F303" s="14" t="s">
        <v>891</v>
      </c>
      <c r="G303" s="13">
        <v>43.113</v>
      </c>
      <c r="H303" s="13">
        <v>86.920299999999997</v>
      </c>
      <c r="I303" s="14">
        <v>3408</v>
      </c>
      <c r="J303" s="15" t="s">
        <v>1227</v>
      </c>
      <c r="K303" s="16">
        <v>3</v>
      </c>
      <c r="L303" s="13">
        <v>2.65</v>
      </c>
      <c r="M303" s="13">
        <v>1</v>
      </c>
      <c r="N303" s="14">
        <v>0</v>
      </c>
      <c r="O303" s="14">
        <v>954000</v>
      </c>
      <c r="P303" s="14">
        <v>88000</v>
      </c>
      <c r="Q303" s="14" t="s">
        <v>1229</v>
      </c>
      <c r="R303" s="14">
        <v>0</v>
      </c>
      <c r="S303" s="14">
        <v>0</v>
      </c>
      <c r="T303" s="14">
        <v>0</v>
      </c>
      <c r="U303" s="14">
        <v>2007</v>
      </c>
      <c r="V303" s="14"/>
      <c r="W303" s="14">
        <v>18259</v>
      </c>
      <c r="X303" s="14">
        <v>1949</v>
      </c>
      <c r="Y303" s="14">
        <v>1692</v>
      </c>
      <c r="AA303" s="12" t="s">
        <v>891</v>
      </c>
      <c r="AB303" s="12">
        <v>18259</v>
      </c>
      <c r="AC303" s="12">
        <v>2047</v>
      </c>
      <c r="AD303" s="12">
        <v>1692</v>
      </c>
      <c r="AF303" s="12">
        <f t="shared" si="4"/>
        <v>0</v>
      </c>
      <c r="AG303" s="12">
        <f t="shared" si="4"/>
        <v>-98</v>
      </c>
      <c r="AH303" s="12">
        <f t="shared" si="4"/>
        <v>0</v>
      </c>
    </row>
    <row r="304" spans="1:34" x14ac:dyDescent="0.25">
      <c r="A304" s="17" t="s">
        <v>1238</v>
      </c>
      <c r="B304" s="17" t="s">
        <v>865</v>
      </c>
      <c r="C304" s="14" t="s">
        <v>84</v>
      </c>
      <c r="D304" s="14" t="s">
        <v>892</v>
      </c>
      <c r="E304" s="14" t="s">
        <v>886</v>
      </c>
      <c r="F304" s="14" t="s">
        <v>893</v>
      </c>
      <c r="G304" s="13">
        <v>43.112499999999997</v>
      </c>
      <c r="H304" s="13">
        <v>86.92</v>
      </c>
      <c r="I304" s="14">
        <v>3423</v>
      </c>
      <c r="J304" s="15" t="s">
        <v>1227</v>
      </c>
      <c r="K304" s="16">
        <v>3</v>
      </c>
      <c r="L304" s="13">
        <v>2.65</v>
      </c>
      <c r="M304" s="13">
        <v>1</v>
      </c>
      <c r="N304" s="14">
        <v>0</v>
      </c>
      <c r="O304" s="14">
        <v>527000</v>
      </c>
      <c r="P304" s="14">
        <v>54000</v>
      </c>
      <c r="Q304" s="14" t="s">
        <v>1229</v>
      </c>
      <c r="R304" s="14">
        <v>0</v>
      </c>
      <c r="S304" s="14">
        <v>0</v>
      </c>
      <c r="T304" s="14">
        <v>0</v>
      </c>
      <c r="U304" s="14">
        <v>2007</v>
      </c>
      <c r="V304" s="14"/>
      <c r="W304" s="14">
        <v>10305</v>
      </c>
      <c r="X304" s="14">
        <v>1191</v>
      </c>
      <c r="Y304" s="14">
        <v>1059</v>
      </c>
      <c r="AA304" s="12" t="s">
        <v>893</v>
      </c>
      <c r="AB304" s="12">
        <v>10305</v>
      </c>
      <c r="AC304" s="12">
        <v>1242</v>
      </c>
      <c r="AD304" s="12">
        <v>1059</v>
      </c>
      <c r="AF304" s="12">
        <f t="shared" si="4"/>
        <v>0</v>
      </c>
      <c r="AG304" s="12">
        <f t="shared" si="4"/>
        <v>-51</v>
      </c>
      <c r="AH304" s="12">
        <f t="shared" si="4"/>
        <v>0</v>
      </c>
    </row>
    <row r="305" spans="1:34" x14ac:dyDescent="0.25">
      <c r="A305" s="17" t="s">
        <v>1238</v>
      </c>
      <c r="B305" s="17" t="s">
        <v>865</v>
      </c>
      <c r="C305" s="14" t="s">
        <v>84</v>
      </c>
      <c r="D305" s="14" t="s">
        <v>894</v>
      </c>
      <c r="E305" s="14" t="s">
        <v>886</v>
      </c>
      <c r="F305" s="14" t="s">
        <v>895</v>
      </c>
      <c r="G305" s="13">
        <v>43.113</v>
      </c>
      <c r="H305" s="13">
        <v>86.923699999999997</v>
      </c>
      <c r="I305" s="14">
        <v>3324</v>
      </c>
      <c r="J305" s="15" t="s">
        <v>1227</v>
      </c>
      <c r="K305" s="16">
        <v>3</v>
      </c>
      <c r="L305" s="13">
        <v>2.65</v>
      </c>
      <c r="M305" s="13">
        <v>1</v>
      </c>
      <c r="N305" s="14">
        <v>0</v>
      </c>
      <c r="O305" s="14">
        <v>539000</v>
      </c>
      <c r="P305" s="14">
        <v>40000</v>
      </c>
      <c r="Q305" s="14" t="s">
        <v>1229</v>
      </c>
      <c r="R305" s="14">
        <v>0</v>
      </c>
      <c r="S305" s="14">
        <v>0</v>
      </c>
      <c r="T305" s="14">
        <v>0</v>
      </c>
      <c r="U305" s="14">
        <v>2007</v>
      </c>
      <c r="V305" s="14"/>
      <c r="W305" s="14">
        <v>11213</v>
      </c>
      <c r="X305" s="14">
        <v>1024</v>
      </c>
      <c r="Y305" s="14">
        <v>834</v>
      </c>
      <c r="AA305" s="12" t="s">
        <v>895</v>
      </c>
      <c r="AB305" s="12">
        <v>11213</v>
      </c>
      <c r="AC305" s="12">
        <v>1093</v>
      </c>
      <c r="AD305" s="12">
        <v>834</v>
      </c>
      <c r="AF305" s="12">
        <f t="shared" si="4"/>
        <v>0</v>
      </c>
      <c r="AG305" s="12">
        <f t="shared" si="4"/>
        <v>-69</v>
      </c>
      <c r="AH305" s="12">
        <f t="shared" si="4"/>
        <v>0</v>
      </c>
    </row>
    <row r="306" spans="1:34" x14ac:dyDescent="0.25">
      <c r="A306" s="17" t="s">
        <v>592</v>
      </c>
      <c r="B306" s="17" t="s">
        <v>592</v>
      </c>
      <c r="C306" s="14" t="s">
        <v>84</v>
      </c>
      <c r="D306" s="14" t="s">
        <v>896</v>
      </c>
      <c r="E306" s="14" t="s">
        <v>897</v>
      </c>
      <c r="F306" s="14" t="s">
        <v>898</v>
      </c>
      <c r="G306" s="13">
        <v>42.03</v>
      </c>
      <c r="H306" s="13">
        <v>77.19</v>
      </c>
      <c r="I306" s="14">
        <v>3283</v>
      </c>
      <c r="J306" s="15" t="s">
        <v>1227</v>
      </c>
      <c r="K306" s="16">
        <v>1</v>
      </c>
      <c r="L306" s="13">
        <v>2.7</v>
      </c>
      <c r="M306" s="13">
        <v>0.99160000000000004</v>
      </c>
      <c r="N306" s="14">
        <v>0</v>
      </c>
      <c r="O306" s="14">
        <v>2011000</v>
      </c>
      <c r="P306" s="14">
        <v>49000</v>
      </c>
      <c r="Q306" s="14" t="s">
        <v>980</v>
      </c>
      <c r="R306" s="14">
        <v>0</v>
      </c>
      <c r="S306" s="14">
        <v>0</v>
      </c>
      <c r="T306" s="14">
        <v>0</v>
      </c>
      <c r="U306" s="14">
        <v>2001</v>
      </c>
      <c r="V306" s="14"/>
      <c r="W306" s="14">
        <v>37583</v>
      </c>
      <c r="X306" s="14">
        <v>2205</v>
      </c>
      <c r="Y306" s="14">
        <v>924</v>
      </c>
      <c r="AA306" s="12" t="s">
        <v>898</v>
      </c>
      <c r="AB306" s="12">
        <v>37583</v>
      </c>
      <c r="AC306" s="12">
        <v>2556</v>
      </c>
      <c r="AD306" s="12">
        <v>924</v>
      </c>
      <c r="AF306" s="12">
        <f t="shared" si="4"/>
        <v>0</v>
      </c>
      <c r="AG306" s="12">
        <f t="shared" si="4"/>
        <v>-351</v>
      </c>
      <c r="AH306" s="12">
        <f t="shared" si="4"/>
        <v>0</v>
      </c>
    </row>
    <row r="307" spans="1:34" x14ac:dyDescent="0.25">
      <c r="A307" s="17" t="s">
        <v>592</v>
      </c>
      <c r="B307" s="17" t="s">
        <v>592</v>
      </c>
      <c r="C307" s="14" t="s">
        <v>84</v>
      </c>
      <c r="D307" s="14" t="s">
        <v>899</v>
      </c>
      <c r="E307" s="14" t="s">
        <v>897</v>
      </c>
      <c r="F307" s="14" t="s">
        <v>900</v>
      </c>
      <c r="G307" s="13">
        <v>42.031999999999996</v>
      </c>
      <c r="H307" s="13">
        <v>77.192999999999998</v>
      </c>
      <c r="I307" s="14">
        <v>3283</v>
      </c>
      <c r="J307" s="15" t="s">
        <v>1227</v>
      </c>
      <c r="K307" s="16">
        <v>1</v>
      </c>
      <c r="L307" s="13">
        <v>2.7</v>
      </c>
      <c r="M307" s="13">
        <v>0.99160000000000004</v>
      </c>
      <c r="N307" s="14">
        <v>0</v>
      </c>
      <c r="O307" s="14">
        <v>1623000</v>
      </c>
      <c r="P307" s="14">
        <v>41000</v>
      </c>
      <c r="Q307" s="14" t="s">
        <v>980</v>
      </c>
      <c r="R307" s="14">
        <v>0</v>
      </c>
      <c r="S307" s="14">
        <v>0</v>
      </c>
      <c r="T307" s="14">
        <v>0</v>
      </c>
      <c r="U307" s="14">
        <v>2001</v>
      </c>
      <c r="V307" s="14"/>
      <c r="W307" s="14">
        <v>30883</v>
      </c>
      <c r="X307" s="14">
        <v>1821</v>
      </c>
      <c r="Y307" s="14">
        <v>786</v>
      </c>
      <c r="AA307" s="12" t="s">
        <v>900</v>
      </c>
      <c r="AB307" s="12">
        <v>30883</v>
      </c>
      <c r="AC307" s="12">
        <v>2107</v>
      </c>
      <c r="AD307" s="12">
        <v>786</v>
      </c>
      <c r="AF307" s="12">
        <f t="shared" si="4"/>
        <v>0</v>
      </c>
      <c r="AG307" s="12">
        <f t="shared" si="4"/>
        <v>-286</v>
      </c>
      <c r="AH307" s="12">
        <f t="shared" si="4"/>
        <v>0</v>
      </c>
    </row>
    <row r="308" spans="1:34" x14ac:dyDescent="0.25">
      <c r="A308" s="17" t="s">
        <v>592</v>
      </c>
      <c r="B308" s="17" t="s">
        <v>592</v>
      </c>
      <c r="C308" s="14" t="s">
        <v>84</v>
      </c>
      <c r="D308" s="14" t="s">
        <v>901</v>
      </c>
      <c r="E308" s="14" t="s">
        <v>902</v>
      </c>
      <c r="F308" s="14" t="s">
        <v>604</v>
      </c>
      <c r="G308" s="13">
        <v>42.037999999999997</v>
      </c>
      <c r="H308" s="13">
        <v>77.218999999999994</v>
      </c>
      <c r="I308" s="14">
        <v>3140</v>
      </c>
      <c r="J308" s="15" t="s">
        <v>1227</v>
      </c>
      <c r="K308" s="16">
        <v>1</v>
      </c>
      <c r="L308" s="13">
        <v>2.7</v>
      </c>
      <c r="M308" s="13">
        <v>0.99160000000000004</v>
      </c>
      <c r="N308" s="14">
        <v>0</v>
      </c>
      <c r="O308" s="14">
        <v>1388000</v>
      </c>
      <c r="P308" s="14">
        <v>35000</v>
      </c>
      <c r="Q308" s="14" t="s">
        <v>980</v>
      </c>
      <c r="R308" s="14">
        <v>0</v>
      </c>
      <c r="S308" s="14">
        <v>0</v>
      </c>
      <c r="T308" s="14">
        <v>0</v>
      </c>
      <c r="U308" s="14">
        <v>2001</v>
      </c>
      <c r="V308" s="14"/>
      <c r="W308" s="14">
        <v>29102</v>
      </c>
      <c r="X308" s="14">
        <v>1714</v>
      </c>
      <c r="Y308" s="14">
        <v>739</v>
      </c>
      <c r="AA308" s="12" t="s">
        <v>604</v>
      </c>
      <c r="AB308" s="12">
        <v>29102</v>
      </c>
      <c r="AC308" s="12">
        <v>1984</v>
      </c>
      <c r="AD308" s="12">
        <v>739</v>
      </c>
      <c r="AF308" s="12">
        <f t="shared" si="4"/>
        <v>0</v>
      </c>
      <c r="AG308" s="12">
        <f t="shared" si="4"/>
        <v>-270</v>
      </c>
      <c r="AH308" s="12">
        <f t="shared" si="4"/>
        <v>0</v>
      </c>
    </row>
    <row r="309" spans="1:34" x14ac:dyDescent="0.25">
      <c r="A309" s="17" t="s">
        <v>592</v>
      </c>
      <c r="B309" s="17" t="s">
        <v>592</v>
      </c>
      <c r="C309" s="14" t="s">
        <v>84</v>
      </c>
      <c r="D309" s="14" t="s">
        <v>903</v>
      </c>
      <c r="E309" s="14" t="s">
        <v>902</v>
      </c>
      <c r="F309" s="14" t="s">
        <v>603</v>
      </c>
      <c r="G309" s="13">
        <v>42.037999999999997</v>
      </c>
      <c r="H309" s="13">
        <v>77.218999999999994</v>
      </c>
      <c r="I309" s="14">
        <v>3140</v>
      </c>
      <c r="J309" s="15" t="s">
        <v>1227</v>
      </c>
      <c r="K309" s="16">
        <v>1</v>
      </c>
      <c r="L309" s="13">
        <v>2.7</v>
      </c>
      <c r="M309" s="13">
        <v>0.99160000000000004</v>
      </c>
      <c r="N309" s="14">
        <v>0</v>
      </c>
      <c r="O309" s="14">
        <v>1910000</v>
      </c>
      <c r="P309" s="14">
        <v>57000</v>
      </c>
      <c r="Q309" s="14" t="s">
        <v>980</v>
      </c>
      <c r="R309" s="14">
        <v>0</v>
      </c>
      <c r="S309" s="14">
        <v>0</v>
      </c>
      <c r="T309" s="14">
        <v>0</v>
      </c>
      <c r="U309" s="14">
        <v>2001</v>
      </c>
      <c r="V309" s="14"/>
      <c r="W309" s="14">
        <v>39021</v>
      </c>
      <c r="X309" s="14">
        <v>2389</v>
      </c>
      <c r="Y309" s="14">
        <v>1176</v>
      </c>
      <c r="AA309" s="12" t="s">
        <v>603</v>
      </c>
      <c r="AB309" s="12">
        <v>39021</v>
      </c>
      <c r="AC309" s="12">
        <v>2740</v>
      </c>
      <c r="AD309" s="12">
        <v>1176</v>
      </c>
      <c r="AF309" s="12">
        <f t="shared" si="4"/>
        <v>0</v>
      </c>
      <c r="AG309" s="12">
        <f t="shared" si="4"/>
        <v>-351</v>
      </c>
      <c r="AH309" s="12">
        <f t="shared" si="4"/>
        <v>0</v>
      </c>
    </row>
    <row r="310" spans="1:34" x14ac:dyDescent="0.25">
      <c r="A310" s="17" t="s">
        <v>592</v>
      </c>
      <c r="B310" s="17" t="s">
        <v>592</v>
      </c>
      <c r="C310" s="14" t="s">
        <v>84</v>
      </c>
      <c r="D310" s="14" t="s">
        <v>904</v>
      </c>
      <c r="E310" s="14" t="s">
        <v>905</v>
      </c>
      <c r="F310" s="14" t="s">
        <v>602</v>
      </c>
      <c r="G310" s="13">
        <v>42.04</v>
      </c>
      <c r="H310" s="13">
        <v>77.12</v>
      </c>
      <c r="I310" s="14">
        <v>2759</v>
      </c>
      <c r="J310" s="15" t="s">
        <v>1227</v>
      </c>
      <c r="K310" s="16">
        <v>1</v>
      </c>
      <c r="L310" s="13">
        <v>2.7</v>
      </c>
      <c r="M310" s="13">
        <v>0.99160000000000004</v>
      </c>
      <c r="N310" s="14">
        <v>0</v>
      </c>
      <c r="O310" s="14">
        <v>3348000</v>
      </c>
      <c r="P310" s="14">
        <v>80000</v>
      </c>
      <c r="Q310" s="14" t="s">
        <v>980</v>
      </c>
      <c r="R310" s="14">
        <v>0</v>
      </c>
      <c r="S310" s="14">
        <v>0</v>
      </c>
      <c r="T310" s="14">
        <v>0</v>
      </c>
      <c r="U310" s="14">
        <v>2001</v>
      </c>
      <c r="V310" s="14"/>
      <c r="W310" s="14">
        <v>88346</v>
      </c>
      <c r="X310" s="14">
        <v>5232</v>
      </c>
      <c r="Y310" s="14">
        <v>2158</v>
      </c>
      <c r="AA310" s="12" t="s">
        <v>602</v>
      </c>
      <c r="AB310" s="12">
        <v>88346</v>
      </c>
      <c r="AC310" s="12">
        <v>6070</v>
      </c>
      <c r="AD310" s="12">
        <v>2158</v>
      </c>
      <c r="AF310" s="12">
        <f t="shared" si="4"/>
        <v>0</v>
      </c>
      <c r="AG310" s="12">
        <f t="shared" si="4"/>
        <v>-838</v>
      </c>
      <c r="AH310" s="12">
        <f t="shared" si="4"/>
        <v>0</v>
      </c>
    </row>
    <row r="311" spans="1:34" x14ac:dyDescent="0.25">
      <c r="A311" s="17" t="s">
        <v>592</v>
      </c>
      <c r="B311" s="17" t="s">
        <v>592</v>
      </c>
      <c r="C311" s="14" t="s">
        <v>84</v>
      </c>
      <c r="D311" s="14" t="s">
        <v>906</v>
      </c>
      <c r="E311" s="14" t="s">
        <v>907</v>
      </c>
      <c r="F311" s="14" t="s">
        <v>908</v>
      </c>
      <c r="G311" s="13">
        <v>41.017000000000003</v>
      </c>
      <c r="H311" s="13">
        <v>76.058999999999997</v>
      </c>
      <c r="I311" s="14">
        <v>3804</v>
      </c>
      <c r="J311" s="15" t="s">
        <v>1227</v>
      </c>
      <c r="K311" s="16">
        <v>3</v>
      </c>
      <c r="L311" s="13">
        <v>2.7</v>
      </c>
      <c r="M311" s="13">
        <v>0.98970000000000002</v>
      </c>
      <c r="N311" s="14">
        <v>0</v>
      </c>
      <c r="O311" s="14">
        <v>507000</v>
      </c>
      <c r="P311" s="14">
        <v>15000</v>
      </c>
      <c r="Q311" s="14" t="s">
        <v>980</v>
      </c>
      <c r="R311" s="14">
        <v>0</v>
      </c>
      <c r="S311" s="14">
        <v>0</v>
      </c>
      <c r="T311" s="14">
        <v>0</v>
      </c>
      <c r="U311" s="14">
        <v>1998</v>
      </c>
      <c r="V311" s="14"/>
      <c r="W311" s="14">
        <v>8253</v>
      </c>
      <c r="X311" s="14">
        <v>500</v>
      </c>
      <c r="Y311" s="14">
        <v>245</v>
      </c>
      <c r="AA311" s="12" t="s">
        <v>908</v>
      </c>
      <c r="AB311" s="12">
        <v>8253</v>
      </c>
      <c r="AC311" s="12">
        <v>574</v>
      </c>
      <c r="AD311" s="12">
        <v>245</v>
      </c>
      <c r="AF311" s="12">
        <f t="shared" si="4"/>
        <v>0</v>
      </c>
      <c r="AG311" s="12">
        <f t="shared" si="4"/>
        <v>-74</v>
      </c>
      <c r="AH311" s="12">
        <f t="shared" si="4"/>
        <v>0</v>
      </c>
    </row>
    <row r="312" spans="1:34" x14ac:dyDescent="0.25">
      <c r="A312" s="17" t="s">
        <v>592</v>
      </c>
      <c r="B312" s="17" t="s">
        <v>592</v>
      </c>
      <c r="C312" s="14" t="s">
        <v>84</v>
      </c>
      <c r="D312" s="14" t="s">
        <v>909</v>
      </c>
      <c r="E312" s="14" t="s">
        <v>910</v>
      </c>
      <c r="F312" s="14" t="s">
        <v>911</v>
      </c>
      <c r="G312" s="13">
        <v>41.014000000000003</v>
      </c>
      <c r="H312" s="13">
        <v>76.055000000000007</v>
      </c>
      <c r="I312" s="14">
        <v>3879</v>
      </c>
      <c r="J312" s="15" t="s">
        <v>1227</v>
      </c>
      <c r="K312" s="16">
        <v>3</v>
      </c>
      <c r="L312" s="13">
        <v>2.7</v>
      </c>
      <c r="M312" s="13">
        <v>0.98970000000000002</v>
      </c>
      <c r="N312" s="14">
        <v>0</v>
      </c>
      <c r="O312" s="14">
        <v>320000</v>
      </c>
      <c r="P312" s="14">
        <v>10000</v>
      </c>
      <c r="Q312" s="14" t="s">
        <v>980</v>
      </c>
      <c r="R312" s="14">
        <v>0</v>
      </c>
      <c r="S312" s="14">
        <v>0</v>
      </c>
      <c r="T312" s="14">
        <v>0</v>
      </c>
      <c r="U312" s="14">
        <v>1998</v>
      </c>
      <c r="V312" s="14"/>
      <c r="W312" s="14">
        <v>5084</v>
      </c>
      <c r="X312" s="14">
        <v>312</v>
      </c>
      <c r="Y312" s="14">
        <v>159</v>
      </c>
      <c r="AA312" s="12" t="s">
        <v>911</v>
      </c>
      <c r="AB312" s="12">
        <v>5084</v>
      </c>
      <c r="AC312" s="12">
        <v>357</v>
      </c>
      <c r="AD312" s="12">
        <v>159</v>
      </c>
      <c r="AF312" s="12">
        <f t="shared" si="4"/>
        <v>0</v>
      </c>
      <c r="AG312" s="12">
        <f t="shared" si="4"/>
        <v>-45</v>
      </c>
      <c r="AH312" s="12">
        <f t="shared" si="4"/>
        <v>0</v>
      </c>
    </row>
    <row r="313" spans="1:34" x14ac:dyDescent="0.25">
      <c r="A313" s="17" t="s">
        <v>592</v>
      </c>
      <c r="B313" s="17" t="s">
        <v>592</v>
      </c>
      <c r="C313" s="14" t="s">
        <v>84</v>
      </c>
      <c r="D313" s="14" t="s">
        <v>912</v>
      </c>
      <c r="E313" s="14" t="s">
        <v>910</v>
      </c>
      <c r="F313" s="20" t="s">
        <v>913</v>
      </c>
      <c r="G313" s="13">
        <v>41.014000000000003</v>
      </c>
      <c r="H313" s="13">
        <v>76.055000000000007</v>
      </c>
      <c r="I313" s="14">
        <v>3879</v>
      </c>
      <c r="J313" s="15" t="s">
        <v>1227</v>
      </c>
      <c r="K313" s="16">
        <v>3</v>
      </c>
      <c r="L313" s="13">
        <v>2.7</v>
      </c>
      <c r="M313" s="13">
        <v>0.98929999999999996</v>
      </c>
      <c r="N313" s="14">
        <v>0</v>
      </c>
      <c r="O313" s="14">
        <v>305000</v>
      </c>
      <c r="P313" s="14">
        <v>9000</v>
      </c>
      <c r="Q313" s="14" t="s">
        <v>980</v>
      </c>
      <c r="R313" s="14">
        <v>0</v>
      </c>
      <c r="S313" s="14">
        <v>0</v>
      </c>
      <c r="T313" s="14">
        <v>0</v>
      </c>
      <c r="U313" s="14">
        <v>1998</v>
      </c>
      <c r="V313" s="14"/>
      <c r="W313" s="14">
        <v>4879</v>
      </c>
      <c r="X313" s="14">
        <v>295</v>
      </c>
      <c r="Y313" s="14">
        <v>144</v>
      </c>
      <c r="AA313" s="12" t="s">
        <v>913</v>
      </c>
      <c r="AB313" s="12">
        <v>4879</v>
      </c>
      <c r="AC313" s="12">
        <v>339</v>
      </c>
      <c r="AD313" s="12">
        <v>144</v>
      </c>
      <c r="AF313" s="12">
        <f t="shared" si="4"/>
        <v>0</v>
      </c>
      <c r="AG313" s="12">
        <f t="shared" si="4"/>
        <v>-44</v>
      </c>
      <c r="AH313" s="12">
        <f t="shared" si="4"/>
        <v>0</v>
      </c>
    </row>
    <row r="314" spans="1:34" x14ac:dyDescent="0.25">
      <c r="A314" s="17" t="s">
        <v>592</v>
      </c>
      <c r="B314" s="17" t="s">
        <v>592</v>
      </c>
      <c r="C314" s="14" t="s">
        <v>84</v>
      </c>
      <c r="D314" s="14" t="s">
        <v>914</v>
      </c>
      <c r="E314" s="14" t="s">
        <v>915</v>
      </c>
      <c r="F314" s="20" t="s">
        <v>916</v>
      </c>
      <c r="G314" s="13">
        <v>41.012</v>
      </c>
      <c r="H314" s="13">
        <v>76.138999999999996</v>
      </c>
      <c r="I314" s="14">
        <v>3576</v>
      </c>
      <c r="J314" s="15" t="s">
        <v>1227</v>
      </c>
      <c r="K314" s="16">
        <v>4</v>
      </c>
      <c r="L314" s="13">
        <v>2.7</v>
      </c>
      <c r="M314" s="13">
        <v>0.99639999999999995</v>
      </c>
      <c r="N314" s="14">
        <v>0</v>
      </c>
      <c r="O314" s="14">
        <v>2058000</v>
      </c>
      <c r="P314" s="14">
        <v>35000</v>
      </c>
      <c r="Q314" s="14" t="s">
        <v>980</v>
      </c>
      <c r="R314" s="14">
        <v>0</v>
      </c>
      <c r="S314" s="14">
        <v>0</v>
      </c>
      <c r="T314" s="14">
        <v>0</v>
      </c>
      <c r="U314" s="14">
        <v>1998</v>
      </c>
      <c r="V314" s="14"/>
      <c r="W314" s="14">
        <v>33975</v>
      </c>
      <c r="X314" s="14">
        <v>1900</v>
      </c>
      <c r="Y314" s="14">
        <v>583</v>
      </c>
      <c r="AA314" s="12" t="s">
        <v>916</v>
      </c>
      <c r="AB314" s="12">
        <v>33975</v>
      </c>
      <c r="AC314" s="12">
        <v>2230</v>
      </c>
      <c r="AD314" s="12">
        <v>583</v>
      </c>
      <c r="AF314" s="12">
        <f t="shared" si="4"/>
        <v>0</v>
      </c>
      <c r="AG314" s="12">
        <f t="shared" si="4"/>
        <v>-330</v>
      </c>
      <c r="AH314" s="12">
        <f t="shared" si="4"/>
        <v>0</v>
      </c>
    </row>
    <row r="315" spans="1:34" x14ac:dyDescent="0.25">
      <c r="A315" s="17" t="s">
        <v>592</v>
      </c>
      <c r="B315" s="17" t="s">
        <v>592</v>
      </c>
      <c r="C315" s="14" t="s">
        <v>84</v>
      </c>
      <c r="D315" s="14" t="s">
        <v>917</v>
      </c>
      <c r="E315" s="14" t="s">
        <v>918</v>
      </c>
      <c r="F315" s="20" t="s">
        <v>919</v>
      </c>
      <c r="G315" s="13">
        <v>41.063000000000002</v>
      </c>
      <c r="H315" s="13">
        <v>75.745999999999995</v>
      </c>
      <c r="I315" s="14">
        <v>2598</v>
      </c>
      <c r="J315" s="15" t="s">
        <v>1227</v>
      </c>
      <c r="K315" s="16">
        <v>1</v>
      </c>
      <c r="L315" s="13">
        <v>2.7</v>
      </c>
      <c r="M315" s="13">
        <v>0.998</v>
      </c>
      <c r="N315" s="14">
        <v>0</v>
      </c>
      <c r="O315" s="14">
        <v>1032000</v>
      </c>
      <c r="P315" s="14">
        <v>25000</v>
      </c>
      <c r="Q315" s="14" t="s">
        <v>980</v>
      </c>
      <c r="R315" s="14">
        <v>0</v>
      </c>
      <c r="S315" s="14">
        <v>0</v>
      </c>
      <c r="T315" s="14">
        <v>0</v>
      </c>
      <c r="U315" s="14">
        <v>1998</v>
      </c>
      <c r="V315" s="14"/>
      <c r="W315" s="14">
        <v>31609</v>
      </c>
      <c r="X315" s="14">
        <v>1850</v>
      </c>
      <c r="Y315" s="14">
        <v>772</v>
      </c>
      <c r="AA315" s="12" t="s">
        <v>919</v>
      </c>
      <c r="AB315" s="12">
        <v>31609</v>
      </c>
      <c r="AC315" s="12">
        <v>2145</v>
      </c>
      <c r="AD315" s="12">
        <v>772</v>
      </c>
      <c r="AF315" s="12">
        <f t="shared" si="4"/>
        <v>0</v>
      </c>
      <c r="AG315" s="12">
        <f t="shared" si="4"/>
        <v>-295</v>
      </c>
      <c r="AH315" s="12">
        <f t="shared" si="4"/>
        <v>0</v>
      </c>
    </row>
    <row r="316" spans="1:34" x14ac:dyDescent="0.25">
      <c r="A316" s="17" t="s">
        <v>592</v>
      </c>
      <c r="B316" s="17" t="s">
        <v>592</v>
      </c>
      <c r="C316" s="14" t="s">
        <v>84</v>
      </c>
      <c r="D316" s="14" t="s">
        <v>920</v>
      </c>
      <c r="E316" s="14" t="s">
        <v>921</v>
      </c>
      <c r="F316" s="20" t="s">
        <v>922</v>
      </c>
      <c r="G316" s="13">
        <v>41.067999999999998</v>
      </c>
      <c r="H316" s="13">
        <v>75.738</v>
      </c>
      <c r="I316" s="14">
        <v>2598</v>
      </c>
      <c r="J316" s="15" t="s">
        <v>1227</v>
      </c>
      <c r="K316" s="16">
        <v>1</v>
      </c>
      <c r="L316" s="13">
        <v>2.7</v>
      </c>
      <c r="M316" s="13">
        <v>0.99809999999999999</v>
      </c>
      <c r="N316" s="14">
        <v>0</v>
      </c>
      <c r="O316" s="14">
        <v>1677000</v>
      </c>
      <c r="P316" s="14">
        <v>42000</v>
      </c>
      <c r="Q316" s="14" t="s">
        <v>980</v>
      </c>
      <c r="R316" s="14">
        <v>0</v>
      </c>
      <c r="S316" s="14">
        <v>0</v>
      </c>
      <c r="T316" s="14">
        <v>0</v>
      </c>
      <c r="U316" s="14">
        <v>1998</v>
      </c>
      <c r="V316" s="14"/>
      <c r="W316" s="14">
        <v>49724</v>
      </c>
      <c r="X316" s="14">
        <v>2941</v>
      </c>
      <c r="Y316" s="14">
        <v>1261</v>
      </c>
      <c r="AA316" s="12" t="s">
        <v>922</v>
      </c>
      <c r="AB316" s="12">
        <v>49724</v>
      </c>
      <c r="AC316" s="12">
        <v>3405</v>
      </c>
      <c r="AD316" s="12">
        <v>1261</v>
      </c>
      <c r="AF316" s="12">
        <f t="shared" si="4"/>
        <v>0</v>
      </c>
      <c r="AG316" s="12">
        <f t="shared" si="4"/>
        <v>-464</v>
      </c>
      <c r="AH316" s="12">
        <f t="shared" si="4"/>
        <v>0</v>
      </c>
    </row>
    <row r="317" spans="1:34" x14ac:dyDescent="0.25">
      <c r="A317" s="17" t="s">
        <v>592</v>
      </c>
      <c r="B317" s="17" t="s">
        <v>592</v>
      </c>
      <c r="C317" s="14" t="s">
        <v>84</v>
      </c>
      <c r="D317" s="14" t="s">
        <v>923</v>
      </c>
      <c r="E317" s="14" t="s">
        <v>924</v>
      </c>
      <c r="F317" s="20" t="s">
        <v>925</v>
      </c>
      <c r="G317" s="13">
        <v>42.08</v>
      </c>
      <c r="H317" s="13">
        <v>76.457999999999998</v>
      </c>
      <c r="I317" s="14">
        <v>2496</v>
      </c>
      <c r="J317" s="15" t="s">
        <v>1227</v>
      </c>
      <c r="K317" s="16">
        <v>0.5</v>
      </c>
      <c r="L317" s="13">
        <v>2.7</v>
      </c>
      <c r="M317" s="13">
        <v>0.99739999999999995</v>
      </c>
      <c r="N317" s="14">
        <v>0</v>
      </c>
      <c r="O317" s="14">
        <v>1935000</v>
      </c>
      <c r="P317" s="14">
        <v>23000</v>
      </c>
      <c r="Q317" s="14" t="s">
        <v>980</v>
      </c>
      <c r="R317" s="14">
        <v>0</v>
      </c>
      <c r="S317" s="14">
        <v>0</v>
      </c>
      <c r="T317" s="14">
        <v>0</v>
      </c>
      <c r="U317" s="14">
        <v>1998</v>
      </c>
      <c r="V317" s="14"/>
      <c r="W317" s="14">
        <v>60366</v>
      </c>
      <c r="X317" s="14">
        <v>3315</v>
      </c>
      <c r="Y317" s="14">
        <v>728</v>
      </c>
      <c r="AA317" s="12" t="s">
        <v>925</v>
      </c>
      <c r="AB317" s="12">
        <v>60366</v>
      </c>
      <c r="AC317" s="12">
        <v>3918</v>
      </c>
      <c r="AD317" s="12">
        <v>728</v>
      </c>
      <c r="AF317" s="12">
        <f t="shared" si="4"/>
        <v>0</v>
      </c>
      <c r="AG317" s="12">
        <f t="shared" si="4"/>
        <v>-603</v>
      </c>
      <c r="AH317" s="12">
        <f t="shared" si="4"/>
        <v>0</v>
      </c>
    </row>
    <row r="318" spans="1:34" x14ac:dyDescent="0.25">
      <c r="A318" s="17" t="s">
        <v>592</v>
      </c>
      <c r="B318" s="17" t="s">
        <v>592</v>
      </c>
      <c r="C318" s="14" t="s">
        <v>84</v>
      </c>
      <c r="D318" s="14" t="s">
        <v>926</v>
      </c>
      <c r="E318" s="14" t="s">
        <v>924</v>
      </c>
      <c r="F318" s="20" t="s">
        <v>927</v>
      </c>
      <c r="G318" s="13">
        <v>42.076000000000001</v>
      </c>
      <c r="H318" s="13">
        <v>76.456000000000003</v>
      </c>
      <c r="I318" s="14">
        <v>2496</v>
      </c>
      <c r="J318" s="15" t="s">
        <v>1227</v>
      </c>
      <c r="K318" s="16">
        <v>4</v>
      </c>
      <c r="L318" s="13">
        <v>2.7</v>
      </c>
      <c r="M318" s="13">
        <v>0.99739999999999995</v>
      </c>
      <c r="N318" s="14">
        <v>0</v>
      </c>
      <c r="O318" s="14">
        <v>2040000</v>
      </c>
      <c r="P318" s="14">
        <v>34000</v>
      </c>
      <c r="Q318" s="14" t="s">
        <v>980</v>
      </c>
      <c r="R318" s="14">
        <v>0</v>
      </c>
      <c r="S318" s="14">
        <v>0</v>
      </c>
      <c r="T318" s="14">
        <v>0</v>
      </c>
      <c r="U318" s="14">
        <v>1998</v>
      </c>
      <c r="V318" s="14"/>
      <c r="W318" s="14">
        <v>65414</v>
      </c>
      <c r="X318" s="14">
        <v>3679</v>
      </c>
      <c r="Y318" s="14">
        <v>1108</v>
      </c>
      <c r="AA318" s="12" t="s">
        <v>927</v>
      </c>
      <c r="AB318" s="12">
        <v>65414</v>
      </c>
      <c r="AC318" s="12">
        <v>4321</v>
      </c>
      <c r="AD318" s="12">
        <v>1108</v>
      </c>
      <c r="AF318" s="12">
        <f t="shared" si="4"/>
        <v>0</v>
      </c>
      <c r="AG318" s="12">
        <f t="shared" si="4"/>
        <v>-642</v>
      </c>
      <c r="AH318" s="12">
        <f t="shared" si="4"/>
        <v>0</v>
      </c>
    </row>
    <row r="319" spans="1:34" x14ac:dyDescent="0.25">
      <c r="A319" s="17" t="s">
        <v>592</v>
      </c>
      <c r="B319" s="17" t="s">
        <v>592</v>
      </c>
      <c r="C319" s="14" t="s">
        <v>84</v>
      </c>
      <c r="D319" s="14" t="s">
        <v>928</v>
      </c>
      <c r="E319" s="14" t="s">
        <v>929</v>
      </c>
      <c r="F319" s="20" t="s">
        <v>599</v>
      </c>
      <c r="G319" s="13">
        <v>42.088999999999999</v>
      </c>
      <c r="H319" s="13">
        <v>76.465999999999994</v>
      </c>
      <c r="I319" s="14">
        <v>2403</v>
      </c>
      <c r="J319" s="15" t="s">
        <v>1227</v>
      </c>
      <c r="K319" s="16">
        <v>7</v>
      </c>
      <c r="L319" s="13">
        <v>2.7</v>
      </c>
      <c r="M319" s="13">
        <v>0.99809999999999999</v>
      </c>
      <c r="N319" s="14">
        <v>0</v>
      </c>
      <c r="O319" s="14">
        <v>3377000</v>
      </c>
      <c r="P319" s="14">
        <v>149000</v>
      </c>
      <c r="Q319" s="14" t="s">
        <v>980</v>
      </c>
      <c r="R319" s="14">
        <v>0</v>
      </c>
      <c r="S319" s="14">
        <v>0</v>
      </c>
      <c r="T319" s="14">
        <v>0</v>
      </c>
      <c r="U319" s="14">
        <v>1998</v>
      </c>
      <c r="V319" s="14"/>
      <c r="W319" s="14">
        <v>118679</v>
      </c>
      <c r="X319" s="14">
        <v>8410</v>
      </c>
      <c r="Y319" s="14">
        <v>5395</v>
      </c>
      <c r="AA319" s="12" t="s">
        <v>599</v>
      </c>
      <c r="AB319" s="12">
        <v>118679</v>
      </c>
      <c r="AC319" s="12">
        <v>9386</v>
      </c>
      <c r="AD319" s="12">
        <v>5395</v>
      </c>
      <c r="AF319" s="12">
        <f t="shared" si="4"/>
        <v>0</v>
      </c>
      <c r="AG319" s="12">
        <f t="shared" si="4"/>
        <v>-976</v>
      </c>
      <c r="AH319" s="12">
        <f t="shared" si="4"/>
        <v>0</v>
      </c>
    </row>
    <row r="320" spans="1:34" x14ac:dyDescent="0.25">
      <c r="A320" s="17" t="s">
        <v>592</v>
      </c>
      <c r="B320" s="17" t="s">
        <v>592</v>
      </c>
      <c r="C320" s="14" t="s">
        <v>84</v>
      </c>
      <c r="D320" s="14" t="s">
        <v>930</v>
      </c>
      <c r="E320" s="14" t="s">
        <v>929</v>
      </c>
      <c r="F320" s="21" t="s">
        <v>597</v>
      </c>
      <c r="G320" s="13">
        <v>42.088999999999999</v>
      </c>
      <c r="H320" s="13">
        <v>76.465999999999994</v>
      </c>
      <c r="I320" s="14">
        <v>2403</v>
      </c>
      <c r="J320" s="15" t="s">
        <v>1227</v>
      </c>
      <c r="K320" s="16">
        <v>2</v>
      </c>
      <c r="L320" s="13">
        <v>2.7</v>
      </c>
      <c r="M320" s="13">
        <v>0.99990000000000001</v>
      </c>
      <c r="N320" s="14">
        <v>0</v>
      </c>
      <c r="O320" s="14">
        <v>4160000</v>
      </c>
      <c r="P320" s="14">
        <v>97000</v>
      </c>
      <c r="Q320" s="14" t="s">
        <v>980</v>
      </c>
      <c r="R320" s="14">
        <v>0</v>
      </c>
      <c r="S320" s="14">
        <v>0</v>
      </c>
      <c r="T320" s="14">
        <v>0</v>
      </c>
      <c r="U320" s="14">
        <v>1998</v>
      </c>
      <c r="V320" s="14"/>
      <c r="W320" s="14">
        <v>140304</v>
      </c>
      <c r="X320" s="14">
        <v>8384</v>
      </c>
      <c r="Y320" s="14">
        <v>3389</v>
      </c>
      <c r="AA320" s="12" t="s">
        <v>597</v>
      </c>
      <c r="AB320" s="12">
        <v>140304</v>
      </c>
      <c r="AC320" s="12">
        <v>9738</v>
      </c>
      <c r="AD320" s="12">
        <v>3389</v>
      </c>
      <c r="AF320" s="12">
        <f t="shared" si="4"/>
        <v>0</v>
      </c>
      <c r="AG320" s="12">
        <f t="shared" si="4"/>
        <v>-1354</v>
      </c>
      <c r="AH320" s="12">
        <f t="shared" si="4"/>
        <v>0</v>
      </c>
    </row>
    <row r="321" spans="1:34" x14ac:dyDescent="0.25">
      <c r="A321" s="17" t="s">
        <v>592</v>
      </c>
      <c r="B321" s="17" t="s">
        <v>592</v>
      </c>
      <c r="C321" s="14" t="s">
        <v>84</v>
      </c>
      <c r="D321" s="14" t="s">
        <v>931</v>
      </c>
      <c r="E321" s="14" t="s">
        <v>929</v>
      </c>
      <c r="F321" s="21" t="s">
        <v>600</v>
      </c>
      <c r="G321" s="13">
        <v>42.088999999999999</v>
      </c>
      <c r="H321" s="13">
        <v>76.465999999999994</v>
      </c>
      <c r="I321" s="14">
        <v>2403</v>
      </c>
      <c r="J321" s="15" t="s">
        <v>1227</v>
      </c>
      <c r="K321" s="16">
        <v>5</v>
      </c>
      <c r="L321" s="13">
        <v>2.7</v>
      </c>
      <c r="M321" s="13">
        <v>0.99380000000000002</v>
      </c>
      <c r="N321" s="14">
        <v>0</v>
      </c>
      <c r="O321" s="14">
        <v>1905000</v>
      </c>
      <c r="P321" s="14">
        <v>46000</v>
      </c>
      <c r="Q321" s="14" t="s">
        <v>980</v>
      </c>
      <c r="R321" s="14">
        <v>0</v>
      </c>
      <c r="S321" s="14">
        <v>0</v>
      </c>
      <c r="T321" s="14">
        <v>0</v>
      </c>
      <c r="U321" s="14">
        <v>1998</v>
      </c>
      <c r="V321" s="14"/>
      <c r="W321" s="14">
        <v>66009</v>
      </c>
      <c r="X321" s="14">
        <v>3894</v>
      </c>
      <c r="Y321" s="14">
        <v>1620</v>
      </c>
      <c r="AA321" s="12" t="s">
        <v>600</v>
      </c>
      <c r="AB321" s="12">
        <v>66009</v>
      </c>
      <c r="AC321" s="12">
        <v>4516</v>
      </c>
      <c r="AD321" s="12">
        <v>1620</v>
      </c>
      <c r="AF321" s="12">
        <f t="shared" si="4"/>
        <v>0</v>
      </c>
      <c r="AG321" s="12">
        <f t="shared" si="4"/>
        <v>-622</v>
      </c>
      <c r="AH321" s="12">
        <f t="shared" si="4"/>
        <v>0</v>
      </c>
    </row>
    <row r="322" spans="1:34" x14ac:dyDescent="0.25">
      <c r="A322" s="17" t="s">
        <v>592</v>
      </c>
      <c r="B322" s="17" t="s">
        <v>592</v>
      </c>
      <c r="C322" s="14" t="s">
        <v>84</v>
      </c>
      <c r="D322" s="14" t="s">
        <v>932</v>
      </c>
      <c r="E322" s="14" t="s">
        <v>933</v>
      </c>
      <c r="F322" s="21" t="s">
        <v>595</v>
      </c>
      <c r="G322" s="13">
        <v>42.094000000000001</v>
      </c>
      <c r="H322" s="13">
        <v>76.460999999999999</v>
      </c>
      <c r="I322" s="14">
        <v>2229</v>
      </c>
      <c r="J322" s="15" t="s">
        <v>1227</v>
      </c>
      <c r="K322" s="16">
        <v>5</v>
      </c>
      <c r="L322" s="13">
        <v>2.7</v>
      </c>
      <c r="M322" s="13">
        <v>0.99350000000000005</v>
      </c>
      <c r="N322" s="14">
        <v>0</v>
      </c>
      <c r="O322" s="14">
        <v>2295000</v>
      </c>
      <c r="P322" s="14">
        <v>62000</v>
      </c>
      <c r="Q322" s="14" t="s">
        <v>980</v>
      </c>
      <c r="R322" s="14">
        <v>0</v>
      </c>
      <c r="S322" s="14">
        <v>0</v>
      </c>
      <c r="T322" s="14">
        <v>0</v>
      </c>
      <c r="U322" s="14">
        <v>1998</v>
      </c>
      <c r="V322" s="14"/>
      <c r="W322" s="14">
        <v>91000</v>
      </c>
      <c r="X322" s="14">
        <v>5519</v>
      </c>
      <c r="Y322" s="14">
        <v>2515</v>
      </c>
      <c r="AA322" s="12" t="s">
        <v>595</v>
      </c>
      <c r="AB322" s="12">
        <v>91000</v>
      </c>
      <c r="AC322" s="12">
        <v>6366</v>
      </c>
      <c r="AD322" s="12">
        <v>2515</v>
      </c>
      <c r="AF322" s="12">
        <f t="shared" si="4"/>
        <v>0</v>
      </c>
      <c r="AG322" s="12">
        <f t="shared" si="4"/>
        <v>-847</v>
      </c>
      <c r="AH322" s="12">
        <f t="shared" si="4"/>
        <v>0</v>
      </c>
    </row>
    <row r="323" spans="1:34" x14ac:dyDescent="0.25">
      <c r="A323" s="17" t="s">
        <v>592</v>
      </c>
      <c r="B323" s="17" t="s">
        <v>592</v>
      </c>
      <c r="C323" s="14" t="s">
        <v>84</v>
      </c>
      <c r="D323" s="14" t="s">
        <v>934</v>
      </c>
      <c r="E323" s="14" t="s">
        <v>933</v>
      </c>
      <c r="F323" s="21" t="s">
        <v>594</v>
      </c>
      <c r="G323" s="13">
        <v>42.094000000000001</v>
      </c>
      <c r="H323" s="13">
        <v>76.460999999999999</v>
      </c>
      <c r="I323" s="14">
        <v>2229</v>
      </c>
      <c r="J323" s="15" t="s">
        <v>1227</v>
      </c>
      <c r="K323" s="16">
        <v>2.5</v>
      </c>
      <c r="L323" s="13">
        <v>2.7</v>
      </c>
      <c r="M323" s="13">
        <v>1</v>
      </c>
      <c r="N323" s="14">
        <v>0</v>
      </c>
      <c r="O323" s="14">
        <v>2588000</v>
      </c>
      <c r="P323" s="14">
        <v>73000</v>
      </c>
      <c r="Q323" s="14" t="s">
        <v>980</v>
      </c>
      <c r="R323" s="14">
        <v>0</v>
      </c>
      <c r="S323" s="14">
        <v>0</v>
      </c>
      <c r="T323" s="14">
        <v>0</v>
      </c>
      <c r="U323" s="14">
        <v>1998</v>
      </c>
      <c r="V323" s="14"/>
      <c r="W323" s="14">
        <v>99609</v>
      </c>
      <c r="X323" s="14">
        <v>6110</v>
      </c>
      <c r="Y323" s="14">
        <v>2881</v>
      </c>
      <c r="AA323" s="12" t="s">
        <v>594</v>
      </c>
      <c r="AB323" s="12">
        <v>99609</v>
      </c>
      <c r="AC323" s="12">
        <v>7032</v>
      </c>
      <c r="AD323" s="12">
        <v>2881</v>
      </c>
      <c r="AF323" s="12">
        <f t="shared" si="4"/>
        <v>0</v>
      </c>
      <c r="AG323" s="12">
        <f t="shared" si="4"/>
        <v>-922</v>
      </c>
      <c r="AH323" s="12">
        <f t="shared" si="4"/>
        <v>0</v>
      </c>
    </row>
    <row r="324" spans="1:34" x14ac:dyDescent="0.25">
      <c r="A324" s="17" t="s">
        <v>592</v>
      </c>
      <c r="B324" s="17" t="s">
        <v>592</v>
      </c>
      <c r="C324" s="14" t="s">
        <v>84</v>
      </c>
      <c r="D324" s="14" t="s">
        <v>935</v>
      </c>
      <c r="E324" s="14" t="s">
        <v>933</v>
      </c>
      <c r="F324" s="14" t="s">
        <v>593</v>
      </c>
      <c r="G324" s="13">
        <v>42.094000000000001</v>
      </c>
      <c r="H324" s="13">
        <v>76.460999999999999</v>
      </c>
      <c r="I324" s="14">
        <v>2229</v>
      </c>
      <c r="J324" s="15" t="s">
        <v>1227</v>
      </c>
      <c r="K324" s="16">
        <v>3.5</v>
      </c>
      <c r="L324" s="13">
        <v>2.7</v>
      </c>
      <c r="M324" s="13">
        <v>1</v>
      </c>
      <c r="N324" s="14">
        <v>0</v>
      </c>
      <c r="O324" s="14">
        <v>3190000</v>
      </c>
      <c r="P324" s="14">
        <v>62000</v>
      </c>
      <c r="Q324" s="14" t="s">
        <v>980</v>
      </c>
      <c r="R324" s="14">
        <v>0</v>
      </c>
      <c r="S324" s="14">
        <v>0</v>
      </c>
      <c r="T324" s="14">
        <v>0</v>
      </c>
      <c r="U324" s="14">
        <v>1998</v>
      </c>
      <c r="V324" s="14"/>
      <c r="W324" s="14">
        <v>123148</v>
      </c>
      <c r="X324" s="14">
        <v>7142</v>
      </c>
      <c r="Y324" s="14">
        <v>2469</v>
      </c>
      <c r="AA324" s="12" t="s">
        <v>593</v>
      </c>
      <c r="AB324" s="12">
        <v>123148</v>
      </c>
      <c r="AC324" s="12">
        <v>8352</v>
      </c>
      <c r="AD324" s="12">
        <v>2469</v>
      </c>
      <c r="AF324" s="12">
        <f t="shared" si="4"/>
        <v>0</v>
      </c>
      <c r="AG324" s="12">
        <f t="shared" si="4"/>
        <v>-1210</v>
      </c>
      <c r="AH324" s="12">
        <f t="shared" si="4"/>
        <v>0</v>
      </c>
    </row>
    <row r="325" spans="1:34" x14ac:dyDescent="0.25">
      <c r="A325" s="17" t="s">
        <v>592</v>
      </c>
      <c r="B325" s="17" t="s">
        <v>592</v>
      </c>
      <c r="C325" s="14" t="s">
        <v>84</v>
      </c>
      <c r="D325" s="14" t="s">
        <v>936</v>
      </c>
      <c r="E325" s="14" t="s">
        <v>933</v>
      </c>
      <c r="F325" s="14" t="s">
        <v>596</v>
      </c>
      <c r="G325" s="13">
        <v>42.094000000000001</v>
      </c>
      <c r="H325" s="13">
        <v>76.460999999999999</v>
      </c>
      <c r="I325" s="14">
        <v>2229</v>
      </c>
      <c r="J325" s="15" t="s">
        <v>1227</v>
      </c>
      <c r="K325" s="16">
        <v>10</v>
      </c>
      <c r="L325" s="13">
        <v>2.7</v>
      </c>
      <c r="M325" s="13">
        <v>0.99990000000000001</v>
      </c>
      <c r="N325" s="14">
        <v>0</v>
      </c>
      <c r="O325" s="14">
        <v>1681000</v>
      </c>
      <c r="P325" s="14">
        <v>40000</v>
      </c>
      <c r="Q325" s="14" t="s">
        <v>980</v>
      </c>
      <c r="R325" s="14">
        <v>0</v>
      </c>
      <c r="S325" s="14">
        <v>0</v>
      </c>
      <c r="T325" s="14">
        <v>0</v>
      </c>
      <c r="U325" s="14">
        <v>1998</v>
      </c>
      <c r="V325" s="14"/>
      <c r="W325" s="14">
        <v>68519</v>
      </c>
      <c r="X325" s="14">
        <v>4035</v>
      </c>
      <c r="Y325" s="14">
        <v>1659</v>
      </c>
      <c r="AA325" s="12" t="s">
        <v>596</v>
      </c>
      <c r="AB325" s="12">
        <v>68519</v>
      </c>
      <c r="AC325" s="12">
        <v>4682</v>
      </c>
      <c r="AD325" s="12">
        <v>1659</v>
      </c>
      <c r="AF325" s="12">
        <f t="shared" ref="AF325:AH353" si="5">W325-AB325</f>
        <v>0</v>
      </c>
      <c r="AG325" s="12">
        <f t="shared" si="5"/>
        <v>-647</v>
      </c>
      <c r="AH325" s="12">
        <f t="shared" si="5"/>
        <v>0</v>
      </c>
    </row>
    <row r="326" spans="1:34" x14ac:dyDescent="0.25">
      <c r="A326" s="17" t="s">
        <v>592</v>
      </c>
      <c r="B326" s="17" t="s">
        <v>592</v>
      </c>
      <c r="C326" s="14" t="s">
        <v>84</v>
      </c>
      <c r="D326" s="14" t="s">
        <v>937</v>
      </c>
      <c r="E326" s="14" t="s">
        <v>938</v>
      </c>
      <c r="F326" s="14" t="s">
        <v>598</v>
      </c>
      <c r="G326" s="13">
        <v>42.064</v>
      </c>
      <c r="H326" s="13">
        <v>76.442999999999998</v>
      </c>
      <c r="I326" s="14">
        <v>2850</v>
      </c>
      <c r="J326" s="15" t="s">
        <v>1227</v>
      </c>
      <c r="K326" s="16">
        <v>1</v>
      </c>
      <c r="L326" s="13">
        <v>2.7</v>
      </c>
      <c r="M326" s="13">
        <v>0.99809999999999999</v>
      </c>
      <c r="N326" s="14">
        <v>0</v>
      </c>
      <c r="O326" s="14">
        <v>3400000</v>
      </c>
      <c r="P326" s="14">
        <v>79000</v>
      </c>
      <c r="Q326" s="14" t="s">
        <v>980</v>
      </c>
      <c r="R326" s="14">
        <v>0</v>
      </c>
      <c r="S326" s="14">
        <v>0</v>
      </c>
      <c r="T326" s="14">
        <v>0</v>
      </c>
      <c r="U326" s="14">
        <v>1998</v>
      </c>
      <c r="V326" s="14"/>
      <c r="W326" s="14">
        <v>83554</v>
      </c>
      <c r="X326" s="14">
        <v>4919</v>
      </c>
      <c r="Y326" s="14">
        <v>1982</v>
      </c>
      <c r="AA326" s="12" t="s">
        <v>598</v>
      </c>
      <c r="AB326" s="12">
        <v>83554</v>
      </c>
      <c r="AC326" s="12">
        <v>5714</v>
      </c>
      <c r="AD326" s="12">
        <v>1982</v>
      </c>
      <c r="AF326" s="12">
        <f t="shared" si="5"/>
        <v>0</v>
      </c>
      <c r="AG326" s="12">
        <f t="shared" si="5"/>
        <v>-795</v>
      </c>
      <c r="AH326" s="12">
        <f t="shared" si="5"/>
        <v>0</v>
      </c>
    </row>
    <row r="327" spans="1:34" x14ac:dyDescent="0.25">
      <c r="A327" s="17" t="s">
        <v>592</v>
      </c>
      <c r="B327" s="17" t="s">
        <v>592</v>
      </c>
      <c r="C327" s="14" t="s">
        <v>84</v>
      </c>
      <c r="D327" s="14" t="s">
        <v>939</v>
      </c>
      <c r="E327" s="14" t="s">
        <v>938</v>
      </c>
      <c r="F327" s="14" t="s">
        <v>601</v>
      </c>
      <c r="G327" s="13">
        <v>42.064</v>
      </c>
      <c r="H327" s="13">
        <v>76.442999999999998</v>
      </c>
      <c r="I327" s="14">
        <v>2850</v>
      </c>
      <c r="J327" s="15" t="s">
        <v>1227</v>
      </c>
      <c r="K327" s="16">
        <v>2</v>
      </c>
      <c r="L327" s="13">
        <v>2.7</v>
      </c>
      <c r="M327" s="13">
        <v>0.998</v>
      </c>
      <c r="N327" s="14">
        <v>0</v>
      </c>
      <c r="O327" s="14">
        <v>1899000</v>
      </c>
      <c r="P327" s="14">
        <v>45000</v>
      </c>
      <c r="Q327" s="14" t="s">
        <v>980</v>
      </c>
      <c r="R327" s="14">
        <v>0</v>
      </c>
      <c r="S327" s="14">
        <v>0</v>
      </c>
      <c r="T327" s="14">
        <v>0</v>
      </c>
      <c r="U327" s="14">
        <v>1998</v>
      </c>
      <c r="V327" s="14"/>
      <c r="W327" s="14">
        <v>46551</v>
      </c>
      <c r="X327" s="14">
        <v>2724</v>
      </c>
      <c r="Y327" s="14">
        <v>1116</v>
      </c>
      <c r="AA327" s="12" t="s">
        <v>601</v>
      </c>
      <c r="AB327" s="12">
        <v>46551</v>
      </c>
      <c r="AC327" s="12">
        <v>3162</v>
      </c>
      <c r="AD327" s="12">
        <v>1116</v>
      </c>
      <c r="AF327" s="12">
        <f t="shared" si="5"/>
        <v>0</v>
      </c>
      <c r="AG327" s="12">
        <f t="shared" si="5"/>
        <v>-438</v>
      </c>
      <c r="AH327" s="12">
        <f t="shared" si="5"/>
        <v>0</v>
      </c>
    </row>
    <row r="328" spans="1:34" x14ac:dyDescent="0.25">
      <c r="A328" s="17" t="s">
        <v>592</v>
      </c>
      <c r="B328" s="17" t="s">
        <v>592</v>
      </c>
      <c r="C328" s="14" t="s">
        <v>84</v>
      </c>
      <c r="D328" s="14" t="s">
        <v>940</v>
      </c>
      <c r="E328" s="14" t="s">
        <v>941</v>
      </c>
      <c r="F328" s="14" t="s">
        <v>942</v>
      </c>
      <c r="G328" s="13">
        <v>42.015999999999998</v>
      </c>
      <c r="H328" s="13">
        <v>76.38</v>
      </c>
      <c r="I328" s="14">
        <v>3750</v>
      </c>
      <c r="J328" s="15" t="s">
        <v>1227</v>
      </c>
      <c r="K328" s="16">
        <v>2</v>
      </c>
      <c r="L328" s="13">
        <v>2.7</v>
      </c>
      <c r="M328" s="13">
        <v>0.99590000000000001</v>
      </c>
      <c r="N328" s="14">
        <v>0</v>
      </c>
      <c r="O328" s="14">
        <v>226000</v>
      </c>
      <c r="P328" s="14">
        <v>7000</v>
      </c>
      <c r="Q328" s="14" t="s">
        <v>980</v>
      </c>
      <c r="R328" s="14">
        <v>0</v>
      </c>
      <c r="S328" s="14">
        <v>0</v>
      </c>
      <c r="T328" s="14">
        <v>0</v>
      </c>
      <c r="U328" s="14">
        <v>1998</v>
      </c>
      <c r="V328" s="14"/>
      <c r="W328" s="14">
        <v>3628</v>
      </c>
      <c r="X328" s="14">
        <v>222</v>
      </c>
      <c r="Y328" s="14">
        <v>112</v>
      </c>
      <c r="AA328" s="12" t="s">
        <v>942</v>
      </c>
      <c r="AB328" s="12">
        <v>3628</v>
      </c>
      <c r="AC328" s="12">
        <v>254</v>
      </c>
      <c r="AD328" s="12">
        <v>112</v>
      </c>
      <c r="AF328" s="12">
        <f t="shared" si="5"/>
        <v>0</v>
      </c>
      <c r="AG328" s="12">
        <f t="shared" si="5"/>
        <v>-32</v>
      </c>
      <c r="AH328" s="12">
        <f t="shared" si="5"/>
        <v>0</v>
      </c>
    </row>
    <row r="329" spans="1:34" x14ac:dyDescent="0.25">
      <c r="A329" s="17" t="s">
        <v>592</v>
      </c>
      <c r="B329" s="17" t="s">
        <v>592</v>
      </c>
      <c r="C329" s="14" t="s">
        <v>84</v>
      </c>
      <c r="D329" s="14" t="s">
        <v>943</v>
      </c>
      <c r="E329" s="14" t="s">
        <v>944</v>
      </c>
      <c r="F329" s="14" t="s">
        <v>945</v>
      </c>
      <c r="G329" s="13">
        <v>42.02</v>
      </c>
      <c r="H329" s="13">
        <v>76.385000000000005</v>
      </c>
      <c r="I329" s="14">
        <v>3750</v>
      </c>
      <c r="J329" s="15" t="s">
        <v>1227</v>
      </c>
      <c r="K329" s="16">
        <v>6</v>
      </c>
      <c r="L329" s="13">
        <v>2.7</v>
      </c>
      <c r="M329" s="13">
        <v>0.99590000000000001</v>
      </c>
      <c r="N329" s="14">
        <v>0</v>
      </c>
      <c r="O329" s="14">
        <v>1132000</v>
      </c>
      <c r="P329" s="14">
        <v>27000</v>
      </c>
      <c r="Q329" s="14" t="s">
        <v>980</v>
      </c>
      <c r="R329" s="14">
        <v>0</v>
      </c>
      <c r="S329" s="14">
        <v>0</v>
      </c>
      <c r="T329" s="14">
        <v>0</v>
      </c>
      <c r="U329" s="14">
        <v>1998</v>
      </c>
      <c r="V329" s="14"/>
      <c r="W329" s="14">
        <v>17796</v>
      </c>
      <c r="X329" s="14">
        <v>1035</v>
      </c>
      <c r="Y329" s="14">
        <v>426</v>
      </c>
      <c r="AA329" s="12" t="s">
        <v>945</v>
      </c>
      <c r="AB329" s="12">
        <v>17796</v>
      </c>
      <c r="AC329" s="12">
        <v>1201</v>
      </c>
      <c r="AD329" s="12">
        <v>426</v>
      </c>
      <c r="AF329" s="12">
        <f t="shared" si="5"/>
        <v>0</v>
      </c>
      <c r="AG329" s="12">
        <f t="shared" si="5"/>
        <v>-166</v>
      </c>
      <c r="AH329" s="12">
        <f t="shared" si="5"/>
        <v>0</v>
      </c>
    </row>
    <row r="330" spans="1:34" x14ac:dyDescent="0.25">
      <c r="A330" s="17" t="s">
        <v>592</v>
      </c>
      <c r="B330" s="17" t="s">
        <v>592</v>
      </c>
      <c r="C330" s="14" t="s">
        <v>84</v>
      </c>
      <c r="D330" s="14" t="s">
        <v>946</v>
      </c>
      <c r="E330" s="14" t="s">
        <v>947</v>
      </c>
      <c r="F330" s="14" t="s">
        <v>948</v>
      </c>
      <c r="G330" s="13">
        <v>42.536000000000001</v>
      </c>
      <c r="H330" s="13">
        <v>74.525000000000006</v>
      </c>
      <c r="I330" s="14">
        <v>3246</v>
      </c>
      <c r="J330" s="15" t="s">
        <v>1227</v>
      </c>
      <c r="K330" s="16">
        <v>2</v>
      </c>
      <c r="L330" s="13">
        <v>2.7</v>
      </c>
      <c r="M330" s="13">
        <v>0.92879999999999996</v>
      </c>
      <c r="N330" s="14">
        <v>0</v>
      </c>
      <c r="O330" s="14">
        <v>12000</v>
      </c>
      <c r="P330" s="14">
        <v>3000</v>
      </c>
      <c r="Q330" s="14" t="s">
        <v>980</v>
      </c>
      <c r="R330" s="14">
        <v>0</v>
      </c>
      <c r="S330" s="14">
        <v>0</v>
      </c>
      <c r="T330" s="14">
        <v>0</v>
      </c>
      <c r="U330" s="14">
        <v>1998</v>
      </c>
      <c r="V330" s="14"/>
      <c r="W330" s="14">
        <v>343</v>
      </c>
      <c r="X330" s="14">
        <v>88</v>
      </c>
      <c r="Y330" s="14">
        <v>86</v>
      </c>
      <c r="AA330" s="12" t="s">
        <v>948</v>
      </c>
      <c r="AB330" s="12">
        <v>343</v>
      </c>
      <c r="AC330" s="12">
        <v>88</v>
      </c>
      <c r="AD330" s="12">
        <v>86</v>
      </c>
      <c r="AF330" s="12">
        <f t="shared" si="5"/>
        <v>0</v>
      </c>
      <c r="AG330" s="12">
        <f t="shared" si="5"/>
        <v>0</v>
      </c>
      <c r="AH330" s="12">
        <f t="shared" si="5"/>
        <v>0</v>
      </c>
    </row>
    <row r="331" spans="1:34" x14ac:dyDescent="0.25">
      <c r="A331" s="17" t="s">
        <v>592</v>
      </c>
      <c r="B331" s="17" t="s">
        <v>592</v>
      </c>
      <c r="C331" s="14" t="s">
        <v>84</v>
      </c>
      <c r="D331" s="14" t="s">
        <v>949</v>
      </c>
      <c r="E331" s="14" t="s">
        <v>950</v>
      </c>
      <c r="F331" s="14" t="s">
        <v>951</v>
      </c>
      <c r="G331" s="13">
        <v>42.542999999999999</v>
      </c>
      <c r="H331" s="13">
        <v>74.519000000000005</v>
      </c>
      <c r="I331" s="14">
        <v>3180</v>
      </c>
      <c r="J331" s="15" t="s">
        <v>1227</v>
      </c>
      <c r="K331" s="16">
        <v>1.5</v>
      </c>
      <c r="L331" s="13">
        <v>2.7</v>
      </c>
      <c r="M331" s="13">
        <v>0.91249999999999998</v>
      </c>
      <c r="N331" s="14">
        <v>0</v>
      </c>
      <c r="O331" s="14">
        <v>25000</v>
      </c>
      <c r="P331" s="14">
        <v>4000</v>
      </c>
      <c r="Q331" s="14" t="s">
        <v>980</v>
      </c>
      <c r="R331" s="14">
        <v>0</v>
      </c>
      <c r="S331" s="14">
        <v>0</v>
      </c>
      <c r="T331" s="14">
        <v>0</v>
      </c>
      <c r="U331" s="14">
        <v>1998</v>
      </c>
      <c r="V331" s="14"/>
      <c r="W331" s="14">
        <v>710</v>
      </c>
      <c r="X331" s="14">
        <v>120</v>
      </c>
      <c r="Y331" s="14">
        <v>114</v>
      </c>
      <c r="AA331" s="12" t="s">
        <v>951</v>
      </c>
      <c r="AB331" s="12">
        <v>710</v>
      </c>
      <c r="AC331" s="12">
        <v>122</v>
      </c>
      <c r="AD331" s="12">
        <v>114</v>
      </c>
      <c r="AF331" s="12">
        <f t="shared" si="5"/>
        <v>0</v>
      </c>
      <c r="AG331" s="12">
        <f t="shared" si="5"/>
        <v>-2</v>
      </c>
      <c r="AH331" s="12">
        <f t="shared" si="5"/>
        <v>0</v>
      </c>
    </row>
    <row r="332" spans="1:34" x14ac:dyDescent="0.25">
      <c r="A332" s="17" t="s">
        <v>592</v>
      </c>
      <c r="B332" s="17" t="s">
        <v>592</v>
      </c>
      <c r="C332" s="14" t="s">
        <v>952</v>
      </c>
      <c r="D332" s="14" t="s">
        <v>953</v>
      </c>
      <c r="E332" s="14" t="s">
        <v>954</v>
      </c>
      <c r="F332" s="14" t="s">
        <v>955</v>
      </c>
      <c r="G332" s="13">
        <v>42.634999999999998</v>
      </c>
      <c r="H332" s="13">
        <v>74.61</v>
      </c>
      <c r="I332" s="14">
        <v>2040</v>
      </c>
      <c r="J332" s="15" t="s">
        <v>1227</v>
      </c>
      <c r="K332" s="16">
        <v>3</v>
      </c>
      <c r="L332" s="13">
        <v>2.7</v>
      </c>
      <c r="M332" s="13">
        <v>0.99660000000000004</v>
      </c>
      <c r="N332" s="14">
        <v>0</v>
      </c>
      <c r="O332" s="14">
        <v>1090000</v>
      </c>
      <c r="P332" s="14">
        <v>39000</v>
      </c>
      <c r="Q332" s="14" t="s">
        <v>980</v>
      </c>
      <c r="R332" s="14">
        <v>0</v>
      </c>
      <c r="S332" s="14">
        <v>0</v>
      </c>
      <c r="T332" s="14">
        <v>0</v>
      </c>
      <c r="U332" s="14">
        <v>1998</v>
      </c>
      <c r="V332" s="14"/>
      <c r="W332" s="14">
        <v>47527</v>
      </c>
      <c r="X332" s="14">
        <v>3066</v>
      </c>
      <c r="Y332" s="14">
        <v>1721</v>
      </c>
      <c r="AA332" s="12" t="s">
        <v>955</v>
      </c>
      <c r="AB332" s="12">
        <v>47527</v>
      </c>
      <c r="AC332" s="12">
        <v>3477</v>
      </c>
      <c r="AD332" s="12">
        <v>1721</v>
      </c>
      <c r="AF332" s="12">
        <f t="shared" si="5"/>
        <v>0</v>
      </c>
      <c r="AG332" s="12">
        <f t="shared" si="5"/>
        <v>-411</v>
      </c>
      <c r="AH332" s="12">
        <f t="shared" si="5"/>
        <v>0</v>
      </c>
    </row>
    <row r="333" spans="1:34" x14ac:dyDescent="0.25">
      <c r="A333" s="17" t="s">
        <v>684</v>
      </c>
      <c r="B333" s="17" t="s">
        <v>684</v>
      </c>
      <c r="C333" s="14" t="s">
        <v>84</v>
      </c>
      <c r="D333" s="14" t="s">
        <v>849</v>
      </c>
      <c r="E333" s="14" t="s">
        <v>850</v>
      </c>
      <c r="F333" s="14" t="s">
        <v>981</v>
      </c>
      <c r="G333" s="13">
        <v>43.113999999999997</v>
      </c>
      <c r="H333" s="13">
        <v>86.846999999999994</v>
      </c>
      <c r="I333" s="14">
        <v>3520</v>
      </c>
      <c r="J333" s="15" t="s">
        <v>1227</v>
      </c>
      <c r="K333" s="16">
        <v>2</v>
      </c>
      <c r="L333" s="13">
        <v>2.7</v>
      </c>
      <c r="M333" s="13">
        <v>0.98199999999999998</v>
      </c>
      <c r="N333" s="14">
        <v>0</v>
      </c>
      <c r="O333" s="14">
        <v>851000</v>
      </c>
      <c r="P333" s="14">
        <v>40000</v>
      </c>
      <c r="Q333" s="14" t="s">
        <v>975</v>
      </c>
      <c r="R333" s="14">
        <v>0</v>
      </c>
      <c r="S333" s="14">
        <v>0</v>
      </c>
      <c r="T333" s="14">
        <v>0</v>
      </c>
      <c r="U333" s="14">
        <v>2007</v>
      </c>
      <c r="V333" s="14"/>
      <c r="W333" s="14">
        <v>16694</v>
      </c>
      <c r="X333" s="14">
        <v>1185</v>
      </c>
      <c r="Y333" s="14">
        <v>788</v>
      </c>
      <c r="AA333" s="166">
        <v>43294</v>
      </c>
      <c r="AB333" s="12">
        <v>16694</v>
      </c>
      <c r="AC333" s="12">
        <v>1315</v>
      </c>
      <c r="AD333" s="12">
        <v>788</v>
      </c>
      <c r="AF333" s="12">
        <f t="shared" si="5"/>
        <v>0</v>
      </c>
      <c r="AG333" s="12">
        <f t="shared" si="5"/>
        <v>-130</v>
      </c>
      <c r="AH333" s="12">
        <f t="shared" si="5"/>
        <v>0</v>
      </c>
    </row>
    <row r="334" spans="1:34" x14ac:dyDescent="0.25">
      <c r="A334" s="17" t="s">
        <v>684</v>
      </c>
      <c r="B334" s="17" t="s">
        <v>684</v>
      </c>
      <c r="C334" s="14" t="s">
        <v>84</v>
      </c>
      <c r="D334" s="14" t="s">
        <v>851</v>
      </c>
      <c r="E334" s="14" t="s">
        <v>850</v>
      </c>
      <c r="F334" s="14" t="s">
        <v>982</v>
      </c>
      <c r="G334" s="13">
        <v>43.113999999999997</v>
      </c>
      <c r="H334" s="13">
        <v>86.846999999999994</v>
      </c>
      <c r="I334" s="14">
        <v>3520</v>
      </c>
      <c r="J334" s="15" t="s">
        <v>1227</v>
      </c>
      <c r="K334" s="16">
        <v>2</v>
      </c>
      <c r="L334" s="13">
        <v>2.7</v>
      </c>
      <c r="M334" s="13">
        <v>0.98199999999999998</v>
      </c>
      <c r="N334" s="14">
        <v>0</v>
      </c>
      <c r="O334" s="14">
        <v>835000</v>
      </c>
      <c r="P334" s="14">
        <v>19000</v>
      </c>
      <c r="Q334" s="14" t="s">
        <v>975</v>
      </c>
      <c r="R334" s="14">
        <v>0</v>
      </c>
      <c r="S334" s="14">
        <v>0</v>
      </c>
      <c r="T334" s="14">
        <v>0</v>
      </c>
      <c r="U334" s="14">
        <v>2007</v>
      </c>
      <c r="V334" s="14"/>
      <c r="W334" s="14">
        <v>16398</v>
      </c>
      <c r="X334" s="14">
        <v>946</v>
      </c>
      <c r="Y334" s="14">
        <v>375</v>
      </c>
      <c r="AA334" s="166">
        <v>43296</v>
      </c>
      <c r="AB334" s="12">
        <v>16398</v>
      </c>
      <c r="AC334" s="12">
        <v>1100</v>
      </c>
      <c r="AD334" s="12">
        <v>375</v>
      </c>
      <c r="AF334" s="12">
        <f t="shared" si="5"/>
        <v>0</v>
      </c>
      <c r="AG334" s="12">
        <f t="shared" si="5"/>
        <v>-154</v>
      </c>
      <c r="AH334" s="12">
        <f t="shared" si="5"/>
        <v>0</v>
      </c>
    </row>
    <row r="335" spans="1:34" x14ac:dyDescent="0.25">
      <c r="A335" s="17" t="s">
        <v>684</v>
      </c>
      <c r="B335" s="17" t="s">
        <v>684</v>
      </c>
      <c r="C335" s="14" t="s">
        <v>84</v>
      </c>
      <c r="D335" s="14" t="s">
        <v>852</v>
      </c>
      <c r="E335" s="14" t="s">
        <v>853</v>
      </c>
      <c r="F335" s="14" t="s">
        <v>983</v>
      </c>
      <c r="G335" s="13">
        <v>43.119</v>
      </c>
      <c r="H335" s="13">
        <v>86.867000000000004</v>
      </c>
      <c r="I335" s="14">
        <v>3429</v>
      </c>
      <c r="J335" s="15" t="s">
        <v>1227</v>
      </c>
      <c r="K335" s="16">
        <v>3</v>
      </c>
      <c r="L335" s="13">
        <v>2.7</v>
      </c>
      <c r="M335" s="13">
        <v>0.97499999999999998</v>
      </c>
      <c r="N335" s="14">
        <v>0</v>
      </c>
      <c r="O335" s="14">
        <v>826000</v>
      </c>
      <c r="P335" s="14">
        <v>31000</v>
      </c>
      <c r="Q335" s="14" t="s">
        <v>975</v>
      </c>
      <c r="R335" s="14">
        <v>0</v>
      </c>
      <c r="S335" s="14">
        <v>0</v>
      </c>
      <c r="T335" s="14">
        <v>0</v>
      </c>
      <c r="U335" s="14">
        <v>2007</v>
      </c>
      <c r="V335" s="14"/>
      <c r="W335" s="14">
        <v>17367</v>
      </c>
      <c r="X335" s="14">
        <v>1129</v>
      </c>
      <c r="Y335" s="14">
        <v>655</v>
      </c>
      <c r="AA335" s="166">
        <v>43302</v>
      </c>
      <c r="AB335" s="12">
        <v>17367</v>
      </c>
      <c r="AC335" s="12">
        <v>1276</v>
      </c>
      <c r="AD335" s="12">
        <v>655</v>
      </c>
      <c r="AF335" s="12">
        <f t="shared" si="5"/>
        <v>0</v>
      </c>
      <c r="AG335" s="12">
        <f t="shared" si="5"/>
        <v>-147</v>
      </c>
      <c r="AH335" s="12">
        <f t="shared" si="5"/>
        <v>0</v>
      </c>
    </row>
    <row r="336" spans="1:34" x14ac:dyDescent="0.25">
      <c r="A336" s="17" t="s">
        <v>684</v>
      </c>
      <c r="B336" s="17" t="s">
        <v>684</v>
      </c>
      <c r="C336" s="14" t="s">
        <v>84</v>
      </c>
      <c r="D336" s="14" t="s">
        <v>854</v>
      </c>
      <c r="E336" s="14" t="s">
        <v>855</v>
      </c>
      <c r="F336" s="14" t="s">
        <v>984</v>
      </c>
      <c r="G336" s="13">
        <v>43.119</v>
      </c>
      <c r="H336" s="13">
        <v>86.825000000000003</v>
      </c>
      <c r="I336" s="14">
        <v>3831</v>
      </c>
      <c r="J336" s="15" t="s">
        <v>1227</v>
      </c>
      <c r="K336" s="16">
        <v>2</v>
      </c>
      <c r="L336" s="13">
        <v>2.7</v>
      </c>
      <c r="M336" s="13">
        <v>0.97799999999999998</v>
      </c>
      <c r="N336" s="14">
        <v>0</v>
      </c>
      <c r="O336" s="14">
        <v>997000</v>
      </c>
      <c r="P336" s="14">
        <v>21000</v>
      </c>
      <c r="Q336" s="14" t="s">
        <v>975</v>
      </c>
      <c r="R336" s="14">
        <v>0</v>
      </c>
      <c r="S336" s="14">
        <v>0</v>
      </c>
      <c r="T336" s="14">
        <v>0</v>
      </c>
      <c r="U336" s="14">
        <v>2007</v>
      </c>
      <c r="V336" s="14"/>
      <c r="W336" s="14">
        <v>16276</v>
      </c>
      <c r="X336" s="14">
        <v>928</v>
      </c>
      <c r="Y336" s="14">
        <v>344</v>
      </c>
      <c r="AA336" s="166">
        <v>43304</v>
      </c>
      <c r="AB336" s="12">
        <v>16276</v>
      </c>
      <c r="AC336" s="12">
        <v>1083</v>
      </c>
      <c r="AD336" s="12">
        <v>344</v>
      </c>
      <c r="AF336" s="12">
        <f t="shared" si="5"/>
        <v>0</v>
      </c>
      <c r="AG336" s="12">
        <f t="shared" si="5"/>
        <v>-155</v>
      </c>
      <c r="AH336" s="12">
        <f t="shared" si="5"/>
        <v>0</v>
      </c>
    </row>
    <row r="337" spans="1:34" x14ac:dyDescent="0.25">
      <c r="A337" s="17" t="s">
        <v>684</v>
      </c>
      <c r="B337" s="17" t="s">
        <v>684</v>
      </c>
      <c r="C337" s="14" t="s">
        <v>84</v>
      </c>
      <c r="D337" s="14" t="s">
        <v>856</v>
      </c>
      <c r="E337" s="14" t="s">
        <v>855</v>
      </c>
      <c r="F337" s="14" t="s">
        <v>985</v>
      </c>
      <c r="G337" s="13">
        <v>43.119</v>
      </c>
      <c r="H337" s="13">
        <v>86.823999999999998</v>
      </c>
      <c r="I337" s="14">
        <v>3832</v>
      </c>
      <c r="J337" s="15" t="s">
        <v>1227</v>
      </c>
      <c r="K337" s="16">
        <v>3</v>
      </c>
      <c r="L337" s="13">
        <v>2.7</v>
      </c>
      <c r="M337" s="13">
        <v>0.97799999999999998</v>
      </c>
      <c r="N337" s="14">
        <v>0</v>
      </c>
      <c r="O337" s="14">
        <v>900000</v>
      </c>
      <c r="P337" s="14">
        <v>42000</v>
      </c>
      <c r="Q337" s="14" t="s">
        <v>975</v>
      </c>
      <c r="R337" s="14">
        <v>0</v>
      </c>
      <c r="S337" s="14">
        <v>0</v>
      </c>
      <c r="T337" s="14">
        <v>0</v>
      </c>
      <c r="U337" s="14">
        <v>2007</v>
      </c>
      <c r="V337" s="14"/>
      <c r="W337" s="14">
        <v>14904</v>
      </c>
      <c r="X337" s="14">
        <v>1054</v>
      </c>
      <c r="Y337" s="14">
        <v>698</v>
      </c>
      <c r="AA337" s="166">
        <v>43306</v>
      </c>
      <c r="AB337" s="12">
        <v>14904</v>
      </c>
      <c r="AC337" s="12">
        <v>1171</v>
      </c>
      <c r="AD337" s="12">
        <v>698</v>
      </c>
      <c r="AF337" s="12">
        <f t="shared" si="5"/>
        <v>0</v>
      </c>
      <c r="AG337" s="12">
        <f t="shared" si="5"/>
        <v>-117</v>
      </c>
      <c r="AH337" s="12">
        <f t="shared" si="5"/>
        <v>0</v>
      </c>
    </row>
    <row r="338" spans="1:34" x14ac:dyDescent="0.25">
      <c r="A338" s="17" t="s">
        <v>684</v>
      </c>
      <c r="B338" s="17" t="s">
        <v>684</v>
      </c>
      <c r="C338" s="14" t="s">
        <v>84</v>
      </c>
      <c r="D338" s="14" t="s">
        <v>857</v>
      </c>
      <c r="E338" s="14" t="s">
        <v>858</v>
      </c>
      <c r="F338" s="14" t="s">
        <v>986</v>
      </c>
      <c r="G338" s="13">
        <v>43.11</v>
      </c>
      <c r="H338" s="13">
        <v>86.944999999999993</v>
      </c>
      <c r="I338" s="14">
        <v>3005</v>
      </c>
      <c r="J338" s="15" t="s">
        <v>1227</v>
      </c>
      <c r="K338" s="16">
        <v>2.5</v>
      </c>
      <c r="L338" s="13">
        <v>2.7</v>
      </c>
      <c r="M338" s="13">
        <v>0.94399999999999995</v>
      </c>
      <c r="N338" s="14">
        <v>0</v>
      </c>
      <c r="O338" s="14">
        <v>713000</v>
      </c>
      <c r="P338" s="14">
        <v>30000</v>
      </c>
      <c r="Q338" s="14" t="s">
        <v>975</v>
      </c>
      <c r="R338" s="14">
        <v>0</v>
      </c>
      <c r="S338" s="14">
        <v>0</v>
      </c>
      <c r="T338" s="14">
        <v>0</v>
      </c>
      <c r="U338" s="14">
        <v>2007</v>
      </c>
      <c r="V338" s="14"/>
      <c r="W338" s="14">
        <v>20007</v>
      </c>
      <c r="X338" s="14">
        <v>1357</v>
      </c>
      <c r="Y338" s="14">
        <v>846</v>
      </c>
      <c r="AA338" s="166">
        <v>43309</v>
      </c>
      <c r="AB338" s="12">
        <v>20007</v>
      </c>
      <c r="AC338" s="12">
        <v>1520</v>
      </c>
      <c r="AD338" s="12">
        <v>846</v>
      </c>
      <c r="AF338" s="12">
        <f t="shared" si="5"/>
        <v>0</v>
      </c>
      <c r="AG338" s="12">
        <f t="shared" si="5"/>
        <v>-163</v>
      </c>
      <c r="AH338" s="12">
        <f t="shared" si="5"/>
        <v>0</v>
      </c>
    </row>
    <row r="339" spans="1:34" x14ac:dyDescent="0.25">
      <c r="A339" s="17" t="s">
        <v>684</v>
      </c>
      <c r="B339" s="17" t="s">
        <v>684</v>
      </c>
      <c r="C339" s="14" t="s">
        <v>84</v>
      </c>
      <c r="D339" s="14" t="s">
        <v>859</v>
      </c>
      <c r="E339" s="14" t="s">
        <v>858</v>
      </c>
      <c r="F339" s="14" t="s">
        <v>987</v>
      </c>
      <c r="G339" s="13">
        <v>43.11</v>
      </c>
      <c r="H339" s="13">
        <v>86.944999999999993</v>
      </c>
      <c r="I339" s="14">
        <v>3006</v>
      </c>
      <c r="J339" s="15" t="s">
        <v>1227</v>
      </c>
      <c r="K339" s="16">
        <v>2.5</v>
      </c>
      <c r="L339" s="13">
        <v>2.7</v>
      </c>
      <c r="M339" s="13">
        <v>0.94399999999999995</v>
      </c>
      <c r="N339" s="14">
        <v>0</v>
      </c>
      <c r="O339" s="14">
        <v>615000</v>
      </c>
      <c r="P339" s="14">
        <v>25000</v>
      </c>
      <c r="Q339" s="14" t="s">
        <v>975</v>
      </c>
      <c r="R339" s="14">
        <v>0</v>
      </c>
      <c r="S339" s="14">
        <v>0</v>
      </c>
      <c r="T339" s="14">
        <v>0</v>
      </c>
      <c r="U339" s="14">
        <v>2007</v>
      </c>
      <c r="V339" s="14"/>
      <c r="W339" s="14">
        <v>17475</v>
      </c>
      <c r="X339" s="14">
        <v>1169</v>
      </c>
      <c r="Y339" s="14">
        <v>713</v>
      </c>
      <c r="AA339" s="166">
        <v>43310</v>
      </c>
      <c r="AB339" s="12">
        <v>17475</v>
      </c>
      <c r="AC339" s="12">
        <v>1313</v>
      </c>
      <c r="AD339" s="12">
        <v>713</v>
      </c>
      <c r="AF339" s="12">
        <f t="shared" si="5"/>
        <v>0</v>
      </c>
      <c r="AG339" s="12">
        <f t="shared" si="5"/>
        <v>-144</v>
      </c>
      <c r="AH339" s="12">
        <f t="shared" si="5"/>
        <v>0</v>
      </c>
    </row>
    <row r="340" spans="1:34" x14ac:dyDescent="0.25">
      <c r="A340" s="17" t="s">
        <v>684</v>
      </c>
      <c r="B340" s="17" t="s">
        <v>684</v>
      </c>
      <c r="C340" s="14" t="s">
        <v>84</v>
      </c>
      <c r="D340" s="14" t="s">
        <v>860</v>
      </c>
      <c r="E340" s="14" t="s">
        <v>861</v>
      </c>
      <c r="F340" s="14" t="s">
        <v>988</v>
      </c>
      <c r="G340" s="13">
        <v>43.119</v>
      </c>
      <c r="H340" s="13">
        <v>86.92</v>
      </c>
      <c r="I340" s="14">
        <v>3192</v>
      </c>
      <c r="J340" s="15" t="s">
        <v>1227</v>
      </c>
      <c r="K340" s="16">
        <v>2</v>
      </c>
      <c r="L340" s="13">
        <v>2.7</v>
      </c>
      <c r="M340" s="13">
        <v>0.95499999999999996</v>
      </c>
      <c r="N340" s="14">
        <v>0</v>
      </c>
      <c r="O340" s="14">
        <v>660000</v>
      </c>
      <c r="P340" s="14">
        <v>11000</v>
      </c>
      <c r="Q340" s="14" t="s">
        <v>975</v>
      </c>
      <c r="R340" s="14">
        <v>0</v>
      </c>
      <c r="S340" s="14">
        <v>0</v>
      </c>
      <c r="T340" s="14">
        <v>0</v>
      </c>
      <c r="U340" s="14">
        <v>2007</v>
      </c>
      <c r="V340" s="14"/>
      <c r="W340" s="14">
        <v>16404</v>
      </c>
      <c r="X340" s="14">
        <v>911</v>
      </c>
      <c r="Y340" s="14">
        <v>275</v>
      </c>
      <c r="AA340" s="12" t="s">
        <v>988</v>
      </c>
      <c r="AB340" s="12">
        <v>16404</v>
      </c>
      <c r="AC340" s="12">
        <v>1070</v>
      </c>
      <c r="AD340" s="12">
        <v>275</v>
      </c>
      <c r="AF340" s="12">
        <f t="shared" si="5"/>
        <v>0</v>
      </c>
      <c r="AG340" s="12">
        <f t="shared" si="5"/>
        <v>-159</v>
      </c>
      <c r="AH340" s="12">
        <f t="shared" si="5"/>
        <v>0</v>
      </c>
    </row>
    <row r="341" spans="1:34" x14ac:dyDescent="0.25">
      <c r="A341" s="17" t="s">
        <v>684</v>
      </c>
      <c r="B341" s="17" t="s">
        <v>684</v>
      </c>
      <c r="C341" s="14" t="s">
        <v>84</v>
      </c>
      <c r="D341" s="14" t="s">
        <v>862</v>
      </c>
      <c r="E341" s="14" t="s">
        <v>861</v>
      </c>
      <c r="F341" s="14" t="s">
        <v>989</v>
      </c>
      <c r="G341" s="13">
        <v>43.119</v>
      </c>
      <c r="H341" s="13">
        <v>86.92</v>
      </c>
      <c r="I341" s="14">
        <v>3186</v>
      </c>
      <c r="J341" s="15" t="s">
        <v>1227</v>
      </c>
      <c r="K341" s="16">
        <v>2</v>
      </c>
      <c r="L341" s="13">
        <v>2.7</v>
      </c>
      <c r="M341" s="13">
        <v>0.95499999999999996</v>
      </c>
      <c r="N341" s="14">
        <v>0</v>
      </c>
      <c r="O341" s="14">
        <v>739000</v>
      </c>
      <c r="P341" s="14">
        <v>13000</v>
      </c>
      <c r="Q341" s="14" t="s">
        <v>975</v>
      </c>
      <c r="R341" s="14">
        <v>0</v>
      </c>
      <c r="S341" s="14">
        <v>0</v>
      </c>
      <c r="T341" s="14">
        <v>0</v>
      </c>
      <c r="U341" s="14">
        <v>2007</v>
      </c>
      <c r="V341" s="14"/>
      <c r="W341" s="14">
        <v>18301</v>
      </c>
      <c r="X341" s="14">
        <v>1023</v>
      </c>
      <c r="Y341" s="14">
        <v>323</v>
      </c>
      <c r="AA341" s="12" t="s">
        <v>989</v>
      </c>
      <c r="AB341" s="12">
        <v>18301</v>
      </c>
      <c r="AC341" s="12">
        <v>1199</v>
      </c>
      <c r="AD341" s="12">
        <v>323</v>
      </c>
      <c r="AF341" s="12">
        <f t="shared" si="5"/>
        <v>0</v>
      </c>
      <c r="AG341" s="12">
        <f t="shared" si="5"/>
        <v>-176</v>
      </c>
      <c r="AH341" s="12">
        <f t="shared" si="5"/>
        <v>0</v>
      </c>
    </row>
    <row r="342" spans="1:34" x14ac:dyDescent="0.25">
      <c r="A342" s="17" t="s">
        <v>684</v>
      </c>
      <c r="B342" s="17" t="s">
        <v>684</v>
      </c>
      <c r="C342" s="14" t="s">
        <v>84</v>
      </c>
      <c r="D342" s="14" t="s">
        <v>863</v>
      </c>
      <c r="E342" s="14" t="s">
        <v>861</v>
      </c>
      <c r="F342" s="14" t="s">
        <v>990</v>
      </c>
      <c r="G342" s="13">
        <v>43.119</v>
      </c>
      <c r="H342" s="13">
        <v>86.92</v>
      </c>
      <c r="I342" s="14">
        <v>3183</v>
      </c>
      <c r="J342" s="15" t="s">
        <v>1227</v>
      </c>
      <c r="K342" s="16">
        <v>3.5</v>
      </c>
      <c r="L342" s="13">
        <v>2.7</v>
      </c>
      <c r="M342" s="13">
        <v>0.95499999999999996</v>
      </c>
      <c r="N342" s="14">
        <v>0</v>
      </c>
      <c r="O342" s="14">
        <v>701000</v>
      </c>
      <c r="P342" s="14">
        <v>18000</v>
      </c>
      <c r="Q342" s="14" t="s">
        <v>975</v>
      </c>
      <c r="R342" s="14">
        <v>0</v>
      </c>
      <c r="S342" s="14">
        <v>0</v>
      </c>
      <c r="T342" s="14">
        <v>0</v>
      </c>
      <c r="U342" s="14">
        <v>2007</v>
      </c>
      <c r="V342" s="14"/>
      <c r="W342" s="14">
        <v>17660</v>
      </c>
      <c r="X342" s="14">
        <v>1041</v>
      </c>
      <c r="Y342" s="14">
        <v>455</v>
      </c>
      <c r="AA342" s="12" t="s">
        <v>990</v>
      </c>
      <c r="AB342" s="12">
        <v>17660</v>
      </c>
      <c r="AC342" s="12">
        <v>1204</v>
      </c>
      <c r="AD342" s="12">
        <v>455</v>
      </c>
      <c r="AF342" s="12">
        <f t="shared" si="5"/>
        <v>0</v>
      </c>
      <c r="AG342" s="12">
        <f t="shared" si="5"/>
        <v>-163</v>
      </c>
      <c r="AH342" s="12">
        <f t="shared" si="5"/>
        <v>0</v>
      </c>
    </row>
    <row r="343" spans="1:34" x14ac:dyDescent="0.25">
      <c r="A343" s="17" t="s">
        <v>684</v>
      </c>
      <c r="B343" s="17" t="s">
        <v>684</v>
      </c>
      <c r="C343" s="14" t="s">
        <v>84</v>
      </c>
      <c r="D343" s="14" t="s">
        <v>864</v>
      </c>
      <c r="E343" s="14" t="s">
        <v>861</v>
      </c>
      <c r="F343" s="14" t="s">
        <v>991</v>
      </c>
      <c r="G343" s="13">
        <v>43.119</v>
      </c>
      <c r="H343" s="13">
        <v>86.92</v>
      </c>
      <c r="I343" s="14">
        <v>3179</v>
      </c>
      <c r="J343" s="15" t="s">
        <v>1227</v>
      </c>
      <c r="K343" s="16">
        <v>3</v>
      </c>
      <c r="L343" s="13">
        <v>2.7</v>
      </c>
      <c r="M343" s="13">
        <v>0.95499999999999996</v>
      </c>
      <c r="N343" s="14">
        <v>0</v>
      </c>
      <c r="O343" s="14">
        <v>637000</v>
      </c>
      <c r="P343" s="14">
        <v>14000</v>
      </c>
      <c r="Q343" s="14" t="s">
        <v>975</v>
      </c>
      <c r="R343" s="14">
        <v>0</v>
      </c>
      <c r="S343" s="14">
        <v>0</v>
      </c>
      <c r="T343" s="14">
        <v>0</v>
      </c>
      <c r="U343" s="14">
        <v>2007</v>
      </c>
      <c r="V343" s="14"/>
      <c r="W343" s="14">
        <v>16115</v>
      </c>
      <c r="X343" s="14">
        <v>925</v>
      </c>
      <c r="Y343" s="14">
        <v>356</v>
      </c>
      <c r="AA343" s="12" t="s">
        <v>991</v>
      </c>
      <c r="AB343" s="12">
        <v>16115</v>
      </c>
      <c r="AC343" s="12">
        <v>1077</v>
      </c>
      <c r="AD343" s="12">
        <v>356</v>
      </c>
      <c r="AF343" s="12">
        <f t="shared" si="5"/>
        <v>0</v>
      </c>
      <c r="AG343" s="12">
        <f t="shared" si="5"/>
        <v>-152</v>
      </c>
      <c r="AH343" s="12">
        <f t="shared" si="5"/>
        <v>0</v>
      </c>
    </row>
    <row r="344" spans="1:34" x14ac:dyDescent="0.25">
      <c r="A344" s="17" t="s">
        <v>655</v>
      </c>
      <c r="B344" s="17" t="s">
        <v>655</v>
      </c>
      <c r="C344" s="14" t="s">
        <v>84</v>
      </c>
      <c r="D344" s="14" t="s">
        <v>761</v>
      </c>
      <c r="E344" s="14" t="s">
        <v>762</v>
      </c>
      <c r="F344" s="14" t="s">
        <v>679</v>
      </c>
      <c r="G344" s="13">
        <v>43.002000000000002</v>
      </c>
      <c r="H344" s="13">
        <v>86.91</v>
      </c>
      <c r="I344" s="14">
        <v>3660</v>
      </c>
      <c r="J344" s="15" t="s">
        <v>1227</v>
      </c>
      <c r="K344" s="16">
        <v>2</v>
      </c>
      <c r="L344" s="13">
        <v>2.7</v>
      </c>
      <c r="M344" s="13">
        <v>0.97670000000000001</v>
      </c>
      <c r="N344" s="14">
        <v>0</v>
      </c>
      <c r="O344" s="14">
        <v>10050000</v>
      </c>
      <c r="P344" s="14">
        <v>245000</v>
      </c>
      <c r="Q344" s="14" t="s">
        <v>975</v>
      </c>
      <c r="R344" s="14">
        <v>0</v>
      </c>
      <c r="S344" s="14">
        <v>0</v>
      </c>
      <c r="T344" s="14">
        <v>0</v>
      </c>
      <c r="U344" s="14">
        <v>2010</v>
      </c>
      <c r="V344" s="14"/>
      <c r="W344" s="14">
        <v>171583</v>
      </c>
      <c r="X344" s="14">
        <v>10413</v>
      </c>
      <c r="Y344" s="14">
        <v>4367</v>
      </c>
      <c r="AA344" s="12" t="s">
        <v>679</v>
      </c>
      <c r="AB344" s="12">
        <v>171583</v>
      </c>
      <c r="AC344" s="12">
        <v>12071</v>
      </c>
      <c r="AD344" s="12">
        <v>4367</v>
      </c>
      <c r="AF344" s="12">
        <f t="shared" si="5"/>
        <v>0</v>
      </c>
      <c r="AG344" s="12">
        <f t="shared" si="5"/>
        <v>-1658</v>
      </c>
      <c r="AH344" s="12">
        <f t="shared" si="5"/>
        <v>0</v>
      </c>
    </row>
    <row r="345" spans="1:34" x14ac:dyDescent="0.25">
      <c r="A345" s="17" t="s">
        <v>655</v>
      </c>
      <c r="B345" s="17" t="s">
        <v>655</v>
      </c>
      <c r="C345" s="14" t="s">
        <v>84</v>
      </c>
      <c r="D345" s="14" t="s">
        <v>763</v>
      </c>
      <c r="E345" s="14" t="s">
        <v>762</v>
      </c>
      <c r="F345" s="14" t="s">
        <v>681</v>
      </c>
      <c r="G345" s="13">
        <v>43.002000000000002</v>
      </c>
      <c r="H345" s="13">
        <v>86.909000000000006</v>
      </c>
      <c r="I345" s="14">
        <v>3662</v>
      </c>
      <c r="J345" s="15" t="s">
        <v>1227</v>
      </c>
      <c r="K345" s="16">
        <v>4</v>
      </c>
      <c r="L345" s="13">
        <v>2.7</v>
      </c>
      <c r="M345" s="13">
        <v>0.97689999999999999</v>
      </c>
      <c r="N345" s="14">
        <v>0</v>
      </c>
      <c r="O345" s="14">
        <v>1473000</v>
      </c>
      <c r="P345" s="14">
        <v>77000</v>
      </c>
      <c r="Q345" s="14" t="s">
        <v>975</v>
      </c>
      <c r="R345" s="14">
        <v>0</v>
      </c>
      <c r="S345" s="14">
        <v>0</v>
      </c>
      <c r="T345" s="14">
        <v>0</v>
      </c>
      <c r="U345" s="14">
        <v>2010</v>
      </c>
      <c r="V345" s="14"/>
      <c r="W345" s="14">
        <v>26029</v>
      </c>
      <c r="X345" s="14">
        <v>1946</v>
      </c>
      <c r="Y345" s="14">
        <v>1370</v>
      </c>
      <c r="AA345" s="12" t="s">
        <v>681</v>
      </c>
      <c r="AB345" s="12">
        <v>26029</v>
      </c>
      <c r="AC345" s="12">
        <v>2141</v>
      </c>
      <c r="AD345" s="12">
        <v>1370</v>
      </c>
      <c r="AF345" s="12">
        <f t="shared" si="5"/>
        <v>0</v>
      </c>
      <c r="AG345" s="12">
        <f t="shared" si="5"/>
        <v>-195</v>
      </c>
      <c r="AH345" s="12">
        <f t="shared" si="5"/>
        <v>0</v>
      </c>
    </row>
    <row r="346" spans="1:34" x14ac:dyDescent="0.25">
      <c r="A346" s="17" t="s">
        <v>655</v>
      </c>
      <c r="B346" s="17" t="s">
        <v>655</v>
      </c>
      <c r="C346" s="14" t="s">
        <v>84</v>
      </c>
      <c r="D346" s="14" t="s">
        <v>764</v>
      </c>
      <c r="E346" s="14" t="s">
        <v>762</v>
      </c>
      <c r="F346" s="14" t="s">
        <v>683</v>
      </c>
      <c r="G346" s="13">
        <v>43.002000000000002</v>
      </c>
      <c r="H346" s="13">
        <v>86.91</v>
      </c>
      <c r="I346" s="14">
        <v>3659</v>
      </c>
      <c r="J346" s="15" t="s">
        <v>1227</v>
      </c>
      <c r="K346" s="16">
        <v>3</v>
      </c>
      <c r="L346" s="13">
        <v>2.7</v>
      </c>
      <c r="M346" s="13">
        <v>0.97989999999999999</v>
      </c>
      <c r="N346" s="14">
        <v>0</v>
      </c>
      <c r="O346" s="14">
        <v>216000</v>
      </c>
      <c r="P346" s="14">
        <v>10000</v>
      </c>
      <c r="Q346" s="14" t="s">
        <v>975</v>
      </c>
      <c r="R346" s="14">
        <v>0</v>
      </c>
      <c r="S346" s="14">
        <v>0</v>
      </c>
      <c r="T346" s="14">
        <v>0</v>
      </c>
      <c r="U346" s="14">
        <v>2010</v>
      </c>
      <c r="V346" s="14"/>
      <c r="W346" s="14">
        <v>4154</v>
      </c>
      <c r="X346" s="14">
        <v>292</v>
      </c>
      <c r="Y346" s="14">
        <v>193</v>
      </c>
      <c r="AA346" s="12" t="s">
        <v>683</v>
      </c>
      <c r="AB346" s="12">
        <v>4154</v>
      </c>
      <c r="AC346" s="12">
        <v>324</v>
      </c>
      <c r="AD346" s="12">
        <v>193</v>
      </c>
      <c r="AF346" s="12">
        <f t="shared" si="5"/>
        <v>0</v>
      </c>
      <c r="AG346" s="12">
        <f t="shared" si="5"/>
        <v>-32</v>
      </c>
      <c r="AH346" s="12">
        <f t="shared" si="5"/>
        <v>0</v>
      </c>
    </row>
    <row r="347" spans="1:34" x14ac:dyDescent="0.25">
      <c r="A347" s="17" t="s">
        <v>655</v>
      </c>
      <c r="B347" s="17" t="s">
        <v>655</v>
      </c>
      <c r="C347" s="14" t="s">
        <v>84</v>
      </c>
      <c r="D347" s="14" t="s">
        <v>765</v>
      </c>
      <c r="E347" s="14" t="s">
        <v>762</v>
      </c>
      <c r="F347" s="14" t="s">
        <v>682</v>
      </c>
      <c r="G347" s="13">
        <v>43.002000000000002</v>
      </c>
      <c r="H347" s="13">
        <v>86.91</v>
      </c>
      <c r="I347" s="14">
        <v>3651</v>
      </c>
      <c r="J347" s="15" t="s">
        <v>1227</v>
      </c>
      <c r="K347" s="16">
        <v>5</v>
      </c>
      <c r="L347" s="13">
        <v>2.7</v>
      </c>
      <c r="M347" s="13">
        <v>0.97840000000000005</v>
      </c>
      <c r="N347" s="14">
        <v>0</v>
      </c>
      <c r="O347" s="14">
        <v>860000</v>
      </c>
      <c r="P347" s="14">
        <v>14000</v>
      </c>
      <c r="Q347" s="14" t="s">
        <v>975</v>
      </c>
      <c r="R347" s="14">
        <v>0</v>
      </c>
      <c r="S347" s="14">
        <v>0</v>
      </c>
      <c r="T347" s="14">
        <v>0</v>
      </c>
      <c r="U347" s="14">
        <v>2010</v>
      </c>
      <c r="V347" s="14"/>
      <c r="W347" s="14">
        <v>16121</v>
      </c>
      <c r="X347" s="14">
        <v>894</v>
      </c>
      <c r="Y347" s="14">
        <v>263</v>
      </c>
      <c r="AA347" s="12" t="s">
        <v>682</v>
      </c>
      <c r="AB347" s="12">
        <v>16121</v>
      </c>
      <c r="AC347" s="12">
        <v>1050</v>
      </c>
      <c r="AD347" s="12">
        <v>263</v>
      </c>
      <c r="AF347" s="12">
        <f t="shared" si="5"/>
        <v>0</v>
      </c>
      <c r="AG347" s="12">
        <f t="shared" si="5"/>
        <v>-156</v>
      </c>
      <c r="AH347" s="12">
        <f t="shared" si="5"/>
        <v>0</v>
      </c>
    </row>
    <row r="348" spans="1:34" x14ac:dyDescent="0.25">
      <c r="A348" s="17" t="s">
        <v>655</v>
      </c>
      <c r="B348" s="17" t="s">
        <v>655</v>
      </c>
      <c r="C348" s="14" t="s">
        <v>84</v>
      </c>
      <c r="D348" s="14" t="s">
        <v>766</v>
      </c>
      <c r="E348" s="14" t="s">
        <v>762</v>
      </c>
      <c r="F348" s="14" t="s">
        <v>680</v>
      </c>
      <c r="G348" s="13">
        <v>43.002000000000002</v>
      </c>
      <c r="H348" s="13">
        <v>86.91</v>
      </c>
      <c r="I348" s="14">
        <v>3658</v>
      </c>
      <c r="J348" s="15" t="s">
        <v>1227</v>
      </c>
      <c r="K348" s="16">
        <v>4</v>
      </c>
      <c r="L348" s="13">
        <v>2.7</v>
      </c>
      <c r="M348" s="13">
        <v>0.97989999999999999</v>
      </c>
      <c r="N348" s="14">
        <v>0</v>
      </c>
      <c r="O348" s="14">
        <v>1750000</v>
      </c>
      <c r="P348" s="14">
        <v>37000</v>
      </c>
      <c r="Q348" s="14" t="s">
        <v>975</v>
      </c>
      <c r="R348" s="14">
        <v>0</v>
      </c>
      <c r="S348" s="14">
        <v>0</v>
      </c>
      <c r="T348" s="14">
        <v>0</v>
      </c>
      <c r="U348" s="14">
        <v>2010</v>
      </c>
      <c r="V348" s="14"/>
      <c r="W348" s="14">
        <v>30521</v>
      </c>
      <c r="X348" s="14">
        <v>1748</v>
      </c>
      <c r="Y348" s="14">
        <v>650</v>
      </c>
      <c r="AA348" s="12" t="s">
        <v>680</v>
      </c>
      <c r="AB348" s="12">
        <v>30521</v>
      </c>
      <c r="AC348" s="12">
        <v>2038</v>
      </c>
      <c r="AD348" s="12">
        <v>650</v>
      </c>
      <c r="AF348" s="12">
        <f t="shared" si="5"/>
        <v>0</v>
      </c>
      <c r="AG348" s="12">
        <f t="shared" si="5"/>
        <v>-290</v>
      </c>
      <c r="AH348" s="12">
        <f t="shared" si="5"/>
        <v>0</v>
      </c>
    </row>
    <row r="349" spans="1:34" x14ac:dyDescent="0.25">
      <c r="A349" s="17" t="s">
        <v>655</v>
      </c>
      <c r="B349" s="17" t="s">
        <v>655</v>
      </c>
      <c r="C349" s="14" t="s">
        <v>542</v>
      </c>
      <c r="D349" s="14" t="s">
        <v>767</v>
      </c>
      <c r="E349" s="14" t="s">
        <v>768</v>
      </c>
      <c r="F349" s="14" t="s">
        <v>769</v>
      </c>
      <c r="G349" s="13">
        <v>43.027999999999999</v>
      </c>
      <c r="H349" s="13">
        <v>86.923000000000002</v>
      </c>
      <c r="I349" s="14">
        <v>3618</v>
      </c>
      <c r="J349" s="15" t="s">
        <v>1227</v>
      </c>
      <c r="K349" s="16">
        <v>1.5</v>
      </c>
      <c r="L349" s="13">
        <v>2.7</v>
      </c>
      <c r="M349" s="13">
        <v>0.94769999999999999</v>
      </c>
      <c r="N349" s="14">
        <v>0</v>
      </c>
      <c r="O349" s="14">
        <v>1323000</v>
      </c>
      <c r="P349" s="14">
        <v>38000</v>
      </c>
      <c r="Q349" s="14" t="s">
        <v>975</v>
      </c>
      <c r="R349" s="14">
        <v>0</v>
      </c>
      <c r="S349" s="14">
        <v>0</v>
      </c>
      <c r="T349" s="14">
        <v>0</v>
      </c>
      <c r="U349" s="14">
        <v>2010</v>
      </c>
      <c r="V349" s="14"/>
      <c r="W349" s="14">
        <v>24367</v>
      </c>
      <c r="X349" s="14">
        <v>1473</v>
      </c>
      <c r="Y349" s="14">
        <v>704</v>
      </c>
      <c r="AA349" s="12" t="s">
        <v>769</v>
      </c>
      <c r="AB349" s="12">
        <v>24367</v>
      </c>
      <c r="AC349" s="12">
        <v>1693</v>
      </c>
      <c r="AD349" s="12">
        <v>704</v>
      </c>
      <c r="AF349" s="12">
        <f t="shared" si="5"/>
        <v>0</v>
      </c>
      <c r="AG349" s="12">
        <f t="shared" si="5"/>
        <v>-220</v>
      </c>
      <c r="AH349" s="12">
        <f t="shared" si="5"/>
        <v>0</v>
      </c>
    </row>
    <row r="350" spans="1:34" x14ac:dyDescent="0.25">
      <c r="A350" s="17" t="s">
        <v>655</v>
      </c>
      <c r="B350" s="17" t="s">
        <v>655</v>
      </c>
      <c r="C350" s="14" t="s">
        <v>84</v>
      </c>
      <c r="D350" s="14" t="s">
        <v>770</v>
      </c>
      <c r="E350" s="14" t="s">
        <v>768</v>
      </c>
      <c r="F350" s="14" t="s">
        <v>676</v>
      </c>
      <c r="G350" s="13">
        <v>43.027999999999999</v>
      </c>
      <c r="H350" s="13">
        <v>86.923000000000002</v>
      </c>
      <c r="I350" s="14">
        <v>3617</v>
      </c>
      <c r="J350" s="15" t="s">
        <v>1227</v>
      </c>
      <c r="K350" s="16">
        <v>3</v>
      </c>
      <c r="L350" s="13">
        <v>2.7</v>
      </c>
      <c r="M350" s="13">
        <v>0.94769999999999999</v>
      </c>
      <c r="N350" s="14">
        <v>0</v>
      </c>
      <c r="O350" s="14">
        <v>1532000</v>
      </c>
      <c r="P350" s="14">
        <v>38000</v>
      </c>
      <c r="Q350" s="14" t="s">
        <v>975</v>
      </c>
      <c r="R350" s="14">
        <v>0</v>
      </c>
      <c r="S350" s="14">
        <v>0</v>
      </c>
      <c r="T350" s="14">
        <v>0</v>
      </c>
      <c r="U350" s="14">
        <v>2010</v>
      </c>
      <c r="V350" s="14"/>
      <c r="W350" s="14">
        <v>28229</v>
      </c>
      <c r="X350" s="14">
        <v>1658</v>
      </c>
      <c r="Y350" s="14">
        <v>705</v>
      </c>
      <c r="AA350" s="12" t="s">
        <v>676</v>
      </c>
      <c r="AB350" s="12">
        <v>28229</v>
      </c>
      <c r="AC350" s="12">
        <v>1920</v>
      </c>
      <c r="AD350" s="12">
        <v>705</v>
      </c>
      <c r="AF350" s="12">
        <f t="shared" si="5"/>
        <v>0</v>
      </c>
      <c r="AG350" s="12">
        <f t="shared" si="5"/>
        <v>-262</v>
      </c>
      <c r="AH350" s="12">
        <f t="shared" si="5"/>
        <v>0</v>
      </c>
    </row>
    <row r="351" spans="1:34" x14ac:dyDescent="0.25">
      <c r="A351" s="17" t="s">
        <v>655</v>
      </c>
      <c r="B351" s="17" t="s">
        <v>655</v>
      </c>
      <c r="C351" s="14" t="s">
        <v>84</v>
      </c>
      <c r="D351" s="14" t="s">
        <v>771</v>
      </c>
      <c r="E351" s="14" t="s">
        <v>768</v>
      </c>
      <c r="F351" s="14" t="s">
        <v>677</v>
      </c>
      <c r="G351" s="13">
        <v>43.027000000000001</v>
      </c>
      <c r="H351" s="13">
        <v>86.923000000000002</v>
      </c>
      <c r="I351" s="14">
        <v>3616</v>
      </c>
      <c r="J351" s="15" t="s">
        <v>1227</v>
      </c>
      <c r="K351" s="16">
        <v>3</v>
      </c>
      <c r="L351" s="13">
        <v>2.7</v>
      </c>
      <c r="M351" s="13">
        <v>0.94769999999999999</v>
      </c>
      <c r="N351" s="14">
        <v>0</v>
      </c>
      <c r="O351" s="14">
        <v>1037000</v>
      </c>
      <c r="P351" s="14">
        <v>50000</v>
      </c>
      <c r="Q351" s="14" t="s">
        <v>975</v>
      </c>
      <c r="R351" s="14">
        <v>0</v>
      </c>
      <c r="S351" s="14">
        <v>0</v>
      </c>
      <c r="T351" s="14">
        <v>0</v>
      </c>
      <c r="U351" s="14">
        <v>2010</v>
      </c>
      <c r="V351" s="14"/>
      <c r="W351" s="14">
        <v>19774</v>
      </c>
      <c r="X351" s="14">
        <v>1420</v>
      </c>
      <c r="Y351" s="14">
        <v>958</v>
      </c>
      <c r="AA351" s="12" t="s">
        <v>677</v>
      </c>
      <c r="AB351" s="12">
        <v>19774</v>
      </c>
      <c r="AC351" s="12">
        <v>1574</v>
      </c>
      <c r="AD351" s="12">
        <v>958</v>
      </c>
      <c r="AF351" s="12">
        <f t="shared" si="5"/>
        <v>0</v>
      </c>
      <c r="AG351" s="12">
        <f t="shared" si="5"/>
        <v>-154</v>
      </c>
      <c r="AH351" s="12">
        <f t="shared" si="5"/>
        <v>0</v>
      </c>
    </row>
    <row r="352" spans="1:34" x14ac:dyDescent="0.25">
      <c r="A352" s="17" t="s">
        <v>655</v>
      </c>
      <c r="B352" s="17" t="s">
        <v>655</v>
      </c>
      <c r="C352" s="14" t="s">
        <v>84</v>
      </c>
      <c r="D352" s="14" t="s">
        <v>772</v>
      </c>
      <c r="E352" s="14" t="s">
        <v>768</v>
      </c>
      <c r="F352" s="14" t="s">
        <v>678</v>
      </c>
      <c r="G352" s="13">
        <v>43.027000000000001</v>
      </c>
      <c r="H352" s="13">
        <v>86.923000000000002</v>
      </c>
      <c r="I352" s="14">
        <v>3613</v>
      </c>
      <c r="J352" s="15" t="s">
        <v>1227</v>
      </c>
      <c r="K352" s="16">
        <v>3</v>
      </c>
      <c r="L352" s="13">
        <v>2.7</v>
      </c>
      <c r="M352" s="13">
        <v>0.94850000000000001</v>
      </c>
      <c r="N352" s="14">
        <v>0</v>
      </c>
      <c r="O352" s="14">
        <v>675000</v>
      </c>
      <c r="P352" s="14">
        <v>21000</v>
      </c>
      <c r="Q352" s="14" t="s">
        <v>975</v>
      </c>
      <c r="R352" s="14">
        <v>0</v>
      </c>
      <c r="S352" s="14">
        <v>0</v>
      </c>
      <c r="T352" s="14">
        <v>0</v>
      </c>
      <c r="U352" s="14">
        <v>2010</v>
      </c>
      <c r="V352" s="14"/>
      <c r="W352" s="14">
        <v>13304</v>
      </c>
      <c r="X352" s="14">
        <v>818</v>
      </c>
      <c r="Y352" s="14">
        <v>415</v>
      </c>
      <c r="AA352" s="12" t="s">
        <v>678</v>
      </c>
      <c r="AB352" s="12">
        <v>13304</v>
      </c>
      <c r="AC352" s="12">
        <v>936</v>
      </c>
      <c r="AD352" s="12">
        <v>415</v>
      </c>
      <c r="AF352" s="12">
        <f t="shared" si="5"/>
        <v>0</v>
      </c>
      <c r="AG352" s="12">
        <f t="shared" si="5"/>
        <v>-118</v>
      </c>
      <c r="AH352" s="12">
        <f t="shared" si="5"/>
        <v>0</v>
      </c>
    </row>
    <row r="353" spans="1:34" x14ac:dyDescent="0.25">
      <c r="A353" s="17" t="s">
        <v>655</v>
      </c>
      <c r="B353" s="17" t="s">
        <v>655</v>
      </c>
      <c r="C353" s="14" t="s">
        <v>84</v>
      </c>
      <c r="D353" s="14" t="s">
        <v>773</v>
      </c>
      <c r="E353" s="14" t="s">
        <v>774</v>
      </c>
      <c r="F353" s="14" t="s">
        <v>775</v>
      </c>
      <c r="G353" s="13">
        <v>42.999000000000002</v>
      </c>
      <c r="H353" s="13">
        <v>86.917000000000002</v>
      </c>
      <c r="I353" s="14">
        <v>3522</v>
      </c>
      <c r="J353" s="15" t="s">
        <v>1227</v>
      </c>
      <c r="K353" s="16">
        <v>5</v>
      </c>
      <c r="L353" s="13">
        <v>2.7</v>
      </c>
      <c r="M353" s="13">
        <v>0.97350000000000003</v>
      </c>
      <c r="N353" s="14">
        <v>0</v>
      </c>
      <c r="O353" s="14">
        <v>1168000</v>
      </c>
      <c r="P353" s="14">
        <v>51000</v>
      </c>
      <c r="Q353" s="14" t="s">
        <v>975</v>
      </c>
      <c r="R353" s="14">
        <v>0</v>
      </c>
      <c r="S353" s="14">
        <v>0</v>
      </c>
      <c r="T353" s="14">
        <v>0</v>
      </c>
      <c r="U353" s="14">
        <v>2010</v>
      </c>
      <c r="V353" s="14"/>
      <c r="W353" s="14">
        <v>22999</v>
      </c>
      <c r="X353" s="14">
        <v>1584</v>
      </c>
      <c r="Y353" s="14">
        <v>1010</v>
      </c>
      <c r="AA353" s="12" t="s">
        <v>775</v>
      </c>
      <c r="AB353" s="12">
        <v>22999</v>
      </c>
      <c r="AC353" s="12">
        <v>1770</v>
      </c>
      <c r="AD353" s="12">
        <v>1010</v>
      </c>
      <c r="AF353" s="12">
        <f t="shared" si="5"/>
        <v>0</v>
      </c>
      <c r="AG353" s="12">
        <f t="shared" si="5"/>
        <v>-186</v>
      </c>
      <c r="AH353" s="12">
        <f t="shared" si="5"/>
        <v>0</v>
      </c>
    </row>
    <row r="354" spans="1:34" x14ac:dyDescent="0.25">
      <c r="A354" s="17" t="s">
        <v>655</v>
      </c>
      <c r="B354" s="17" t="s">
        <v>655</v>
      </c>
      <c r="C354" s="14" t="s">
        <v>542</v>
      </c>
      <c r="D354" s="14" t="s">
        <v>776</v>
      </c>
      <c r="E354" s="14" t="s">
        <v>774</v>
      </c>
      <c r="F354" s="14" t="s">
        <v>777</v>
      </c>
      <c r="G354" s="13">
        <v>42.997999999999998</v>
      </c>
      <c r="H354" s="13">
        <v>86.918000000000006</v>
      </c>
      <c r="I354" s="14">
        <v>3514</v>
      </c>
      <c r="J354" s="15" t="s">
        <v>1227</v>
      </c>
      <c r="K354" s="16">
        <v>3</v>
      </c>
      <c r="L354" s="13">
        <v>2.7</v>
      </c>
      <c r="M354" s="13">
        <v>0.97499999999999998</v>
      </c>
      <c r="N354" s="14">
        <v>0</v>
      </c>
      <c r="O354" s="14">
        <v>1201000</v>
      </c>
      <c r="P354" s="14">
        <v>16000</v>
      </c>
      <c r="Q354" s="14" t="s">
        <v>975</v>
      </c>
      <c r="R354" s="14">
        <v>0</v>
      </c>
      <c r="S354" s="14">
        <v>0</v>
      </c>
      <c r="T354" s="14">
        <v>0</v>
      </c>
      <c r="U354" s="14">
        <v>2010</v>
      </c>
      <c r="V354" s="14"/>
      <c r="W354" s="14">
        <v>23332</v>
      </c>
      <c r="X354" s="14">
        <v>1277</v>
      </c>
      <c r="Y354" s="14">
        <v>313</v>
      </c>
    </row>
    <row r="355" spans="1:34" x14ac:dyDescent="0.25">
      <c r="A355" s="17" t="s">
        <v>655</v>
      </c>
      <c r="B355" s="17" t="s">
        <v>655</v>
      </c>
      <c r="C355" s="14" t="s">
        <v>542</v>
      </c>
      <c r="D355" s="14" t="s">
        <v>778</v>
      </c>
      <c r="E355" s="14" t="s">
        <v>774</v>
      </c>
      <c r="F355" s="14" t="s">
        <v>779</v>
      </c>
      <c r="G355" s="13">
        <v>42.997999999999998</v>
      </c>
      <c r="H355" s="13">
        <v>86.918000000000006</v>
      </c>
      <c r="I355" s="14">
        <v>3501</v>
      </c>
      <c r="J355" s="15" t="s">
        <v>1227</v>
      </c>
      <c r="K355" s="16">
        <v>3</v>
      </c>
      <c r="L355" s="13">
        <v>2.7</v>
      </c>
      <c r="M355" s="13">
        <v>0.97340000000000004</v>
      </c>
      <c r="N355" s="14">
        <v>0</v>
      </c>
      <c r="O355" s="14">
        <v>1239000</v>
      </c>
      <c r="P355" s="14">
        <v>30000</v>
      </c>
      <c r="Q355" s="14" t="s">
        <v>975</v>
      </c>
      <c r="R355" s="14">
        <v>0</v>
      </c>
      <c r="S355" s="14">
        <v>0</v>
      </c>
      <c r="T355" s="14">
        <v>0</v>
      </c>
      <c r="U355" s="14">
        <v>2010</v>
      </c>
      <c r="V355" s="14"/>
      <c r="W355" s="14">
        <v>24246</v>
      </c>
      <c r="X355" s="14">
        <v>1416</v>
      </c>
      <c r="Y355" s="14">
        <v>591</v>
      </c>
    </row>
    <row r="356" spans="1:34" x14ac:dyDescent="0.25">
      <c r="A356" s="17" t="s">
        <v>655</v>
      </c>
      <c r="B356" s="17" t="s">
        <v>655</v>
      </c>
      <c r="C356" s="14" t="s">
        <v>84</v>
      </c>
      <c r="D356" s="14" t="s">
        <v>780</v>
      </c>
      <c r="E356" s="14" t="s">
        <v>774</v>
      </c>
      <c r="F356" s="14" t="s">
        <v>781</v>
      </c>
      <c r="G356" s="13">
        <v>42.997999999999998</v>
      </c>
      <c r="H356" s="13">
        <v>86.918000000000006</v>
      </c>
      <c r="I356" s="14">
        <v>3509</v>
      </c>
      <c r="J356" s="15" t="s">
        <v>1227</v>
      </c>
      <c r="K356" s="16">
        <v>5</v>
      </c>
      <c r="L356" s="13">
        <v>2.7</v>
      </c>
      <c r="M356" s="13">
        <v>0.97340000000000004</v>
      </c>
      <c r="N356" s="14">
        <v>0</v>
      </c>
      <c r="O356" s="14">
        <v>1512000</v>
      </c>
      <c r="P356" s="14">
        <v>37000</v>
      </c>
      <c r="Q356" s="14" t="s">
        <v>975</v>
      </c>
      <c r="R356" s="14">
        <v>0</v>
      </c>
      <c r="S356" s="14">
        <v>0</v>
      </c>
      <c r="T356" s="14">
        <v>0</v>
      </c>
      <c r="U356" s="14">
        <v>2010</v>
      </c>
      <c r="V356" s="14"/>
      <c r="W356" s="14">
        <v>29455</v>
      </c>
      <c r="X356" s="14">
        <v>1726</v>
      </c>
      <c r="Y356" s="14">
        <v>726</v>
      </c>
    </row>
    <row r="357" spans="1:34" x14ac:dyDescent="0.25">
      <c r="A357" s="17" t="s">
        <v>655</v>
      </c>
      <c r="B357" s="17" t="s">
        <v>655</v>
      </c>
      <c r="C357" s="14" t="s">
        <v>84</v>
      </c>
      <c r="D357" s="14" t="s">
        <v>782</v>
      </c>
      <c r="E357" s="14" t="s">
        <v>783</v>
      </c>
      <c r="F357" s="14" t="s">
        <v>675</v>
      </c>
      <c r="G357" s="13">
        <v>42.993000000000002</v>
      </c>
      <c r="H357" s="13">
        <v>86.918999999999997</v>
      </c>
      <c r="I357" s="14">
        <v>3489</v>
      </c>
      <c r="J357" s="15" t="s">
        <v>1227</v>
      </c>
      <c r="K357" s="16">
        <v>5</v>
      </c>
      <c r="L357" s="13">
        <v>2.7</v>
      </c>
      <c r="M357" s="13">
        <v>0.96940000000000004</v>
      </c>
      <c r="N357" s="14">
        <v>0</v>
      </c>
      <c r="O357" s="14">
        <v>1041000</v>
      </c>
      <c r="P357" s="14">
        <v>31000</v>
      </c>
      <c r="Q357" s="14" t="s">
        <v>975</v>
      </c>
      <c r="R357" s="14">
        <v>0</v>
      </c>
      <c r="S357" s="14">
        <v>0</v>
      </c>
      <c r="T357" s="14">
        <v>0</v>
      </c>
      <c r="U357" s="14">
        <v>2010</v>
      </c>
      <c r="V357" s="14"/>
      <c r="W357" s="14">
        <v>21186</v>
      </c>
      <c r="X357" s="14">
        <v>1290</v>
      </c>
      <c r="Y357" s="14">
        <v>634</v>
      </c>
    </row>
    <row r="358" spans="1:34" x14ac:dyDescent="0.25">
      <c r="A358" s="17" t="s">
        <v>655</v>
      </c>
      <c r="B358" s="17" t="s">
        <v>655</v>
      </c>
      <c r="C358" s="14" t="s">
        <v>84</v>
      </c>
      <c r="D358" s="14" t="s">
        <v>784</v>
      </c>
      <c r="E358" s="14" t="s">
        <v>783</v>
      </c>
      <c r="F358" s="14" t="s">
        <v>674</v>
      </c>
      <c r="G358" s="13">
        <v>42.993000000000002</v>
      </c>
      <c r="H358" s="13">
        <v>86.918999999999997</v>
      </c>
      <c r="I358" s="14">
        <v>3480</v>
      </c>
      <c r="J358" s="15" t="s">
        <v>1227</v>
      </c>
      <c r="K358" s="16">
        <v>2</v>
      </c>
      <c r="L358" s="13">
        <v>2.7</v>
      </c>
      <c r="M358" s="13">
        <v>0.96940000000000004</v>
      </c>
      <c r="N358" s="14">
        <v>0</v>
      </c>
      <c r="O358" s="14">
        <v>1196000</v>
      </c>
      <c r="P358" s="14">
        <v>30000</v>
      </c>
      <c r="Q358" s="14" t="s">
        <v>975</v>
      </c>
      <c r="R358" s="14">
        <v>0</v>
      </c>
      <c r="S358" s="14">
        <v>0</v>
      </c>
      <c r="T358" s="14">
        <v>0</v>
      </c>
      <c r="U358" s="14">
        <v>2010</v>
      </c>
      <c r="V358" s="14"/>
      <c r="W358" s="14">
        <v>23664</v>
      </c>
      <c r="X358" s="14">
        <v>1391</v>
      </c>
      <c r="Y358" s="14">
        <v>597</v>
      </c>
    </row>
    <row r="359" spans="1:34" x14ac:dyDescent="0.25">
      <c r="A359" s="17" t="s">
        <v>655</v>
      </c>
      <c r="B359" s="17" t="s">
        <v>655</v>
      </c>
      <c r="C359" s="14" t="s">
        <v>84</v>
      </c>
      <c r="D359" s="14" t="s">
        <v>785</v>
      </c>
      <c r="E359" s="14" t="s">
        <v>783</v>
      </c>
      <c r="F359" s="14" t="s">
        <v>672</v>
      </c>
      <c r="G359" s="13">
        <v>42.993000000000002</v>
      </c>
      <c r="H359" s="13">
        <v>86.918999999999997</v>
      </c>
      <c r="I359" s="14">
        <v>3489</v>
      </c>
      <c r="J359" s="15" t="s">
        <v>1227</v>
      </c>
      <c r="K359" s="16">
        <v>5</v>
      </c>
      <c r="L359" s="13">
        <v>2.7</v>
      </c>
      <c r="M359" s="13">
        <v>0.96940000000000004</v>
      </c>
      <c r="N359" s="14">
        <v>0</v>
      </c>
      <c r="O359" s="14">
        <v>1283000</v>
      </c>
      <c r="P359" s="14">
        <v>32000</v>
      </c>
      <c r="Q359" s="14" t="s">
        <v>975</v>
      </c>
      <c r="R359" s="14">
        <v>0</v>
      </c>
      <c r="S359" s="14">
        <v>0</v>
      </c>
      <c r="T359" s="14">
        <v>0</v>
      </c>
      <c r="U359" s="14">
        <v>2010</v>
      </c>
      <c r="V359" s="14"/>
      <c r="W359" s="14">
        <v>25695</v>
      </c>
      <c r="X359" s="14">
        <v>1509</v>
      </c>
      <c r="Y359" s="14">
        <v>645</v>
      </c>
    </row>
    <row r="360" spans="1:34" x14ac:dyDescent="0.25">
      <c r="A360" s="17" t="s">
        <v>655</v>
      </c>
      <c r="B360" s="17" t="s">
        <v>655</v>
      </c>
      <c r="C360" s="14" t="s">
        <v>84</v>
      </c>
      <c r="D360" s="14" t="s">
        <v>786</v>
      </c>
      <c r="E360" s="14" t="s">
        <v>783</v>
      </c>
      <c r="F360" s="14" t="s">
        <v>673</v>
      </c>
      <c r="G360" s="13">
        <v>42.993000000000002</v>
      </c>
      <c r="H360" s="13">
        <v>86.918000000000006</v>
      </c>
      <c r="I360" s="14">
        <v>3487</v>
      </c>
      <c r="J360" s="15" t="s">
        <v>1227</v>
      </c>
      <c r="K360" s="16">
        <v>5</v>
      </c>
      <c r="L360" s="13">
        <v>2.7</v>
      </c>
      <c r="M360" s="13">
        <v>0.96940000000000004</v>
      </c>
      <c r="N360" s="14">
        <v>0</v>
      </c>
      <c r="O360" s="14">
        <v>1220000</v>
      </c>
      <c r="P360" s="14">
        <v>28000</v>
      </c>
      <c r="Q360" s="14" t="s">
        <v>975</v>
      </c>
      <c r="R360" s="14">
        <v>0</v>
      </c>
      <c r="S360" s="14">
        <v>0</v>
      </c>
      <c r="T360" s="14">
        <v>0</v>
      </c>
      <c r="U360" s="14">
        <v>2010</v>
      </c>
      <c r="V360" s="14"/>
      <c r="W360" s="14">
        <v>24565</v>
      </c>
      <c r="X360" s="14">
        <v>1422</v>
      </c>
      <c r="Y360" s="14">
        <v>567</v>
      </c>
    </row>
    <row r="361" spans="1:34" x14ac:dyDescent="0.25">
      <c r="A361" s="17" t="s">
        <v>655</v>
      </c>
      <c r="B361" s="17" t="s">
        <v>655</v>
      </c>
      <c r="C361" s="14" t="s">
        <v>84</v>
      </c>
      <c r="D361" s="14" t="s">
        <v>787</v>
      </c>
      <c r="E361" s="14" t="s">
        <v>783</v>
      </c>
      <c r="F361" s="14" t="s">
        <v>671</v>
      </c>
      <c r="G361" s="13">
        <v>42.993000000000002</v>
      </c>
      <c r="H361" s="13">
        <v>86.918000000000006</v>
      </c>
      <c r="I361" s="14">
        <v>3479</v>
      </c>
      <c r="J361" s="15" t="s">
        <v>1227</v>
      </c>
      <c r="K361" s="16">
        <v>3</v>
      </c>
      <c r="L361" s="13">
        <v>2.7</v>
      </c>
      <c r="M361" s="13">
        <v>0.96940000000000004</v>
      </c>
      <c r="N361" s="14">
        <v>0</v>
      </c>
      <c r="O361" s="14">
        <v>1969000</v>
      </c>
      <c r="P361" s="14">
        <v>39000</v>
      </c>
      <c r="Q361" s="14" t="s">
        <v>975</v>
      </c>
      <c r="R361" s="14">
        <v>0</v>
      </c>
      <c r="S361" s="14">
        <v>0</v>
      </c>
      <c r="T361" s="14">
        <v>0</v>
      </c>
      <c r="U361" s="14">
        <v>2010</v>
      </c>
      <c r="V361" s="14"/>
      <c r="W361" s="14">
        <v>37865</v>
      </c>
      <c r="X361" s="14">
        <v>2154</v>
      </c>
      <c r="Y361" s="14">
        <v>757</v>
      </c>
    </row>
    <row r="362" spans="1:34" x14ac:dyDescent="0.25">
      <c r="A362" s="17" t="s">
        <v>655</v>
      </c>
      <c r="B362" s="17" t="s">
        <v>655</v>
      </c>
      <c r="C362" s="14" t="s">
        <v>542</v>
      </c>
      <c r="D362" s="14" t="s">
        <v>788</v>
      </c>
      <c r="E362" s="14" t="s">
        <v>783</v>
      </c>
      <c r="F362" s="14" t="s">
        <v>789</v>
      </c>
      <c r="G362" s="13">
        <v>42.993000000000002</v>
      </c>
      <c r="H362" s="13">
        <v>86.918000000000006</v>
      </c>
      <c r="I362" s="14">
        <v>3477</v>
      </c>
      <c r="J362" s="15" t="s">
        <v>1227</v>
      </c>
      <c r="K362" s="16">
        <v>2</v>
      </c>
      <c r="L362" s="13">
        <v>2.7</v>
      </c>
      <c r="M362" s="13">
        <v>0.96940000000000004</v>
      </c>
      <c r="N362" s="14">
        <v>0</v>
      </c>
      <c r="O362" s="14">
        <v>1523000</v>
      </c>
      <c r="P362" s="14">
        <v>29000</v>
      </c>
      <c r="Q362" s="14" t="s">
        <v>975</v>
      </c>
      <c r="R362" s="14">
        <v>0</v>
      </c>
      <c r="S362" s="14">
        <v>0</v>
      </c>
      <c r="T362" s="14">
        <v>0</v>
      </c>
      <c r="U362" s="14">
        <v>2010</v>
      </c>
      <c r="V362" s="14"/>
      <c r="W362" s="14">
        <v>29639</v>
      </c>
      <c r="X362" s="14">
        <v>1675</v>
      </c>
      <c r="Y362" s="14">
        <v>569</v>
      </c>
    </row>
    <row r="363" spans="1:34" x14ac:dyDescent="0.25">
      <c r="A363" s="17" t="s">
        <v>655</v>
      </c>
      <c r="B363" s="17" t="s">
        <v>655</v>
      </c>
      <c r="C363" s="14" t="s">
        <v>542</v>
      </c>
      <c r="D363" s="14" t="s">
        <v>790</v>
      </c>
      <c r="E363" s="14" t="s">
        <v>783</v>
      </c>
      <c r="F363" s="14" t="s">
        <v>791</v>
      </c>
      <c r="G363" s="13">
        <v>42.993000000000002</v>
      </c>
      <c r="H363" s="13">
        <v>86.918999999999997</v>
      </c>
      <c r="I363" s="14">
        <v>3487</v>
      </c>
      <c r="J363" s="15" t="s">
        <v>1227</v>
      </c>
      <c r="K363" s="16">
        <v>3</v>
      </c>
      <c r="L363" s="13">
        <v>2.7</v>
      </c>
      <c r="M363" s="13">
        <v>0.96940000000000004</v>
      </c>
      <c r="N363" s="14">
        <v>0</v>
      </c>
      <c r="O363" s="14">
        <v>1559000</v>
      </c>
      <c r="P363" s="14">
        <v>52000</v>
      </c>
      <c r="Q363" s="14" t="s">
        <v>975</v>
      </c>
      <c r="R363" s="14">
        <v>0</v>
      </c>
      <c r="S363" s="14">
        <v>0</v>
      </c>
      <c r="T363" s="14">
        <v>0</v>
      </c>
      <c r="U363" s="14">
        <v>2010</v>
      </c>
      <c r="V363" s="14"/>
      <c r="W363" s="14">
        <v>30353</v>
      </c>
      <c r="X363" s="14">
        <v>1909</v>
      </c>
      <c r="Y363" s="14">
        <v>1020</v>
      </c>
    </row>
    <row r="364" spans="1:34" x14ac:dyDescent="0.25">
      <c r="A364" s="17" t="s">
        <v>655</v>
      </c>
      <c r="B364" s="17" t="s">
        <v>655</v>
      </c>
      <c r="C364" s="14" t="s">
        <v>84</v>
      </c>
      <c r="D364" s="14" t="s">
        <v>792</v>
      </c>
      <c r="E364" s="14" t="s">
        <v>793</v>
      </c>
      <c r="F364" s="14" t="s">
        <v>665</v>
      </c>
      <c r="G364" s="13">
        <v>42.920999999999999</v>
      </c>
      <c r="H364" s="13">
        <v>86.924000000000007</v>
      </c>
      <c r="I364" s="14">
        <v>3283</v>
      </c>
      <c r="J364" s="15" t="s">
        <v>1227</v>
      </c>
      <c r="K364" s="16">
        <v>3</v>
      </c>
      <c r="L364" s="13">
        <v>2.7</v>
      </c>
      <c r="M364" s="13">
        <v>0.99909999999999999</v>
      </c>
      <c r="N364" s="14">
        <v>0</v>
      </c>
      <c r="O364" s="14">
        <v>2307000</v>
      </c>
      <c r="P364" s="14">
        <v>48000</v>
      </c>
      <c r="Q364" s="14" t="s">
        <v>975</v>
      </c>
      <c r="R364" s="14">
        <v>0</v>
      </c>
      <c r="S364" s="14">
        <v>0</v>
      </c>
      <c r="T364" s="14">
        <v>0</v>
      </c>
      <c r="U364" s="14">
        <v>2010</v>
      </c>
      <c r="V364" s="14"/>
      <c r="W364" s="14">
        <v>48276</v>
      </c>
      <c r="X364" s="14">
        <v>2771</v>
      </c>
      <c r="Y364" s="14">
        <v>1017</v>
      </c>
    </row>
    <row r="365" spans="1:34" x14ac:dyDescent="0.25">
      <c r="A365" s="17" t="s">
        <v>655</v>
      </c>
      <c r="B365" s="17" t="s">
        <v>655</v>
      </c>
      <c r="C365" s="14" t="s">
        <v>84</v>
      </c>
      <c r="D365" s="14" t="s">
        <v>794</v>
      </c>
      <c r="E365" s="14" t="s">
        <v>793</v>
      </c>
      <c r="F365" s="14" t="s">
        <v>668</v>
      </c>
      <c r="G365" s="13">
        <v>42.920999999999999</v>
      </c>
      <c r="H365" s="13">
        <v>86.924000000000007</v>
      </c>
      <c r="I365" s="14">
        <v>3278</v>
      </c>
      <c r="J365" s="15" t="s">
        <v>1227</v>
      </c>
      <c r="K365" s="16">
        <v>3</v>
      </c>
      <c r="L365" s="13">
        <v>2.7</v>
      </c>
      <c r="M365" s="13">
        <v>0.99909999999999999</v>
      </c>
      <c r="N365" s="14">
        <v>0</v>
      </c>
      <c r="O365" s="14">
        <v>1981000</v>
      </c>
      <c r="P365" s="14">
        <v>51000</v>
      </c>
      <c r="Q365" s="14" t="s">
        <v>975</v>
      </c>
      <c r="R365" s="14">
        <v>0</v>
      </c>
      <c r="S365" s="14">
        <v>0</v>
      </c>
      <c r="T365" s="14">
        <v>0</v>
      </c>
      <c r="U365" s="14">
        <v>2010</v>
      </c>
      <c r="V365" s="14"/>
      <c r="W365" s="14">
        <v>41739</v>
      </c>
      <c r="X365" s="14">
        <v>2476</v>
      </c>
      <c r="Y365" s="14">
        <v>1086</v>
      </c>
    </row>
    <row r="366" spans="1:34" x14ac:dyDescent="0.25">
      <c r="A366" s="17" t="s">
        <v>655</v>
      </c>
      <c r="B366" s="17" t="s">
        <v>655</v>
      </c>
      <c r="C366" s="14" t="s">
        <v>84</v>
      </c>
      <c r="D366" s="14" t="s">
        <v>795</v>
      </c>
      <c r="E366" s="14" t="s">
        <v>793</v>
      </c>
      <c r="F366" s="14" t="s">
        <v>667</v>
      </c>
      <c r="G366" s="13">
        <v>42.917000000000002</v>
      </c>
      <c r="H366" s="13">
        <v>86.92</v>
      </c>
      <c r="I366" s="14">
        <v>3272</v>
      </c>
      <c r="J366" s="15" t="s">
        <v>1227</v>
      </c>
      <c r="K366" s="16">
        <v>3</v>
      </c>
      <c r="L366" s="13">
        <v>2.7</v>
      </c>
      <c r="M366" s="13">
        <v>0.99890000000000001</v>
      </c>
      <c r="N366" s="14">
        <v>0</v>
      </c>
      <c r="O366" s="14">
        <v>2086000</v>
      </c>
      <c r="P366" s="14">
        <v>46000</v>
      </c>
      <c r="Q366" s="14" t="s">
        <v>975</v>
      </c>
      <c r="R366" s="14">
        <v>0</v>
      </c>
      <c r="S366" s="14">
        <v>0</v>
      </c>
      <c r="T366" s="14">
        <v>0</v>
      </c>
      <c r="U366" s="14">
        <v>2010</v>
      </c>
      <c r="V366" s="14"/>
      <c r="W366" s="14">
        <v>43966</v>
      </c>
      <c r="X366" s="14">
        <v>2542</v>
      </c>
      <c r="Y366" s="14">
        <v>980</v>
      </c>
    </row>
    <row r="367" spans="1:34" x14ac:dyDescent="0.25">
      <c r="A367" s="17" t="s">
        <v>655</v>
      </c>
      <c r="B367" s="17" t="s">
        <v>655</v>
      </c>
      <c r="C367" s="14" t="s">
        <v>84</v>
      </c>
      <c r="D367" s="14" t="s">
        <v>796</v>
      </c>
      <c r="E367" s="14" t="s">
        <v>793</v>
      </c>
      <c r="F367" s="14" t="s">
        <v>669</v>
      </c>
      <c r="G367" s="13">
        <v>42.917000000000002</v>
      </c>
      <c r="H367" s="13">
        <v>86.92</v>
      </c>
      <c r="I367" s="14">
        <v>3274</v>
      </c>
      <c r="J367" s="15" t="s">
        <v>1227</v>
      </c>
      <c r="K367" s="16">
        <v>3</v>
      </c>
      <c r="L367" s="13">
        <v>2.7</v>
      </c>
      <c r="M367" s="13">
        <v>0.99890000000000001</v>
      </c>
      <c r="N367" s="14">
        <v>0</v>
      </c>
      <c r="O367" s="14">
        <v>1718000</v>
      </c>
      <c r="P367" s="14">
        <v>39000</v>
      </c>
      <c r="Q367" s="14" t="s">
        <v>975</v>
      </c>
      <c r="R367" s="14">
        <v>0</v>
      </c>
      <c r="S367" s="14">
        <v>0</v>
      </c>
      <c r="T367" s="14">
        <v>0</v>
      </c>
      <c r="U367" s="14">
        <v>2010</v>
      </c>
      <c r="V367" s="14"/>
      <c r="W367" s="14">
        <v>36711</v>
      </c>
      <c r="X367" s="14">
        <v>2128</v>
      </c>
      <c r="Y367" s="14">
        <v>841</v>
      </c>
    </row>
    <row r="368" spans="1:34" x14ac:dyDescent="0.25">
      <c r="A368" s="17" t="s">
        <v>655</v>
      </c>
      <c r="B368" s="17" t="s">
        <v>655</v>
      </c>
      <c r="C368" s="14" t="s">
        <v>84</v>
      </c>
      <c r="D368" s="14" t="s">
        <v>797</v>
      </c>
      <c r="E368" s="14" t="s">
        <v>793</v>
      </c>
      <c r="F368" s="14" t="s">
        <v>666</v>
      </c>
      <c r="G368" s="13">
        <v>42.917000000000002</v>
      </c>
      <c r="H368" s="13">
        <v>86.921000000000006</v>
      </c>
      <c r="I368" s="14">
        <v>3275</v>
      </c>
      <c r="J368" s="15" t="s">
        <v>1227</v>
      </c>
      <c r="K368" s="16">
        <v>4</v>
      </c>
      <c r="L368" s="13">
        <v>2.7</v>
      </c>
      <c r="M368" s="13">
        <v>0.99890000000000001</v>
      </c>
      <c r="N368" s="14">
        <v>0</v>
      </c>
      <c r="O368" s="14">
        <v>2116000</v>
      </c>
      <c r="P368" s="14">
        <v>55000</v>
      </c>
      <c r="Q368" s="14" t="s">
        <v>975</v>
      </c>
      <c r="R368" s="14">
        <v>0</v>
      </c>
      <c r="S368" s="14">
        <v>0</v>
      </c>
      <c r="T368" s="14">
        <v>0</v>
      </c>
      <c r="U368" s="14">
        <v>2010</v>
      </c>
      <c r="V368" s="14"/>
      <c r="W368" s="14">
        <v>44845</v>
      </c>
      <c r="X368" s="14">
        <v>2667</v>
      </c>
      <c r="Y368" s="14">
        <v>1179</v>
      </c>
    </row>
    <row r="369" spans="1:25" x14ac:dyDescent="0.25">
      <c r="A369" s="17" t="s">
        <v>655</v>
      </c>
      <c r="B369" s="17" t="s">
        <v>655</v>
      </c>
      <c r="C369" s="14" t="s">
        <v>84</v>
      </c>
      <c r="D369" s="14" t="s">
        <v>798</v>
      </c>
      <c r="E369" s="14" t="s">
        <v>793</v>
      </c>
      <c r="F369" s="14" t="s">
        <v>664</v>
      </c>
      <c r="G369" s="13">
        <v>42.920999999999999</v>
      </c>
      <c r="H369" s="13">
        <v>86.899000000000001</v>
      </c>
      <c r="I369" s="14">
        <v>3256</v>
      </c>
      <c r="J369" s="15" t="s">
        <v>1227</v>
      </c>
      <c r="K369" s="16">
        <v>1</v>
      </c>
      <c r="L369" s="13">
        <v>2.7</v>
      </c>
      <c r="M369" s="13">
        <v>0.99909999999999999</v>
      </c>
      <c r="N369" s="14">
        <v>0</v>
      </c>
      <c r="O369" s="14">
        <v>3648000</v>
      </c>
      <c r="P369" s="14">
        <v>57000</v>
      </c>
      <c r="Q369" s="14" t="s">
        <v>975</v>
      </c>
      <c r="R369" s="14">
        <v>0</v>
      </c>
      <c r="S369" s="14">
        <v>0</v>
      </c>
      <c r="T369" s="14">
        <v>0</v>
      </c>
      <c r="U369" s="14">
        <v>2010</v>
      </c>
      <c r="V369" s="14"/>
      <c r="W369" s="14">
        <v>76923</v>
      </c>
      <c r="X369" s="14">
        <v>4315</v>
      </c>
      <c r="Y369" s="14">
        <v>1225</v>
      </c>
    </row>
    <row r="370" spans="1:25" x14ac:dyDescent="0.25">
      <c r="A370" s="17" t="s">
        <v>655</v>
      </c>
      <c r="B370" s="17" t="s">
        <v>655</v>
      </c>
      <c r="C370" s="14" t="s">
        <v>84</v>
      </c>
      <c r="D370" s="14" t="s">
        <v>799</v>
      </c>
      <c r="E370" s="14" t="s">
        <v>793</v>
      </c>
      <c r="F370" s="14" t="s">
        <v>670</v>
      </c>
      <c r="G370" s="13">
        <v>42.924999999999997</v>
      </c>
      <c r="H370" s="13">
        <v>86.9</v>
      </c>
      <c r="I370" s="14">
        <v>3271</v>
      </c>
      <c r="J370" s="15" t="s">
        <v>1227</v>
      </c>
      <c r="K370" s="16">
        <v>3</v>
      </c>
      <c r="L370" s="13">
        <v>2.7</v>
      </c>
      <c r="M370" s="13">
        <v>0.99939999999999996</v>
      </c>
      <c r="N370" s="14">
        <v>0</v>
      </c>
      <c r="O370" s="14">
        <v>1595000</v>
      </c>
      <c r="P370" s="14">
        <v>93000</v>
      </c>
      <c r="Q370" s="14" t="s">
        <v>975</v>
      </c>
      <c r="R370" s="14">
        <v>0</v>
      </c>
      <c r="S370" s="14">
        <v>0</v>
      </c>
      <c r="T370" s="14">
        <v>0</v>
      </c>
      <c r="U370" s="14">
        <v>2010</v>
      </c>
      <c r="V370" s="14"/>
      <c r="W370" s="14">
        <v>34341</v>
      </c>
      <c r="X370" s="14">
        <v>2724</v>
      </c>
      <c r="Y370" s="14">
        <v>2020</v>
      </c>
    </row>
    <row r="371" spans="1:25" x14ac:dyDescent="0.25">
      <c r="A371" s="17" t="s">
        <v>655</v>
      </c>
      <c r="B371" s="17" t="s">
        <v>655</v>
      </c>
      <c r="C371" s="14" t="s">
        <v>84</v>
      </c>
      <c r="D371" s="14" t="s">
        <v>800</v>
      </c>
      <c r="E371" s="14" t="s">
        <v>801</v>
      </c>
      <c r="F371" s="14" t="s">
        <v>662</v>
      </c>
      <c r="G371" s="13">
        <v>42.941000000000003</v>
      </c>
      <c r="H371" s="13">
        <v>86.897999999999996</v>
      </c>
      <c r="I371" s="14">
        <v>3402</v>
      </c>
      <c r="J371" s="15" t="s">
        <v>1227</v>
      </c>
      <c r="K371" s="16">
        <v>1.5</v>
      </c>
      <c r="L371" s="13">
        <v>2.7</v>
      </c>
      <c r="M371" s="13">
        <v>0.99790000000000001</v>
      </c>
      <c r="N371" s="14">
        <v>0</v>
      </c>
      <c r="O371" s="14">
        <v>3279000</v>
      </c>
      <c r="P371" s="14">
        <v>41000</v>
      </c>
      <c r="Q371" s="14" t="s">
        <v>975</v>
      </c>
      <c r="R371" s="14">
        <v>0</v>
      </c>
      <c r="S371" s="14">
        <v>0</v>
      </c>
      <c r="T371" s="14">
        <v>0</v>
      </c>
      <c r="U371" s="14">
        <v>2010</v>
      </c>
      <c r="V371" s="14"/>
      <c r="W371" s="14">
        <v>63110</v>
      </c>
      <c r="X371" s="14">
        <v>3477</v>
      </c>
      <c r="Y371" s="14">
        <v>802</v>
      </c>
    </row>
    <row r="372" spans="1:25" x14ac:dyDescent="0.25">
      <c r="A372" s="17" t="s">
        <v>655</v>
      </c>
      <c r="B372" s="17" t="s">
        <v>655</v>
      </c>
      <c r="C372" s="14" t="s">
        <v>84</v>
      </c>
      <c r="D372" s="14" t="s">
        <v>802</v>
      </c>
      <c r="E372" s="14" t="s">
        <v>801</v>
      </c>
      <c r="F372" s="14" t="s">
        <v>663</v>
      </c>
      <c r="G372" s="13">
        <v>42.94</v>
      </c>
      <c r="H372" s="13">
        <v>86.897999999999996</v>
      </c>
      <c r="I372" s="14">
        <v>3398</v>
      </c>
      <c r="J372" s="15" t="s">
        <v>1227</v>
      </c>
      <c r="K372" s="16">
        <v>2</v>
      </c>
      <c r="L372" s="13">
        <v>2.7</v>
      </c>
      <c r="M372" s="13">
        <v>0.998</v>
      </c>
      <c r="N372" s="14">
        <v>0</v>
      </c>
      <c r="O372" s="14">
        <v>2485000</v>
      </c>
      <c r="P372" s="14">
        <v>36000</v>
      </c>
      <c r="Q372" s="14" t="s">
        <v>975</v>
      </c>
      <c r="R372" s="14">
        <v>0</v>
      </c>
      <c r="S372" s="14">
        <v>0</v>
      </c>
      <c r="T372" s="14">
        <v>0</v>
      </c>
      <c r="U372" s="14">
        <v>2010</v>
      </c>
      <c r="V372" s="14"/>
      <c r="W372" s="14">
        <v>47896</v>
      </c>
      <c r="X372" s="14">
        <v>2652</v>
      </c>
      <c r="Y372" s="14">
        <v>702</v>
      </c>
    </row>
    <row r="373" spans="1:25" x14ac:dyDescent="0.25">
      <c r="A373" s="17" t="s">
        <v>655</v>
      </c>
      <c r="B373" s="17" t="s">
        <v>655</v>
      </c>
      <c r="C373" s="14" t="s">
        <v>84</v>
      </c>
      <c r="D373" s="14" t="s">
        <v>803</v>
      </c>
      <c r="E373" s="14" t="s">
        <v>801</v>
      </c>
      <c r="F373" s="14" t="s">
        <v>661</v>
      </c>
      <c r="G373" s="13">
        <v>42.94</v>
      </c>
      <c r="H373" s="13">
        <v>86.897999999999996</v>
      </c>
      <c r="I373" s="14">
        <v>3399</v>
      </c>
      <c r="J373" s="15" t="s">
        <v>1227</v>
      </c>
      <c r="K373" s="16">
        <v>2</v>
      </c>
      <c r="L373" s="13">
        <v>2.7</v>
      </c>
      <c r="M373" s="13">
        <v>0.998</v>
      </c>
      <c r="N373" s="14">
        <v>0</v>
      </c>
      <c r="O373" s="14">
        <v>3624000</v>
      </c>
      <c r="P373" s="14">
        <v>70000</v>
      </c>
      <c r="Q373" s="14" t="s">
        <v>975</v>
      </c>
      <c r="R373" s="14">
        <v>0</v>
      </c>
      <c r="S373" s="14">
        <v>0</v>
      </c>
      <c r="T373" s="14">
        <v>0</v>
      </c>
      <c r="U373" s="14">
        <v>2010</v>
      </c>
      <c r="V373" s="14"/>
      <c r="W373" s="14">
        <v>70134</v>
      </c>
      <c r="X373" s="14">
        <v>4011</v>
      </c>
      <c r="Y373" s="14">
        <v>1379</v>
      </c>
    </row>
    <row r="374" spans="1:25" x14ac:dyDescent="0.25">
      <c r="A374" s="17" t="s">
        <v>655</v>
      </c>
      <c r="B374" s="17" t="s">
        <v>655</v>
      </c>
      <c r="C374" s="14" t="s">
        <v>188</v>
      </c>
      <c r="D374" s="14" t="s">
        <v>804</v>
      </c>
      <c r="E374" s="14" t="s">
        <v>805</v>
      </c>
      <c r="F374" s="14" t="s">
        <v>660</v>
      </c>
      <c r="G374" s="13">
        <v>42.854999999999997</v>
      </c>
      <c r="H374" s="13">
        <v>86.897999999999996</v>
      </c>
      <c r="I374" s="14">
        <v>2933</v>
      </c>
      <c r="J374" s="15" t="s">
        <v>1227</v>
      </c>
      <c r="K374" s="16">
        <v>2</v>
      </c>
      <c r="L374" s="13">
        <v>2.7</v>
      </c>
      <c r="M374" s="13">
        <v>0.99619999999999997</v>
      </c>
      <c r="N374" s="14">
        <v>0</v>
      </c>
      <c r="O374" s="14">
        <v>2291000</v>
      </c>
      <c r="P374" s="14">
        <v>51000</v>
      </c>
      <c r="Q374" s="14" t="s">
        <v>975</v>
      </c>
      <c r="R374" s="14">
        <v>0</v>
      </c>
      <c r="S374" s="14">
        <v>0</v>
      </c>
      <c r="T374" s="14">
        <v>0</v>
      </c>
      <c r="U374" s="14">
        <v>2010</v>
      </c>
      <c r="V374" s="14"/>
      <c r="W374" s="14">
        <v>60613</v>
      </c>
      <c r="X374" s="14">
        <v>3524</v>
      </c>
      <c r="Y374" s="14">
        <v>1370</v>
      </c>
    </row>
    <row r="375" spans="1:25" x14ac:dyDescent="0.25">
      <c r="A375" s="17" t="s">
        <v>655</v>
      </c>
      <c r="B375" s="17" t="s">
        <v>655</v>
      </c>
      <c r="C375" s="14" t="s">
        <v>188</v>
      </c>
      <c r="D375" s="14" t="s">
        <v>806</v>
      </c>
      <c r="E375" s="14" t="s">
        <v>805</v>
      </c>
      <c r="F375" s="14" t="s">
        <v>659</v>
      </c>
      <c r="G375" s="13">
        <v>42.854999999999997</v>
      </c>
      <c r="H375" s="13">
        <v>86.897999999999996</v>
      </c>
      <c r="I375" s="14">
        <v>2926</v>
      </c>
      <c r="J375" s="15" t="s">
        <v>1227</v>
      </c>
      <c r="K375" s="16">
        <v>2</v>
      </c>
      <c r="L375" s="13">
        <v>2.7</v>
      </c>
      <c r="M375" s="13">
        <v>0.99619999999999997</v>
      </c>
      <c r="N375" s="14">
        <v>0</v>
      </c>
      <c r="O375" s="14">
        <v>3635000</v>
      </c>
      <c r="P375" s="14">
        <v>80000</v>
      </c>
      <c r="Q375" s="14" t="s">
        <v>975</v>
      </c>
      <c r="R375" s="14">
        <v>0</v>
      </c>
      <c r="S375" s="14">
        <v>0</v>
      </c>
      <c r="T375" s="14">
        <v>0</v>
      </c>
      <c r="U375" s="14">
        <v>2010</v>
      </c>
      <c r="V375" s="14"/>
      <c r="W375" s="14">
        <v>97121</v>
      </c>
      <c r="X375" s="14">
        <v>5689</v>
      </c>
      <c r="Y375" s="14">
        <v>2190</v>
      </c>
    </row>
    <row r="376" spans="1:25" x14ac:dyDescent="0.25">
      <c r="A376" s="17" t="s">
        <v>655</v>
      </c>
      <c r="B376" s="17" t="s">
        <v>655</v>
      </c>
      <c r="C376" s="14" t="s">
        <v>84</v>
      </c>
      <c r="D376" s="14" t="s">
        <v>807</v>
      </c>
      <c r="E376" s="14" t="s">
        <v>805</v>
      </c>
      <c r="F376" s="14" t="s">
        <v>656</v>
      </c>
      <c r="G376" s="13">
        <v>42.854999999999997</v>
      </c>
      <c r="H376" s="13">
        <v>86.897999999999996</v>
      </c>
      <c r="I376" s="14">
        <v>2922</v>
      </c>
      <c r="J376" s="15" t="s">
        <v>1227</v>
      </c>
      <c r="K376" s="16">
        <v>0.5</v>
      </c>
      <c r="L376" s="13">
        <v>2.7</v>
      </c>
      <c r="M376" s="13">
        <v>0.99790000000000001</v>
      </c>
      <c r="N376" s="14">
        <v>0</v>
      </c>
      <c r="O376" s="14">
        <v>7084000</v>
      </c>
      <c r="P376" s="14">
        <v>144000</v>
      </c>
      <c r="Q376" s="14" t="s">
        <v>975</v>
      </c>
      <c r="R376" s="14">
        <v>0</v>
      </c>
      <c r="S376" s="14">
        <v>0</v>
      </c>
      <c r="T376" s="14">
        <v>0</v>
      </c>
      <c r="U376" s="14">
        <v>2010</v>
      </c>
      <c r="V376" s="14"/>
      <c r="W376" s="14">
        <v>189340</v>
      </c>
      <c r="X376" s="14">
        <v>11229</v>
      </c>
      <c r="Y376" s="14">
        <v>4037</v>
      </c>
    </row>
    <row r="377" spans="1:25" x14ac:dyDescent="0.25">
      <c r="A377" s="17" t="s">
        <v>655</v>
      </c>
      <c r="B377" s="17" t="s">
        <v>655</v>
      </c>
      <c r="C377" s="14" t="s">
        <v>84</v>
      </c>
      <c r="D377" s="14" t="s">
        <v>808</v>
      </c>
      <c r="E377" s="14" t="s">
        <v>805</v>
      </c>
      <c r="F377" s="14" t="s">
        <v>657</v>
      </c>
      <c r="G377" s="13">
        <v>42.854999999999997</v>
      </c>
      <c r="H377" s="13">
        <v>86.897999999999996</v>
      </c>
      <c r="I377" s="14">
        <v>2927</v>
      </c>
      <c r="J377" s="15" t="s">
        <v>1227</v>
      </c>
      <c r="K377" s="16">
        <v>3</v>
      </c>
      <c r="L377" s="13">
        <v>2.7</v>
      </c>
      <c r="M377" s="13">
        <v>0.99790000000000001</v>
      </c>
      <c r="N377" s="14">
        <v>0</v>
      </c>
      <c r="O377" s="14">
        <v>4852000</v>
      </c>
      <c r="P377" s="14">
        <v>90000</v>
      </c>
      <c r="Q377" s="14" t="s">
        <v>975</v>
      </c>
      <c r="R377" s="14">
        <v>0</v>
      </c>
      <c r="S377" s="14">
        <v>0</v>
      </c>
      <c r="T377" s="14">
        <v>0</v>
      </c>
      <c r="U377" s="14">
        <v>2010</v>
      </c>
      <c r="V377" s="14"/>
      <c r="W377" s="14">
        <v>129712</v>
      </c>
      <c r="X377" s="14">
        <v>7495</v>
      </c>
      <c r="Y377" s="14">
        <v>2486</v>
      </c>
    </row>
    <row r="378" spans="1:25" x14ac:dyDescent="0.25">
      <c r="A378" s="17" t="s">
        <v>655</v>
      </c>
      <c r="B378" s="17" t="s">
        <v>655</v>
      </c>
      <c r="C378" s="14" t="s">
        <v>84</v>
      </c>
      <c r="D378" s="14" t="s">
        <v>809</v>
      </c>
      <c r="E378" s="14" t="s">
        <v>805</v>
      </c>
      <c r="F378" s="14" t="s">
        <v>658</v>
      </c>
      <c r="G378" s="13">
        <v>42.853999999999999</v>
      </c>
      <c r="H378" s="13">
        <v>86.897999999999996</v>
      </c>
      <c r="I378" s="14">
        <v>2921</v>
      </c>
      <c r="J378" s="15" t="s">
        <v>1227</v>
      </c>
      <c r="K378" s="16">
        <v>3</v>
      </c>
      <c r="L378" s="13">
        <v>2.7</v>
      </c>
      <c r="M378" s="13">
        <v>0.99719999999999998</v>
      </c>
      <c r="N378" s="14">
        <v>0</v>
      </c>
      <c r="O378" s="14">
        <v>4388000</v>
      </c>
      <c r="P378" s="14">
        <v>78000</v>
      </c>
      <c r="Q378" s="14" t="s">
        <v>975</v>
      </c>
      <c r="R378" s="14">
        <v>0</v>
      </c>
      <c r="S378" s="14">
        <v>0</v>
      </c>
      <c r="T378" s="14">
        <v>0</v>
      </c>
      <c r="U378" s="14">
        <v>2010</v>
      </c>
      <c r="V378" s="14"/>
      <c r="W378" s="14">
        <v>117943</v>
      </c>
      <c r="X378" s="14">
        <v>6764</v>
      </c>
      <c r="Y378" s="14">
        <v>2160</v>
      </c>
    </row>
    <row r="379" spans="1:25" x14ac:dyDescent="0.25">
      <c r="A379" s="17" t="s">
        <v>655</v>
      </c>
      <c r="B379" s="17" t="s">
        <v>655</v>
      </c>
      <c r="C379" s="14" t="s">
        <v>188</v>
      </c>
      <c r="D379" s="14" t="s">
        <v>810</v>
      </c>
      <c r="E379" s="14" t="s">
        <v>805</v>
      </c>
      <c r="F379" s="14" t="s">
        <v>811</v>
      </c>
      <c r="G379" s="13">
        <v>42.854999999999997</v>
      </c>
      <c r="H379" s="13">
        <v>86.897999999999996</v>
      </c>
      <c r="I379" s="14">
        <v>2919</v>
      </c>
      <c r="J379" s="15" t="s">
        <v>1227</v>
      </c>
      <c r="K379" s="16">
        <v>3</v>
      </c>
      <c r="L379" s="13">
        <v>2.7</v>
      </c>
      <c r="M379" s="13">
        <v>0.99719999999999998</v>
      </c>
      <c r="N379" s="14">
        <v>0</v>
      </c>
      <c r="O379" s="14">
        <v>2175000</v>
      </c>
      <c r="P379" s="14">
        <v>83000</v>
      </c>
      <c r="Q379" s="14" t="s">
        <v>975</v>
      </c>
      <c r="R379" s="14">
        <v>0</v>
      </c>
      <c r="S379" s="14">
        <v>0</v>
      </c>
      <c r="T379" s="14">
        <v>0</v>
      </c>
      <c r="U379" s="14">
        <v>2010</v>
      </c>
      <c r="V379" s="14"/>
      <c r="W379" s="14">
        <v>58536</v>
      </c>
      <c r="X379" s="14">
        <v>3868</v>
      </c>
      <c r="Y379" s="14">
        <v>2267</v>
      </c>
    </row>
    <row r="380" spans="1:25" x14ac:dyDescent="0.25">
      <c r="A380" s="17" t="s">
        <v>655</v>
      </c>
      <c r="B380" s="17" t="s">
        <v>655</v>
      </c>
      <c r="C380" s="14" t="s">
        <v>84</v>
      </c>
      <c r="D380" s="14" t="s">
        <v>812</v>
      </c>
      <c r="E380" s="14" t="s">
        <v>805</v>
      </c>
      <c r="F380" s="14" t="s">
        <v>813</v>
      </c>
      <c r="G380" s="13">
        <v>42.853999999999999</v>
      </c>
      <c r="H380" s="13">
        <v>86.899000000000001</v>
      </c>
      <c r="I380" s="14">
        <v>2911</v>
      </c>
      <c r="J380" s="15" t="s">
        <v>1227</v>
      </c>
      <c r="K380" s="16">
        <v>0.5</v>
      </c>
      <c r="L380" s="13">
        <v>2.7</v>
      </c>
      <c r="M380" s="13">
        <v>0.995</v>
      </c>
      <c r="N380" s="14">
        <v>0</v>
      </c>
      <c r="O380" s="14">
        <v>4396000</v>
      </c>
      <c r="P380" s="14">
        <v>125000</v>
      </c>
      <c r="Q380" s="14" t="s">
        <v>975</v>
      </c>
      <c r="R380" s="14">
        <v>0</v>
      </c>
      <c r="S380" s="14">
        <v>0</v>
      </c>
      <c r="T380" s="14">
        <v>0</v>
      </c>
      <c r="U380" s="14">
        <v>2010</v>
      </c>
      <c r="V380" s="14"/>
      <c r="W380" s="14">
        <v>116695</v>
      </c>
      <c r="X380" s="14">
        <v>7202</v>
      </c>
      <c r="Y380" s="14">
        <v>3417</v>
      </c>
    </row>
    <row r="381" spans="1:25" x14ac:dyDescent="0.25">
      <c r="A381" s="17" t="s">
        <v>655</v>
      </c>
      <c r="B381" s="17" t="s">
        <v>655</v>
      </c>
      <c r="C381" s="14" t="s">
        <v>188</v>
      </c>
      <c r="D381" s="14" t="s">
        <v>814</v>
      </c>
      <c r="E381" s="14" t="s">
        <v>805</v>
      </c>
      <c r="F381" s="14" t="s">
        <v>815</v>
      </c>
      <c r="G381" s="13">
        <v>42.853999999999999</v>
      </c>
      <c r="H381" s="13">
        <v>86.899000000000001</v>
      </c>
      <c r="I381" s="14">
        <v>2911</v>
      </c>
      <c r="J381" s="15" t="s">
        <v>1227</v>
      </c>
      <c r="K381" s="16">
        <v>2</v>
      </c>
      <c r="L381" s="13">
        <v>2.7</v>
      </c>
      <c r="M381" s="13">
        <v>0.996</v>
      </c>
      <c r="N381" s="14">
        <v>0</v>
      </c>
      <c r="O381" s="14">
        <v>2932000</v>
      </c>
      <c r="P381" s="14">
        <v>137000</v>
      </c>
      <c r="Q381" s="14" t="s">
        <v>975</v>
      </c>
      <c r="R381" s="14">
        <v>0</v>
      </c>
      <c r="S381" s="14">
        <v>0</v>
      </c>
      <c r="T381" s="14">
        <v>0</v>
      </c>
      <c r="U381" s="14">
        <v>2010</v>
      </c>
      <c r="V381" s="14"/>
      <c r="W381" s="14">
        <v>78886</v>
      </c>
      <c r="X381" s="14">
        <v>5671</v>
      </c>
      <c r="Y381" s="14">
        <v>3760</v>
      </c>
    </row>
    <row r="382" spans="1:25" x14ac:dyDescent="0.25">
      <c r="A382" s="17" t="s">
        <v>655</v>
      </c>
      <c r="B382" s="17" t="s">
        <v>655</v>
      </c>
      <c r="C382" s="14" t="s">
        <v>188</v>
      </c>
      <c r="D382" s="14" t="s">
        <v>816</v>
      </c>
      <c r="E382" s="14" t="s">
        <v>817</v>
      </c>
      <c r="F382" s="14" t="s">
        <v>818</v>
      </c>
      <c r="G382" s="13">
        <v>42.887</v>
      </c>
      <c r="H382" s="13">
        <v>86.849000000000004</v>
      </c>
      <c r="I382" s="14">
        <v>3385</v>
      </c>
      <c r="J382" s="15" t="s">
        <v>1227</v>
      </c>
      <c r="K382" s="16">
        <v>2</v>
      </c>
      <c r="L382" s="13">
        <v>2.7</v>
      </c>
      <c r="M382" s="13">
        <v>0.99870000000000003</v>
      </c>
      <c r="N382" s="14">
        <v>0</v>
      </c>
      <c r="O382" s="14">
        <v>3405000</v>
      </c>
      <c r="P382" s="14">
        <v>128000</v>
      </c>
      <c r="Q382" s="14" t="s">
        <v>975</v>
      </c>
      <c r="R382" s="14">
        <v>0</v>
      </c>
      <c r="S382" s="14">
        <v>0</v>
      </c>
      <c r="T382" s="14">
        <v>0</v>
      </c>
      <c r="U382" s="14">
        <v>2010</v>
      </c>
      <c r="V382" s="14"/>
      <c r="W382" s="14">
        <v>66481</v>
      </c>
      <c r="X382" s="14">
        <v>4379</v>
      </c>
      <c r="Y382" s="14">
        <v>2541</v>
      </c>
    </row>
    <row r="383" spans="1:25" x14ac:dyDescent="0.25">
      <c r="A383" s="17" t="s">
        <v>655</v>
      </c>
      <c r="B383" s="17" t="s">
        <v>655</v>
      </c>
      <c r="C383" s="14" t="s">
        <v>188</v>
      </c>
      <c r="D383" s="14" t="s">
        <v>819</v>
      </c>
      <c r="E383" s="14" t="s">
        <v>817</v>
      </c>
      <c r="F383" s="14" t="s">
        <v>820</v>
      </c>
      <c r="G383" s="13">
        <v>42.889000000000003</v>
      </c>
      <c r="H383" s="13">
        <v>86.849000000000004</v>
      </c>
      <c r="I383" s="14">
        <v>3396</v>
      </c>
      <c r="J383" s="15" t="s">
        <v>1227</v>
      </c>
      <c r="K383" s="16">
        <v>2</v>
      </c>
      <c r="L383" s="13">
        <v>2.7</v>
      </c>
      <c r="M383" s="13">
        <v>0.99860000000000004</v>
      </c>
      <c r="N383" s="14">
        <v>0</v>
      </c>
      <c r="O383" s="14">
        <v>6544000</v>
      </c>
      <c r="P383" s="14">
        <v>82000</v>
      </c>
      <c r="Q383" s="14" t="s">
        <v>975</v>
      </c>
      <c r="R383" s="14">
        <v>0</v>
      </c>
      <c r="S383" s="14">
        <v>0</v>
      </c>
      <c r="T383" s="14">
        <v>0</v>
      </c>
      <c r="U383" s="14">
        <v>2010</v>
      </c>
      <c r="V383" s="14"/>
      <c r="W383" s="14">
        <v>127023</v>
      </c>
      <c r="X383" s="14">
        <v>7112</v>
      </c>
      <c r="Y383" s="14">
        <v>1643</v>
      </c>
    </row>
    <row r="384" spans="1:25" x14ac:dyDescent="0.25">
      <c r="A384" s="17" t="s">
        <v>655</v>
      </c>
      <c r="B384" s="17" t="s">
        <v>655</v>
      </c>
      <c r="C384" s="14" t="s">
        <v>188</v>
      </c>
      <c r="D384" s="14" t="s">
        <v>821</v>
      </c>
      <c r="E384" s="14" t="s">
        <v>817</v>
      </c>
      <c r="F384" s="14" t="s">
        <v>822</v>
      </c>
      <c r="G384" s="13">
        <v>42.892000000000003</v>
      </c>
      <c r="H384" s="13">
        <v>86.846999999999994</v>
      </c>
      <c r="I384" s="14">
        <v>3450</v>
      </c>
      <c r="J384" s="15" t="s">
        <v>1227</v>
      </c>
      <c r="K384" s="16">
        <v>3</v>
      </c>
      <c r="L384" s="13">
        <v>2.7</v>
      </c>
      <c r="M384" s="13">
        <v>0.99909999999999999</v>
      </c>
      <c r="N384" s="14">
        <v>0</v>
      </c>
      <c r="O384" s="14">
        <v>3480000</v>
      </c>
      <c r="P384" s="14">
        <v>40000</v>
      </c>
      <c r="Q384" s="14" t="s">
        <v>975</v>
      </c>
      <c r="R384" s="14">
        <v>0</v>
      </c>
      <c r="S384" s="14">
        <v>0</v>
      </c>
      <c r="T384" s="14">
        <v>0</v>
      </c>
      <c r="U384" s="14">
        <v>2010</v>
      </c>
      <c r="V384" s="14"/>
      <c r="W384" s="14">
        <v>65737</v>
      </c>
      <c r="X384" s="14">
        <v>3609</v>
      </c>
      <c r="Y384" s="14">
        <v>768</v>
      </c>
    </row>
    <row r="385" spans="1:25" x14ac:dyDescent="0.25">
      <c r="A385" s="17" t="s">
        <v>655</v>
      </c>
      <c r="B385" s="17" t="s">
        <v>655</v>
      </c>
      <c r="C385" s="14" t="s">
        <v>84</v>
      </c>
      <c r="D385" s="14" t="s">
        <v>823</v>
      </c>
      <c r="E385" s="14" t="s">
        <v>576</v>
      </c>
      <c r="F385" s="14" t="s">
        <v>824</v>
      </c>
      <c r="G385" s="13">
        <v>43.115000000000002</v>
      </c>
      <c r="H385" s="13">
        <v>86.825000000000003</v>
      </c>
      <c r="I385" s="14">
        <v>3686</v>
      </c>
      <c r="J385" s="15" t="s">
        <v>1227</v>
      </c>
      <c r="K385" s="16">
        <v>3</v>
      </c>
      <c r="L385" s="13">
        <v>2.7</v>
      </c>
      <c r="M385" s="13">
        <v>0.9718</v>
      </c>
      <c r="N385" s="14">
        <v>0</v>
      </c>
      <c r="O385" s="14">
        <v>16600</v>
      </c>
      <c r="P385" s="14">
        <v>1800</v>
      </c>
      <c r="Q385" s="14" t="s">
        <v>975</v>
      </c>
      <c r="R385" s="14">
        <v>0</v>
      </c>
      <c r="S385" s="14">
        <v>0</v>
      </c>
      <c r="T385" s="14">
        <v>0</v>
      </c>
      <c r="U385" s="14">
        <v>2010</v>
      </c>
      <c r="V385" s="14"/>
      <c r="W385" s="14">
        <v>405</v>
      </c>
      <c r="X385" s="14">
        <v>49</v>
      </c>
      <c r="Y385" s="14">
        <v>44</v>
      </c>
    </row>
    <row r="386" spans="1:25" x14ac:dyDescent="0.25">
      <c r="A386" s="17" t="s">
        <v>655</v>
      </c>
      <c r="B386" s="17" t="s">
        <v>655</v>
      </c>
      <c r="C386" s="14" t="s">
        <v>84</v>
      </c>
      <c r="D386" s="14" t="s">
        <v>825</v>
      </c>
      <c r="E386" s="14" t="s">
        <v>576</v>
      </c>
      <c r="F386" s="14" t="s">
        <v>826</v>
      </c>
      <c r="G386" s="13">
        <v>43.115000000000002</v>
      </c>
      <c r="H386" s="13">
        <v>86.825000000000003</v>
      </c>
      <c r="I386" s="14">
        <v>3691</v>
      </c>
      <c r="J386" s="15" t="s">
        <v>1227</v>
      </c>
      <c r="K386" s="16">
        <v>2</v>
      </c>
      <c r="L386" s="13">
        <v>2.7</v>
      </c>
      <c r="M386" s="13">
        <v>0.9718</v>
      </c>
      <c r="N386" s="14">
        <v>0</v>
      </c>
      <c r="O386" s="14">
        <v>20000</v>
      </c>
      <c r="P386" s="14">
        <v>1800</v>
      </c>
      <c r="Q386" s="14" t="s">
        <v>975</v>
      </c>
      <c r="R386" s="14">
        <v>0</v>
      </c>
      <c r="S386" s="14">
        <v>0</v>
      </c>
      <c r="T386" s="14">
        <v>0</v>
      </c>
      <c r="U386" s="14">
        <v>2010</v>
      </c>
      <c r="V386" s="14"/>
      <c r="W386" s="14">
        <v>483</v>
      </c>
      <c r="X386" s="14">
        <v>50</v>
      </c>
      <c r="Y386" s="14">
        <v>43</v>
      </c>
    </row>
    <row r="387" spans="1:25" x14ac:dyDescent="0.25">
      <c r="A387" s="17" t="s">
        <v>655</v>
      </c>
      <c r="B387" s="17" t="s">
        <v>655</v>
      </c>
      <c r="C387" s="14" t="s">
        <v>84</v>
      </c>
      <c r="D387" s="14" t="s">
        <v>827</v>
      </c>
      <c r="E387" s="14" t="s">
        <v>576</v>
      </c>
      <c r="F387" s="14" t="s">
        <v>828</v>
      </c>
      <c r="G387" s="13">
        <v>43.115000000000002</v>
      </c>
      <c r="H387" s="13">
        <v>86.825000000000003</v>
      </c>
      <c r="I387" s="14">
        <v>3694</v>
      </c>
      <c r="J387" s="15" t="s">
        <v>1227</v>
      </c>
      <c r="K387" s="16">
        <v>1</v>
      </c>
      <c r="L387" s="13">
        <v>2.7</v>
      </c>
      <c r="M387" s="13">
        <v>0.9718</v>
      </c>
      <c r="N387" s="14">
        <v>0</v>
      </c>
      <c r="O387" s="14">
        <v>19300</v>
      </c>
      <c r="P387" s="14">
        <v>4500</v>
      </c>
      <c r="Q387" s="14" t="s">
        <v>975</v>
      </c>
      <c r="R387" s="14">
        <v>0</v>
      </c>
      <c r="S387" s="14">
        <v>0</v>
      </c>
      <c r="T387" s="14">
        <v>0</v>
      </c>
      <c r="U387" s="14">
        <v>2010</v>
      </c>
      <c r="V387" s="14"/>
      <c r="W387" s="14">
        <v>462</v>
      </c>
      <c r="X387" s="14">
        <v>111</v>
      </c>
      <c r="Y387" s="14">
        <v>108</v>
      </c>
    </row>
    <row r="388" spans="1:25" x14ac:dyDescent="0.25">
      <c r="A388" s="17" t="s">
        <v>655</v>
      </c>
      <c r="B388" s="17" t="s">
        <v>655</v>
      </c>
      <c r="C388" s="14" t="s">
        <v>84</v>
      </c>
      <c r="D388" s="14" t="s">
        <v>829</v>
      </c>
      <c r="E388" s="14" t="s">
        <v>576</v>
      </c>
      <c r="F388" s="14" t="s">
        <v>830</v>
      </c>
      <c r="G388" s="13">
        <v>43.115000000000002</v>
      </c>
      <c r="H388" s="13">
        <v>86.825000000000003</v>
      </c>
      <c r="I388" s="14">
        <v>3698</v>
      </c>
      <c r="J388" s="15" t="s">
        <v>1227</v>
      </c>
      <c r="K388" s="16">
        <v>3.5</v>
      </c>
      <c r="L388" s="13">
        <v>2.7</v>
      </c>
      <c r="M388" s="13">
        <v>0.9718</v>
      </c>
      <c r="N388" s="14">
        <v>0</v>
      </c>
      <c r="O388" s="14">
        <v>18400</v>
      </c>
      <c r="P388" s="14">
        <v>2200</v>
      </c>
      <c r="Q388" s="14" t="s">
        <v>975</v>
      </c>
      <c r="R388" s="14">
        <v>0</v>
      </c>
      <c r="S388" s="14">
        <v>0</v>
      </c>
      <c r="T388" s="14">
        <v>0</v>
      </c>
      <c r="U388" s="14">
        <v>2010</v>
      </c>
      <c r="V388" s="14"/>
      <c r="W388" s="14">
        <v>449</v>
      </c>
      <c r="X388" s="14">
        <v>59</v>
      </c>
      <c r="Y388" s="14">
        <v>54</v>
      </c>
    </row>
    <row r="389" spans="1:25" x14ac:dyDescent="0.25">
      <c r="A389" s="17" t="s">
        <v>503</v>
      </c>
      <c r="B389" s="17" t="s">
        <v>503</v>
      </c>
      <c r="C389" s="14" t="s">
        <v>84</v>
      </c>
      <c r="D389" s="14" t="s">
        <v>540</v>
      </c>
      <c r="E389" s="14" t="s">
        <v>541</v>
      </c>
      <c r="F389" s="14" t="s">
        <v>470</v>
      </c>
      <c r="G389" s="13">
        <v>43.738500000000002</v>
      </c>
      <c r="H389" s="13">
        <v>84.4024</v>
      </c>
      <c r="I389" s="14">
        <v>3484</v>
      </c>
      <c r="J389" s="15" t="s">
        <v>1227</v>
      </c>
      <c r="K389" s="16">
        <v>2</v>
      </c>
      <c r="L389" s="13">
        <v>2.7</v>
      </c>
      <c r="M389" s="13">
        <v>0.98299999999999998</v>
      </c>
      <c r="N389" s="14">
        <v>0</v>
      </c>
      <c r="O389" s="14">
        <v>9435</v>
      </c>
      <c r="P389" s="14">
        <v>751</v>
      </c>
      <c r="Q389" s="14" t="s">
        <v>975</v>
      </c>
      <c r="R389" s="14">
        <v>0</v>
      </c>
      <c r="S389" s="14">
        <v>0</v>
      </c>
      <c r="T389" s="14">
        <v>0</v>
      </c>
      <c r="U389" s="14">
        <v>2012</v>
      </c>
      <c r="V389" s="14"/>
      <c r="W389" s="14">
        <v>238</v>
      </c>
      <c r="X389" s="14">
        <v>23</v>
      </c>
      <c r="Y389" s="14">
        <v>19</v>
      </c>
    </row>
    <row r="390" spans="1:25" x14ac:dyDescent="0.25">
      <c r="A390" s="17" t="s">
        <v>503</v>
      </c>
      <c r="B390" s="17" t="s">
        <v>503</v>
      </c>
      <c r="C390" s="14" t="s">
        <v>542</v>
      </c>
      <c r="D390" s="14" t="s">
        <v>543</v>
      </c>
      <c r="E390" s="14" t="s">
        <v>541</v>
      </c>
      <c r="F390" s="14" t="s">
        <v>471</v>
      </c>
      <c r="G390" s="13">
        <v>43.738500000000002</v>
      </c>
      <c r="H390" s="13">
        <v>84.402500000000003</v>
      </c>
      <c r="I390" s="14">
        <v>3485</v>
      </c>
      <c r="J390" s="15" t="s">
        <v>1227</v>
      </c>
      <c r="K390" s="16">
        <v>4</v>
      </c>
      <c r="L390" s="13">
        <v>2.7</v>
      </c>
      <c r="M390" s="13">
        <v>0.98299999999999998</v>
      </c>
      <c r="N390" s="14">
        <v>0</v>
      </c>
      <c r="O390" s="14">
        <v>11955</v>
      </c>
      <c r="P390" s="14">
        <v>1145</v>
      </c>
      <c r="Q390" s="14" t="s">
        <v>975</v>
      </c>
      <c r="R390" s="14">
        <v>0</v>
      </c>
      <c r="S390" s="14">
        <v>0</v>
      </c>
      <c r="T390" s="14">
        <v>0</v>
      </c>
      <c r="U390" s="14">
        <v>2012</v>
      </c>
      <c r="V390" s="14"/>
      <c r="W390" s="14">
        <v>310</v>
      </c>
      <c r="X390" s="14">
        <v>34</v>
      </c>
      <c r="Y390" s="14">
        <v>30</v>
      </c>
    </row>
    <row r="391" spans="1:25" x14ac:dyDescent="0.25">
      <c r="A391" s="17" t="s">
        <v>503</v>
      </c>
      <c r="B391" s="17" t="s">
        <v>503</v>
      </c>
      <c r="C391" s="14" t="s">
        <v>84</v>
      </c>
      <c r="D391" s="14" t="s">
        <v>544</v>
      </c>
      <c r="E391" s="14" t="s">
        <v>541</v>
      </c>
      <c r="F391" s="14" t="s">
        <v>472</v>
      </c>
      <c r="G391" s="13">
        <v>43.738399999999999</v>
      </c>
      <c r="H391" s="13">
        <v>84.402799999999999</v>
      </c>
      <c r="I391" s="14">
        <v>3481</v>
      </c>
      <c r="J391" s="15" t="s">
        <v>1227</v>
      </c>
      <c r="K391" s="16">
        <v>2.5</v>
      </c>
      <c r="L391" s="13">
        <v>2.7</v>
      </c>
      <c r="M391" s="13">
        <v>0.97899999999999998</v>
      </c>
      <c r="N391" s="14">
        <v>0</v>
      </c>
      <c r="O391" s="14">
        <v>35930</v>
      </c>
      <c r="P391" s="14">
        <v>3102</v>
      </c>
      <c r="Q391" s="14" t="s">
        <v>975</v>
      </c>
      <c r="R391" s="14">
        <v>0</v>
      </c>
      <c r="S391" s="14">
        <v>0</v>
      </c>
      <c r="T391" s="14">
        <v>0</v>
      </c>
      <c r="U391" s="14">
        <v>2012</v>
      </c>
      <c r="V391" s="14"/>
      <c r="W391" s="14">
        <v>877</v>
      </c>
      <c r="X391" s="14">
        <v>89</v>
      </c>
      <c r="Y391" s="14">
        <v>76</v>
      </c>
    </row>
    <row r="392" spans="1:25" x14ac:dyDescent="0.25">
      <c r="A392" s="17" t="s">
        <v>503</v>
      </c>
      <c r="B392" s="17" t="s">
        <v>503</v>
      </c>
      <c r="C392" s="14" t="s">
        <v>84</v>
      </c>
      <c r="D392" s="14" t="s">
        <v>545</v>
      </c>
      <c r="E392" s="14" t="s">
        <v>541</v>
      </c>
      <c r="F392" s="14" t="s">
        <v>473</v>
      </c>
      <c r="G392" s="13">
        <v>43.738</v>
      </c>
      <c r="H392" s="13">
        <v>84.403300000000002</v>
      </c>
      <c r="I392" s="14">
        <v>3483</v>
      </c>
      <c r="J392" s="15" t="s">
        <v>1227</v>
      </c>
      <c r="K392" s="16">
        <v>3</v>
      </c>
      <c r="L392" s="13">
        <v>2.7</v>
      </c>
      <c r="M392" s="13">
        <v>0.97899999999999998</v>
      </c>
      <c r="N392" s="14">
        <v>0</v>
      </c>
      <c r="O392" s="14">
        <v>24928</v>
      </c>
      <c r="P392" s="14">
        <v>1712</v>
      </c>
      <c r="Q392" s="14" t="s">
        <v>975</v>
      </c>
      <c r="R392" s="14">
        <v>0</v>
      </c>
      <c r="S392" s="14">
        <v>0</v>
      </c>
      <c r="T392" s="14">
        <v>0</v>
      </c>
      <c r="U392" s="14">
        <v>2012</v>
      </c>
      <c r="V392" s="14"/>
      <c r="W392" s="14">
        <v>636</v>
      </c>
      <c r="X392" s="14">
        <v>55</v>
      </c>
      <c r="Y392" s="14">
        <v>44</v>
      </c>
    </row>
    <row r="393" spans="1:25" x14ac:dyDescent="0.25">
      <c r="A393" s="17" t="s">
        <v>503</v>
      </c>
      <c r="B393" s="17" t="s">
        <v>503</v>
      </c>
      <c r="C393" s="14" t="s">
        <v>84</v>
      </c>
      <c r="D393" s="14" t="s">
        <v>546</v>
      </c>
      <c r="E393" s="14" t="s">
        <v>541</v>
      </c>
      <c r="F393" s="14" t="s">
        <v>474</v>
      </c>
      <c r="G393" s="13">
        <v>43.738</v>
      </c>
      <c r="H393" s="13">
        <v>84.403400000000005</v>
      </c>
      <c r="I393" s="14">
        <v>3485</v>
      </c>
      <c r="J393" s="15" t="s">
        <v>1227</v>
      </c>
      <c r="K393" s="16">
        <v>2</v>
      </c>
      <c r="L393" s="13">
        <v>2.7</v>
      </c>
      <c r="M393" s="13">
        <v>0.97899999999999998</v>
      </c>
      <c r="N393" s="14">
        <v>0</v>
      </c>
      <c r="O393" s="14">
        <v>10848</v>
      </c>
      <c r="P393" s="14">
        <v>1071</v>
      </c>
      <c r="Q393" s="14" t="s">
        <v>975</v>
      </c>
      <c r="R393" s="14">
        <v>0</v>
      </c>
      <c r="S393" s="14">
        <v>0</v>
      </c>
      <c r="T393" s="14">
        <v>0</v>
      </c>
      <c r="U393" s="14">
        <v>2012</v>
      </c>
      <c r="V393" s="14"/>
      <c r="W393" s="14">
        <v>276</v>
      </c>
      <c r="X393" s="14">
        <v>31</v>
      </c>
      <c r="Y393" s="14">
        <v>27</v>
      </c>
    </row>
    <row r="394" spans="1:25" x14ac:dyDescent="0.25">
      <c r="A394" s="17" t="s">
        <v>503</v>
      </c>
      <c r="B394" s="17" t="s">
        <v>503</v>
      </c>
      <c r="C394" s="14" t="s">
        <v>84</v>
      </c>
      <c r="D394" s="14" t="s">
        <v>547</v>
      </c>
      <c r="E394" s="14" t="s">
        <v>548</v>
      </c>
      <c r="F394" s="14" t="s">
        <v>475</v>
      </c>
      <c r="G394" s="13">
        <v>43.738700000000001</v>
      </c>
      <c r="H394" s="13">
        <v>84.403199999999998</v>
      </c>
      <c r="I394" s="14">
        <v>3477</v>
      </c>
      <c r="J394" s="15" t="s">
        <v>1227</v>
      </c>
      <c r="K394" s="16">
        <v>3</v>
      </c>
      <c r="L394" s="13">
        <v>2.7</v>
      </c>
      <c r="M394" s="13">
        <v>0.97899999999999998</v>
      </c>
      <c r="N394" s="14">
        <v>0</v>
      </c>
      <c r="O394" s="14">
        <v>9502</v>
      </c>
      <c r="P394" s="14">
        <v>1616</v>
      </c>
      <c r="Q394" s="14" t="s">
        <v>975</v>
      </c>
      <c r="R394" s="14">
        <v>0</v>
      </c>
      <c r="S394" s="14">
        <v>0</v>
      </c>
      <c r="T394" s="14">
        <v>0</v>
      </c>
      <c r="U394" s="14">
        <v>2012</v>
      </c>
      <c r="V394" s="14"/>
      <c r="W394" s="14">
        <v>244</v>
      </c>
      <c r="X394" s="14">
        <v>43</v>
      </c>
      <c r="Y394" s="14">
        <v>41</v>
      </c>
    </row>
    <row r="395" spans="1:25" x14ac:dyDescent="0.25">
      <c r="A395" s="17" t="s">
        <v>503</v>
      </c>
      <c r="B395" s="17" t="s">
        <v>503</v>
      </c>
      <c r="C395" s="14" t="s">
        <v>84</v>
      </c>
      <c r="D395" s="14" t="s">
        <v>549</v>
      </c>
      <c r="E395" s="14" t="s">
        <v>548</v>
      </c>
      <c r="F395" s="14" t="s">
        <v>476</v>
      </c>
      <c r="G395" s="13">
        <v>43.738500000000002</v>
      </c>
      <c r="H395" s="13">
        <v>84.403099999999995</v>
      </c>
      <c r="I395" s="14">
        <v>3475</v>
      </c>
      <c r="J395" s="15" t="s">
        <v>1227</v>
      </c>
      <c r="K395" s="16">
        <v>2</v>
      </c>
      <c r="L395" s="13">
        <v>2.7</v>
      </c>
      <c r="M395" s="13">
        <v>0.97899999999999998</v>
      </c>
      <c r="N395" s="14">
        <v>0</v>
      </c>
      <c r="O395" s="14">
        <v>18203</v>
      </c>
      <c r="P395" s="14">
        <v>1757</v>
      </c>
      <c r="Q395" s="14" t="s">
        <v>975</v>
      </c>
      <c r="R395" s="14">
        <v>0</v>
      </c>
      <c r="S395" s="14">
        <v>0</v>
      </c>
      <c r="T395" s="14">
        <v>0</v>
      </c>
      <c r="U395" s="14">
        <v>2012</v>
      </c>
      <c r="V395" s="14"/>
      <c r="W395" s="14">
        <v>472</v>
      </c>
      <c r="X395" s="14">
        <v>52</v>
      </c>
      <c r="Y395" s="14">
        <v>46</v>
      </c>
    </row>
    <row r="396" spans="1:25" x14ac:dyDescent="0.25">
      <c r="A396" s="17" t="s">
        <v>503</v>
      </c>
      <c r="B396" s="17" t="s">
        <v>503</v>
      </c>
      <c r="C396" s="14" t="s">
        <v>542</v>
      </c>
      <c r="D396" s="14" t="s">
        <v>550</v>
      </c>
      <c r="E396" s="14" t="s">
        <v>548</v>
      </c>
      <c r="F396" s="14" t="s">
        <v>477</v>
      </c>
      <c r="G396" s="13">
        <v>43.738700000000001</v>
      </c>
      <c r="H396" s="13">
        <v>84.403300000000002</v>
      </c>
      <c r="I396" s="14">
        <v>3473</v>
      </c>
      <c r="J396" s="15" t="s">
        <v>1227</v>
      </c>
      <c r="K396" s="16">
        <v>4</v>
      </c>
      <c r="L396" s="13">
        <v>2.7</v>
      </c>
      <c r="M396" s="13">
        <v>0.97899999999999998</v>
      </c>
      <c r="N396" s="14">
        <v>0</v>
      </c>
      <c r="O396" s="14">
        <v>31738</v>
      </c>
      <c r="P396" s="14">
        <v>1925</v>
      </c>
      <c r="Q396" s="14" t="s">
        <v>975</v>
      </c>
      <c r="R396" s="14">
        <v>0</v>
      </c>
      <c r="S396" s="14">
        <v>0</v>
      </c>
      <c r="T396" s="14">
        <v>0</v>
      </c>
      <c r="U396" s="14">
        <v>2012</v>
      </c>
      <c r="V396" s="14"/>
      <c r="W396" s="14">
        <v>801</v>
      </c>
      <c r="X396" s="14">
        <v>64</v>
      </c>
      <c r="Y396" s="14">
        <v>49</v>
      </c>
    </row>
    <row r="397" spans="1:25" x14ac:dyDescent="0.25">
      <c r="A397" s="17" t="s">
        <v>503</v>
      </c>
      <c r="B397" s="17" t="s">
        <v>503</v>
      </c>
      <c r="C397" s="14" t="s">
        <v>542</v>
      </c>
      <c r="D397" s="14" t="s">
        <v>551</v>
      </c>
      <c r="E397" s="14" t="s">
        <v>548</v>
      </c>
      <c r="F397" s="14" t="s">
        <v>478</v>
      </c>
      <c r="G397" s="13">
        <v>43.738700000000001</v>
      </c>
      <c r="H397" s="13">
        <v>84.403199999999998</v>
      </c>
      <c r="I397" s="14">
        <v>3473</v>
      </c>
      <c r="J397" s="15" t="s">
        <v>1227</v>
      </c>
      <c r="K397" s="16">
        <v>4</v>
      </c>
      <c r="L397" s="13">
        <v>2.7</v>
      </c>
      <c r="M397" s="13">
        <v>0.97899999999999998</v>
      </c>
      <c r="N397" s="14">
        <v>0</v>
      </c>
      <c r="O397" s="14">
        <v>17331</v>
      </c>
      <c r="P397" s="14">
        <v>1430</v>
      </c>
      <c r="Q397" s="14" t="s">
        <v>975</v>
      </c>
      <c r="R397" s="14">
        <v>0</v>
      </c>
      <c r="S397" s="14">
        <v>0</v>
      </c>
      <c r="T397" s="14">
        <v>0</v>
      </c>
      <c r="U397" s="14">
        <v>2012</v>
      </c>
      <c r="V397" s="14"/>
      <c r="W397" s="14">
        <v>458</v>
      </c>
      <c r="X397" s="14">
        <v>45</v>
      </c>
      <c r="Y397" s="14">
        <v>38</v>
      </c>
    </row>
    <row r="398" spans="1:25" x14ac:dyDescent="0.25">
      <c r="A398" s="17" t="s">
        <v>503</v>
      </c>
      <c r="B398" s="17" t="s">
        <v>503</v>
      </c>
      <c r="C398" s="14" t="s">
        <v>84</v>
      </c>
      <c r="D398" s="14" t="s">
        <v>552</v>
      </c>
      <c r="E398" s="14" t="s">
        <v>548</v>
      </c>
      <c r="F398" s="14" t="s">
        <v>479</v>
      </c>
      <c r="G398" s="13">
        <v>43.738700000000001</v>
      </c>
      <c r="H398" s="13">
        <v>84.403199999999998</v>
      </c>
      <c r="I398" s="14">
        <v>3477</v>
      </c>
      <c r="J398" s="15" t="s">
        <v>1227</v>
      </c>
      <c r="K398" s="16">
        <v>4</v>
      </c>
      <c r="L398" s="13">
        <v>2.7</v>
      </c>
      <c r="M398" s="13">
        <v>0.97899999999999998</v>
      </c>
      <c r="N398" s="14">
        <v>0</v>
      </c>
      <c r="O398" s="14">
        <v>272712</v>
      </c>
      <c r="P398" s="14">
        <v>7051</v>
      </c>
      <c r="Q398" s="14" t="s">
        <v>975</v>
      </c>
      <c r="R398" s="14">
        <v>0</v>
      </c>
      <c r="S398" s="14">
        <v>0</v>
      </c>
      <c r="T398" s="14">
        <v>0</v>
      </c>
      <c r="U398" s="14">
        <v>2012</v>
      </c>
      <c r="V398" s="14"/>
      <c r="W398" s="14">
        <v>5661</v>
      </c>
      <c r="X398" s="14">
        <v>333</v>
      </c>
      <c r="Y398" s="14">
        <v>147</v>
      </c>
    </row>
    <row r="399" spans="1:25" x14ac:dyDescent="0.25">
      <c r="A399" s="17" t="s">
        <v>503</v>
      </c>
      <c r="B399" s="17" t="s">
        <v>503</v>
      </c>
      <c r="C399" s="14" t="s">
        <v>84</v>
      </c>
      <c r="D399" s="14" t="s">
        <v>553</v>
      </c>
      <c r="E399" s="14" t="s">
        <v>554</v>
      </c>
      <c r="F399" s="14" t="s">
        <v>480</v>
      </c>
      <c r="G399" s="13">
        <v>43.737200000000001</v>
      </c>
      <c r="H399" s="13">
        <v>84.407300000000006</v>
      </c>
      <c r="I399" s="14">
        <v>3411</v>
      </c>
      <c r="J399" s="15" t="s">
        <v>1227</v>
      </c>
      <c r="K399" s="16">
        <v>3</v>
      </c>
      <c r="L399" s="13">
        <v>2.7</v>
      </c>
      <c r="M399" s="13">
        <v>0.97099999999999997</v>
      </c>
      <c r="N399" s="14">
        <v>0</v>
      </c>
      <c r="O399" s="14">
        <v>11313</v>
      </c>
      <c r="P399" s="14">
        <v>2434</v>
      </c>
      <c r="Q399" s="14" t="s">
        <v>975</v>
      </c>
      <c r="R399" s="14">
        <v>0</v>
      </c>
      <c r="S399" s="14">
        <v>0</v>
      </c>
      <c r="T399" s="14">
        <v>0</v>
      </c>
      <c r="U399" s="14">
        <v>2012</v>
      </c>
      <c r="V399" s="14"/>
      <c r="W399" s="14">
        <v>308</v>
      </c>
      <c r="X399" s="14">
        <v>68</v>
      </c>
      <c r="Y399" s="14">
        <v>66</v>
      </c>
    </row>
    <row r="400" spans="1:25" x14ac:dyDescent="0.25">
      <c r="A400" s="17" t="s">
        <v>503</v>
      </c>
      <c r="B400" s="17" t="s">
        <v>503</v>
      </c>
      <c r="C400" s="14" t="s">
        <v>84</v>
      </c>
      <c r="D400" s="14" t="s">
        <v>555</v>
      </c>
      <c r="E400" s="14" t="s">
        <v>554</v>
      </c>
      <c r="F400" s="14" t="s">
        <v>481</v>
      </c>
      <c r="G400" s="13">
        <v>43.737299999999998</v>
      </c>
      <c r="H400" s="13">
        <v>84.406899999999993</v>
      </c>
      <c r="I400" s="14">
        <v>3418</v>
      </c>
      <c r="J400" s="15" t="s">
        <v>1227</v>
      </c>
      <c r="K400" s="16">
        <v>2</v>
      </c>
      <c r="L400" s="13">
        <v>2.7</v>
      </c>
      <c r="M400" s="13">
        <v>0.97299999999999998</v>
      </c>
      <c r="N400" s="14">
        <v>0</v>
      </c>
      <c r="O400" s="14">
        <v>5460</v>
      </c>
      <c r="P400" s="14">
        <v>859</v>
      </c>
      <c r="Q400" s="14" t="s">
        <v>975</v>
      </c>
      <c r="R400" s="14">
        <v>0</v>
      </c>
      <c r="S400" s="14">
        <v>0</v>
      </c>
      <c r="T400" s="14">
        <v>0</v>
      </c>
      <c r="U400" s="14">
        <v>2012</v>
      </c>
      <c r="V400" s="14"/>
      <c r="W400" s="14">
        <v>144</v>
      </c>
      <c r="X400" s="14">
        <v>24</v>
      </c>
      <c r="Y400" s="14">
        <v>23</v>
      </c>
    </row>
    <row r="401" spans="1:25" x14ac:dyDescent="0.25">
      <c r="A401" s="17" t="s">
        <v>503</v>
      </c>
      <c r="B401" s="17" t="s">
        <v>503</v>
      </c>
      <c r="C401" s="14" t="s">
        <v>84</v>
      </c>
      <c r="D401" s="14" t="s">
        <v>556</v>
      </c>
      <c r="E401" s="14" t="s">
        <v>554</v>
      </c>
      <c r="F401" s="14" t="s">
        <v>482</v>
      </c>
      <c r="G401" s="13">
        <v>43.737200000000001</v>
      </c>
      <c r="H401" s="13">
        <v>84.406800000000004</v>
      </c>
      <c r="I401" s="14">
        <v>3417</v>
      </c>
      <c r="J401" s="15" t="s">
        <v>1227</v>
      </c>
      <c r="K401" s="16">
        <v>4</v>
      </c>
      <c r="L401" s="13">
        <v>2.7</v>
      </c>
      <c r="M401" s="13">
        <v>0.97299999999999998</v>
      </c>
      <c r="N401" s="14">
        <v>0</v>
      </c>
      <c r="O401" s="14">
        <v>10562</v>
      </c>
      <c r="P401" s="14">
        <v>1602</v>
      </c>
      <c r="Q401" s="14" t="s">
        <v>975</v>
      </c>
      <c r="R401" s="14">
        <v>0</v>
      </c>
      <c r="S401" s="14">
        <v>0</v>
      </c>
      <c r="T401" s="14">
        <v>0</v>
      </c>
      <c r="U401" s="14">
        <v>2012</v>
      </c>
      <c r="V401" s="14"/>
      <c r="W401" s="14">
        <v>287</v>
      </c>
      <c r="X401" s="14">
        <v>46</v>
      </c>
      <c r="Y401" s="14">
        <v>44</v>
      </c>
    </row>
    <row r="402" spans="1:25" x14ac:dyDescent="0.25">
      <c r="A402" s="17" t="s">
        <v>503</v>
      </c>
      <c r="B402" s="17" t="s">
        <v>503</v>
      </c>
      <c r="C402" s="14" t="s">
        <v>84</v>
      </c>
      <c r="D402" s="14" t="s">
        <v>557</v>
      </c>
      <c r="E402" s="14" t="s">
        <v>554</v>
      </c>
      <c r="F402" s="14" t="s">
        <v>483</v>
      </c>
      <c r="G402" s="13">
        <v>43.737200000000001</v>
      </c>
      <c r="H402" s="13">
        <v>84.406300000000002</v>
      </c>
      <c r="I402" s="14">
        <v>3420</v>
      </c>
      <c r="J402" s="15" t="s">
        <v>1227</v>
      </c>
      <c r="K402" s="16">
        <v>4</v>
      </c>
      <c r="L402" s="13">
        <v>2.7</v>
      </c>
      <c r="M402" s="13">
        <v>0.97299999999999998</v>
      </c>
      <c r="N402" s="14">
        <v>0</v>
      </c>
      <c r="O402" s="14">
        <v>13193</v>
      </c>
      <c r="P402" s="14">
        <v>2339</v>
      </c>
      <c r="Q402" s="14" t="s">
        <v>975</v>
      </c>
      <c r="R402" s="14">
        <v>0</v>
      </c>
      <c r="S402" s="14">
        <v>0</v>
      </c>
      <c r="T402" s="14">
        <v>0</v>
      </c>
      <c r="U402" s="14">
        <v>2012</v>
      </c>
      <c r="V402" s="14"/>
      <c r="W402" s="14">
        <v>362</v>
      </c>
      <c r="X402" s="14">
        <v>67</v>
      </c>
      <c r="Y402" s="14">
        <v>64</v>
      </c>
    </row>
    <row r="403" spans="1:25" x14ac:dyDescent="0.25">
      <c r="A403" s="17" t="s">
        <v>503</v>
      </c>
      <c r="B403" s="17" t="s">
        <v>503</v>
      </c>
      <c r="C403" s="14" t="s">
        <v>84</v>
      </c>
      <c r="D403" s="14" t="s">
        <v>558</v>
      </c>
      <c r="E403" s="14" t="s">
        <v>554</v>
      </c>
      <c r="F403" s="14" t="s">
        <v>484</v>
      </c>
      <c r="G403" s="13">
        <v>43.737000000000002</v>
      </c>
      <c r="H403" s="13">
        <v>84.406199999999998</v>
      </c>
      <c r="I403" s="14">
        <v>3424</v>
      </c>
      <c r="J403" s="15" t="s">
        <v>1227</v>
      </c>
      <c r="K403" s="16">
        <v>4</v>
      </c>
      <c r="L403" s="13">
        <v>2.7</v>
      </c>
      <c r="M403" s="13">
        <v>0.97299999999999998</v>
      </c>
      <c r="N403" s="14">
        <v>0</v>
      </c>
      <c r="O403" s="14">
        <v>9524</v>
      </c>
      <c r="P403" s="14">
        <v>1446</v>
      </c>
      <c r="Q403" s="14" t="s">
        <v>975</v>
      </c>
      <c r="R403" s="14">
        <v>0</v>
      </c>
      <c r="S403" s="14">
        <v>0</v>
      </c>
      <c r="T403" s="14">
        <v>0</v>
      </c>
      <c r="U403" s="14">
        <v>2012</v>
      </c>
      <c r="V403" s="14"/>
      <c r="W403" s="14">
        <v>256</v>
      </c>
      <c r="X403" s="14">
        <v>41</v>
      </c>
      <c r="Y403" s="14">
        <v>39</v>
      </c>
    </row>
    <row r="404" spans="1:25" x14ac:dyDescent="0.25">
      <c r="A404" s="17" t="s">
        <v>503</v>
      </c>
      <c r="B404" s="17" t="s">
        <v>503</v>
      </c>
      <c r="C404" s="14" t="s">
        <v>84</v>
      </c>
      <c r="D404" s="14" t="s">
        <v>559</v>
      </c>
      <c r="E404" s="14" t="s">
        <v>560</v>
      </c>
      <c r="F404" s="14" t="s">
        <v>485</v>
      </c>
      <c r="G404" s="13">
        <v>43.726900000000001</v>
      </c>
      <c r="H404" s="13">
        <v>84.412000000000006</v>
      </c>
      <c r="I404" s="14">
        <v>3546</v>
      </c>
      <c r="J404" s="15" t="s">
        <v>1227</v>
      </c>
      <c r="K404" s="16">
        <v>4</v>
      </c>
      <c r="L404" s="13">
        <v>2.7</v>
      </c>
      <c r="M404" s="13">
        <v>0.98699999999999999</v>
      </c>
      <c r="N404" s="14">
        <v>0</v>
      </c>
      <c r="O404" s="14">
        <v>57644</v>
      </c>
      <c r="P404" s="14">
        <v>3661</v>
      </c>
      <c r="Q404" s="14" t="s">
        <v>975</v>
      </c>
      <c r="R404" s="14">
        <v>0</v>
      </c>
      <c r="S404" s="14">
        <v>0</v>
      </c>
      <c r="T404" s="14">
        <v>0</v>
      </c>
      <c r="U404" s="14">
        <v>2012</v>
      </c>
      <c r="V404" s="14"/>
      <c r="W404" s="14">
        <v>1239</v>
      </c>
      <c r="X404" s="14">
        <v>102</v>
      </c>
      <c r="Y404" s="14">
        <v>79</v>
      </c>
    </row>
    <row r="405" spans="1:25" x14ac:dyDescent="0.25">
      <c r="A405" s="17" t="s">
        <v>503</v>
      </c>
      <c r="B405" s="17" t="s">
        <v>503</v>
      </c>
      <c r="C405" s="14" t="s">
        <v>84</v>
      </c>
      <c r="D405" s="14" t="s">
        <v>561</v>
      </c>
      <c r="E405" s="14" t="s">
        <v>560</v>
      </c>
      <c r="F405" s="14" t="s">
        <v>486</v>
      </c>
      <c r="G405" s="13">
        <v>43.726900000000001</v>
      </c>
      <c r="H405" s="13">
        <v>84.412099999999995</v>
      </c>
      <c r="I405" s="14">
        <v>3546</v>
      </c>
      <c r="J405" s="15" t="s">
        <v>1227</v>
      </c>
      <c r="K405" s="16">
        <v>3</v>
      </c>
      <c r="L405" s="13">
        <v>2.7</v>
      </c>
      <c r="M405" s="13">
        <v>0.98699999999999999</v>
      </c>
      <c r="N405" s="14">
        <v>0</v>
      </c>
      <c r="O405" s="14">
        <v>447984</v>
      </c>
      <c r="P405" s="14">
        <v>13418</v>
      </c>
      <c r="Q405" s="14" t="s">
        <v>975</v>
      </c>
      <c r="R405" s="14">
        <v>0</v>
      </c>
      <c r="S405" s="14">
        <v>0</v>
      </c>
      <c r="T405" s="14">
        <v>0</v>
      </c>
      <c r="U405" s="14">
        <v>2012</v>
      </c>
      <c r="V405" s="14"/>
      <c r="W405" s="14">
        <v>8730</v>
      </c>
      <c r="X405" s="14">
        <v>531</v>
      </c>
      <c r="Y405" s="14">
        <v>262</v>
      </c>
    </row>
    <row r="406" spans="1:25" x14ac:dyDescent="0.25">
      <c r="A406" s="17" t="s">
        <v>503</v>
      </c>
      <c r="B406" s="17" t="s">
        <v>503</v>
      </c>
      <c r="C406" s="14" t="s">
        <v>84</v>
      </c>
      <c r="D406" s="14" t="s">
        <v>562</v>
      </c>
      <c r="E406" s="14" t="s">
        <v>560</v>
      </c>
      <c r="F406" s="14" t="s">
        <v>487</v>
      </c>
      <c r="G406" s="13">
        <v>43.726500000000001</v>
      </c>
      <c r="H406" s="13">
        <v>84.412400000000005</v>
      </c>
      <c r="I406" s="14">
        <v>3542</v>
      </c>
      <c r="J406" s="15" t="s">
        <v>1227</v>
      </c>
      <c r="K406" s="16">
        <v>3</v>
      </c>
      <c r="L406" s="13">
        <v>2.7</v>
      </c>
      <c r="M406" s="13">
        <v>0.98599999999999999</v>
      </c>
      <c r="N406" s="14">
        <v>0</v>
      </c>
      <c r="O406" s="14">
        <v>347687</v>
      </c>
      <c r="P406" s="14">
        <v>10703</v>
      </c>
      <c r="Q406" s="14" t="s">
        <v>975</v>
      </c>
      <c r="R406" s="14">
        <v>0</v>
      </c>
      <c r="S406" s="14">
        <v>0</v>
      </c>
      <c r="T406" s="14">
        <v>0</v>
      </c>
      <c r="U406" s="14">
        <v>2012</v>
      </c>
      <c r="V406" s="14"/>
      <c r="W406" s="14">
        <v>6923</v>
      </c>
      <c r="X406" s="14">
        <v>424</v>
      </c>
      <c r="Y406" s="14">
        <v>213</v>
      </c>
    </row>
    <row r="407" spans="1:25" x14ac:dyDescent="0.25">
      <c r="A407" s="17" t="s">
        <v>503</v>
      </c>
      <c r="B407" s="17" t="s">
        <v>503</v>
      </c>
      <c r="C407" s="14" t="s">
        <v>84</v>
      </c>
      <c r="D407" s="14" t="s">
        <v>563</v>
      </c>
      <c r="E407" s="14" t="s">
        <v>560</v>
      </c>
      <c r="F407" s="14" t="s">
        <v>488</v>
      </c>
      <c r="G407" s="13">
        <v>43.726399999999998</v>
      </c>
      <c r="H407" s="13">
        <v>84.412700000000001</v>
      </c>
      <c r="I407" s="14">
        <v>3544</v>
      </c>
      <c r="J407" s="15" t="s">
        <v>1227</v>
      </c>
      <c r="K407" s="16">
        <v>4</v>
      </c>
      <c r="L407" s="13">
        <v>2.7</v>
      </c>
      <c r="M407" s="13">
        <v>0.98699999999999999</v>
      </c>
      <c r="N407" s="14">
        <v>0</v>
      </c>
      <c r="O407" s="14">
        <v>202972</v>
      </c>
      <c r="P407" s="14">
        <v>13738</v>
      </c>
      <c r="Q407" s="14" t="s">
        <v>975</v>
      </c>
      <c r="R407" s="14">
        <v>0</v>
      </c>
      <c r="S407" s="14">
        <v>0</v>
      </c>
      <c r="T407" s="14">
        <v>0</v>
      </c>
      <c r="U407" s="14">
        <v>2012</v>
      </c>
      <c r="V407" s="14"/>
      <c r="W407" s="14">
        <v>4083</v>
      </c>
      <c r="X407" s="14">
        <v>351</v>
      </c>
      <c r="Y407" s="14">
        <v>277</v>
      </c>
    </row>
    <row r="408" spans="1:25" x14ac:dyDescent="0.25">
      <c r="A408" s="17" t="s">
        <v>503</v>
      </c>
      <c r="B408" s="17" t="s">
        <v>503</v>
      </c>
      <c r="C408" s="14" t="s">
        <v>84</v>
      </c>
      <c r="D408" s="14" t="s">
        <v>564</v>
      </c>
      <c r="E408" s="14" t="s">
        <v>560</v>
      </c>
      <c r="F408" s="14" t="s">
        <v>489</v>
      </c>
      <c r="G408" s="13">
        <v>43.726300000000002</v>
      </c>
      <c r="H408" s="13">
        <v>84.412800000000004</v>
      </c>
      <c r="I408" s="14">
        <v>3540</v>
      </c>
      <c r="J408" s="15" t="s">
        <v>1227</v>
      </c>
      <c r="K408" s="16">
        <v>3</v>
      </c>
      <c r="L408" s="13">
        <v>2.7</v>
      </c>
      <c r="M408" s="13">
        <v>0.98699999999999999</v>
      </c>
      <c r="N408" s="14">
        <v>0</v>
      </c>
      <c r="O408" s="14">
        <v>98864</v>
      </c>
      <c r="P408" s="14">
        <v>2990</v>
      </c>
      <c r="Q408" s="14" t="s">
        <v>975</v>
      </c>
      <c r="R408" s="14">
        <v>0</v>
      </c>
      <c r="S408" s="14">
        <v>0</v>
      </c>
      <c r="T408" s="14">
        <v>0</v>
      </c>
      <c r="U408" s="14">
        <v>2012</v>
      </c>
      <c r="V408" s="14"/>
      <c r="W408" s="14">
        <v>2047</v>
      </c>
      <c r="X408" s="14">
        <v>125</v>
      </c>
      <c r="Y408" s="14">
        <v>62</v>
      </c>
    </row>
    <row r="409" spans="1:25" x14ac:dyDescent="0.25">
      <c r="A409" s="17" t="s">
        <v>503</v>
      </c>
      <c r="B409" s="17" t="s">
        <v>503</v>
      </c>
      <c r="C409" s="14" t="s">
        <v>84</v>
      </c>
      <c r="D409" s="14" t="s">
        <v>565</v>
      </c>
      <c r="E409" s="14" t="s">
        <v>566</v>
      </c>
      <c r="F409" s="14" t="s">
        <v>490</v>
      </c>
      <c r="G409" s="13">
        <v>43.099499999999999</v>
      </c>
      <c r="H409" s="13">
        <v>86.842200000000005</v>
      </c>
      <c r="I409" s="14">
        <v>3635</v>
      </c>
      <c r="J409" s="15" t="s">
        <v>1227</v>
      </c>
      <c r="K409" s="16">
        <v>3</v>
      </c>
      <c r="L409" s="13">
        <v>2.7</v>
      </c>
      <c r="M409" s="13">
        <v>0.91700000000000004</v>
      </c>
      <c r="N409" s="14">
        <v>0</v>
      </c>
      <c r="O409" s="14">
        <v>446260</v>
      </c>
      <c r="P409" s="14">
        <v>10644</v>
      </c>
      <c r="Q409" s="14" t="s">
        <v>975</v>
      </c>
      <c r="R409" s="14">
        <v>0</v>
      </c>
      <c r="S409" s="14">
        <v>0</v>
      </c>
      <c r="T409" s="14">
        <v>0</v>
      </c>
      <c r="U409" s="14">
        <v>2012</v>
      </c>
      <c r="V409" s="14"/>
      <c r="W409" s="14">
        <v>9033</v>
      </c>
      <c r="X409" s="14">
        <v>524</v>
      </c>
      <c r="Y409" s="14">
        <v>216</v>
      </c>
    </row>
    <row r="410" spans="1:25" x14ac:dyDescent="0.25">
      <c r="A410" s="17" t="s">
        <v>503</v>
      </c>
      <c r="B410" s="17" t="s">
        <v>503</v>
      </c>
      <c r="C410" s="14" t="s">
        <v>84</v>
      </c>
      <c r="D410" s="14" t="s">
        <v>567</v>
      </c>
      <c r="E410" s="14" t="s">
        <v>566</v>
      </c>
      <c r="F410" s="14" t="s">
        <v>491</v>
      </c>
      <c r="G410" s="13">
        <v>43.099600000000002</v>
      </c>
      <c r="H410" s="13">
        <v>86.841999999999999</v>
      </c>
      <c r="I410" s="14">
        <v>3638</v>
      </c>
      <c r="J410" s="15" t="s">
        <v>1227</v>
      </c>
      <c r="K410" s="16">
        <v>4</v>
      </c>
      <c r="L410" s="13">
        <v>2.7</v>
      </c>
      <c r="M410" s="13">
        <v>0.91700000000000004</v>
      </c>
      <c r="N410" s="14">
        <v>0</v>
      </c>
      <c r="O410" s="14">
        <v>30961</v>
      </c>
      <c r="P410" s="14">
        <v>1264</v>
      </c>
      <c r="Q410" s="14" t="s">
        <v>975</v>
      </c>
      <c r="R410" s="14">
        <v>0</v>
      </c>
      <c r="S410" s="14">
        <v>0</v>
      </c>
      <c r="T410" s="14">
        <v>0</v>
      </c>
      <c r="U410" s="14">
        <v>2012</v>
      </c>
      <c r="V410" s="14"/>
      <c r="W410" s="14">
        <v>796</v>
      </c>
      <c r="X410" s="14">
        <v>53</v>
      </c>
      <c r="Y410" s="14">
        <v>32</v>
      </c>
    </row>
    <row r="411" spans="1:25" x14ac:dyDescent="0.25">
      <c r="A411" s="17" t="s">
        <v>503</v>
      </c>
      <c r="B411" s="17" t="s">
        <v>503</v>
      </c>
      <c r="C411" s="14" t="s">
        <v>84</v>
      </c>
      <c r="D411" s="14" t="s">
        <v>568</v>
      </c>
      <c r="E411" s="14" t="s">
        <v>566</v>
      </c>
      <c r="F411" s="14" t="s">
        <v>492</v>
      </c>
      <c r="G411" s="13">
        <v>43.099200000000003</v>
      </c>
      <c r="H411" s="13">
        <v>86.841800000000006</v>
      </c>
      <c r="I411" s="14">
        <v>3639</v>
      </c>
      <c r="J411" s="15" t="s">
        <v>1227</v>
      </c>
      <c r="K411" s="16">
        <v>4</v>
      </c>
      <c r="L411" s="13">
        <v>2.7</v>
      </c>
      <c r="M411" s="13">
        <v>0.91700000000000004</v>
      </c>
      <c r="N411" s="14">
        <v>0</v>
      </c>
      <c r="O411" s="14">
        <v>232496</v>
      </c>
      <c r="P411" s="14">
        <v>5855</v>
      </c>
      <c r="Q411" s="14" t="s">
        <v>975</v>
      </c>
      <c r="R411" s="14">
        <v>0</v>
      </c>
      <c r="S411" s="14">
        <v>0</v>
      </c>
      <c r="T411" s="14">
        <v>0</v>
      </c>
      <c r="U411" s="14">
        <v>2012</v>
      </c>
      <c r="V411" s="14"/>
      <c r="W411" s="14">
        <v>4867</v>
      </c>
      <c r="X411" s="14">
        <v>285</v>
      </c>
      <c r="Y411" s="14">
        <v>123</v>
      </c>
    </row>
    <row r="412" spans="1:25" x14ac:dyDescent="0.25">
      <c r="A412" s="17" t="s">
        <v>503</v>
      </c>
      <c r="B412" s="17" t="s">
        <v>503</v>
      </c>
      <c r="C412" s="14" t="s">
        <v>84</v>
      </c>
      <c r="D412" s="14" t="s">
        <v>569</v>
      </c>
      <c r="E412" s="14" t="s">
        <v>566</v>
      </c>
      <c r="F412" s="14" t="s">
        <v>493</v>
      </c>
      <c r="G412" s="13">
        <v>43.098399999999998</v>
      </c>
      <c r="H412" s="13">
        <v>86.841200000000001</v>
      </c>
      <c r="I412" s="14">
        <v>3653</v>
      </c>
      <c r="J412" s="15" t="s">
        <v>1227</v>
      </c>
      <c r="K412" s="16">
        <v>3</v>
      </c>
      <c r="L412" s="13">
        <v>2.7</v>
      </c>
      <c r="M412" s="13">
        <v>0.91400000000000003</v>
      </c>
      <c r="N412" s="14">
        <v>0</v>
      </c>
      <c r="O412" s="14">
        <v>245356</v>
      </c>
      <c r="P412" s="14">
        <v>5922</v>
      </c>
      <c r="Q412" s="14" t="s">
        <v>975</v>
      </c>
      <c r="R412" s="14">
        <v>0</v>
      </c>
      <c r="S412" s="14">
        <v>0</v>
      </c>
      <c r="T412" s="14">
        <v>0</v>
      </c>
      <c r="U412" s="14">
        <v>2012</v>
      </c>
      <c r="V412" s="14"/>
      <c r="W412" s="14">
        <v>5050</v>
      </c>
      <c r="X412" s="14">
        <v>293</v>
      </c>
      <c r="Y412" s="14">
        <v>122</v>
      </c>
    </row>
    <row r="413" spans="1:25" x14ac:dyDescent="0.25">
      <c r="A413" s="17" t="s">
        <v>503</v>
      </c>
      <c r="B413" s="17" t="s">
        <v>503</v>
      </c>
      <c r="C413" s="14" t="s">
        <v>84</v>
      </c>
      <c r="D413" s="14" t="s">
        <v>570</v>
      </c>
      <c r="E413" s="14" t="s">
        <v>566</v>
      </c>
      <c r="F413" s="14" t="s">
        <v>494</v>
      </c>
      <c r="G413" s="13">
        <v>43.098500000000001</v>
      </c>
      <c r="H413" s="13">
        <v>86.841200000000001</v>
      </c>
      <c r="I413" s="14">
        <v>3656</v>
      </c>
      <c r="J413" s="15" t="s">
        <v>1227</v>
      </c>
      <c r="K413" s="16">
        <v>2</v>
      </c>
      <c r="L413" s="13">
        <v>2.7</v>
      </c>
      <c r="M413" s="13">
        <v>0.91400000000000003</v>
      </c>
      <c r="N413" s="14">
        <v>0</v>
      </c>
      <c r="O413" s="14">
        <v>131242</v>
      </c>
      <c r="P413" s="14">
        <v>6941</v>
      </c>
      <c r="Q413" s="14" t="s">
        <v>975</v>
      </c>
      <c r="R413" s="14">
        <v>0</v>
      </c>
      <c r="S413" s="14">
        <v>0</v>
      </c>
      <c r="T413" s="14">
        <v>0</v>
      </c>
      <c r="U413" s="14">
        <v>2012</v>
      </c>
      <c r="V413" s="14"/>
      <c r="W413" s="14">
        <v>2756</v>
      </c>
      <c r="X413" s="14">
        <v>206</v>
      </c>
      <c r="Y413" s="14">
        <v>146</v>
      </c>
    </row>
    <row r="414" spans="1:25" x14ac:dyDescent="0.25">
      <c r="A414" s="17" t="s">
        <v>503</v>
      </c>
      <c r="B414" s="17" t="s">
        <v>503</v>
      </c>
      <c r="C414" s="14" t="s">
        <v>84</v>
      </c>
      <c r="D414" s="14" t="s">
        <v>571</v>
      </c>
      <c r="E414" s="14" t="s">
        <v>572</v>
      </c>
      <c r="F414" s="14" t="s">
        <v>495</v>
      </c>
      <c r="G414" s="13">
        <v>43.099400000000003</v>
      </c>
      <c r="H414" s="13">
        <v>86.806700000000006</v>
      </c>
      <c r="I414" s="14">
        <v>3902</v>
      </c>
      <c r="J414" s="15" t="s">
        <v>1227</v>
      </c>
      <c r="K414" s="16">
        <v>1</v>
      </c>
      <c r="L414" s="13">
        <v>2.7</v>
      </c>
      <c r="M414" s="13">
        <v>0.90300000000000002</v>
      </c>
      <c r="N414" s="14">
        <v>0</v>
      </c>
      <c r="O414" s="14">
        <v>689854</v>
      </c>
      <c r="P414" s="14">
        <v>9066</v>
      </c>
      <c r="Q414" s="14" t="s">
        <v>975</v>
      </c>
      <c r="R414" s="14">
        <v>0</v>
      </c>
      <c r="S414" s="14">
        <v>0</v>
      </c>
      <c r="T414" s="14">
        <v>0</v>
      </c>
      <c r="U414" s="14">
        <v>2012</v>
      </c>
      <c r="V414" s="14"/>
      <c r="W414" s="14">
        <v>11864</v>
      </c>
      <c r="X414" s="14">
        <v>647</v>
      </c>
      <c r="Y414" s="14">
        <v>156</v>
      </c>
    </row>
    <row r="415" spans="1:25" x14ac:dyDescent="0.25">
      <c r="A415" s="17" t="s">
        <v>503</v>
      </c>
      <c r="B415" s="17" t="s">
        <v>503</v>
      </c>
      <c r="C415" s="14" t="s">
        <v>84</v>
      </c>
      <c r="D415" s="14" t="s">
        <v>573</v>
      </c>
      <c r="E415" s="14" t="s">
        <v>572</v>
      </c>
      <c r="F415" s="14" t="s">
        <v>496</v>
      </c>
      <c r="G415" s="13">
        <v>43.0991</v>
      </c>
      <c r="H415" s="13">
        <v>86.807000000000002</v>
      </c>
      <c r="I415" s="14">
        <v>3888</v>
      </c>
      <c r="J415" s="15" t="s">
        <v>1227</v>
      </c>
      <c r="K415" s="16">
        <v>2</v>
      </c>
      <c r="L415" s="13">
        <v>2.7</v>
      </c>
      <c r="M415" s="13">
        <v>0.90300000000000002</v>
      </c>
      <c r="N415" s="14">
        <v>0</v>
      </c>
      <c r="O415" s="14">
        <v>1599258</v>
      </c>
      <c r="P415" s="14">
        <v>20073</v>
      </c>
      <c r="Q415" s="14" t="s">
        <v>975</v>
      </c>
      <c r="R415" s="14">
        <v>0</v>
      </c>
      <c r="S415" s="14">
        <v>0</v>
      </c>
      <c r="T415" s="14">
        <v>0</v>
      </c>
      <c r="U415" s="14">
        <v>2012</v>
      </c>
      <c r="V415" s="14"/>
      <c r="W415" s="14">
        <v>26140</v>
      </c>
      <c r="X415" s="14">
        <v>1427</v>
      </c>
      <c r="Y415" s="14">
        <v>330</v>
      </c>
    </row>
    <row r="416" spans="1:25" x14ac:dyDescent="0.25">
      <c r="A416" s="17" t="s">
        <v>503</v>
      </c>
      <c r="B416" s="17" t="s">
        <v>503</v>
      </c>
      <c r="C416" s="14" t="s">
        <v>84</v>
      </c>
      <c r="D416" s="14" t="s">
        <v>574</v>
      </c>
      <c r="E416" s="14" t="s">
        <v>572</v>
      </c>
      <c r="F416" s="14" t="s">
        <v>497</v>
      </c>
      <c r="G416" s="13">
        <v>43.099200000000003</v>
      </c>
      <c r="H416" s="13">
        <v>86.807000000000002</v>
      </c>
      <c r="I416" s="14">
        <v>3877</v>
      </c>
      <c r="J416" s="15" t="s">
        <v>1227</v>
      </c>
      <c r="K416" s="16">
        <v>4</v>
      </c>
      <c r="L416" s="13">
        <v>2.7</v>
      </c>
      <c r="M416" s="13">
        <v>0.90300000000000002</v>
      </c>
      <c r="N416" s="14">
        <v>0</v>
      </c>
      <c r="O416" s="14">
        <v>1098607</v>
      </c>
      <c r="P416" s="14">
        <v>31535</v>
      </c>
      <c r="Q416" s="14" t="s">
        <v>975</v>
      </c>
      <c r="R416" s="14">
        <v>0</v>
      </c>
      <c r="S416" s="14">
        <v>0</v>
      </c>
      <c r="T416" s="14">
        <v>0</v>
      </c>
      <c r="U416" s="14">
        <v>2012</v>
      </c>
      <c r="V416" s="14"/>
      <c r="W416" s="14">
        <v>18995</v>
      </c>
      <c r="X416" s="14">
        <v>1146</v>
      </c>
      <c r="Y416" s="14">
        <v>548</v>
      </c>
    </row>
    <row r="417" spans="1:25" x14ac:dyDescent="0.25">
      <c r="A417" s="17" t="s">
        <v>503</v>
      </c>
      <c r="B417" s="17" t="s">
        <v>503</v>
      </c>
      <c r="C417" s="14" t="s">
        <v>84</v>
      </c>
      <c r="D417" s="14" t="s">
        <v>575</v>
      </c>
      <c r="E417" s="14" t="s">
        <v>576</v>
      </c>
      <c r="F417" s="14" t="s">
        <v>498</v>
      </c>
      <c r="G417" s="13">
        <v>43.117600000000003</v>
      </c>
      <c r="H417" s="13">
        <v>86.820599999999999</v>
      </c>
      <c r="I417" s="14">
        <v>3785</v>
      </c>
      <c r="J417" s="15" t="s">
        <v>1227</v>
      </c>
      <c r="K417" s="16">
        <v>1</v>
      </c>
      <c r="L417" s="13">
        <v>2.7</v>
      </c>
      <c r="M417" s="13">
        <v>0.97</v>
      </c>
      <c r="N417" s="14">
        <v>0</v>
      </c>
      <c r="O417" s="14">
        <v>13915</v>
      </c>
      <c r="P417" s="14">
        <v>1693</v>
      </c>
      <c r="Q417" s="14" t="s">
        <v>975</v>
      </c>
      <c r="R417" s="14">
        <v>0</v>
      </c>
      <c r="S417" s="14">
        <v>0</v>
      </c>
      <c r="T417" s="14">
        <v>0</v>
      </c>
      <c r="U417" s="14">
        <v>2012</v>
      </c>
      <c r="V417" s="14"/>
      <c r="W417" s="14">
        <v>313</v>
      </c>
      <c r="X417" s="14">
        <v>41</v>
      </c>
      <c r="Y417" s="14">
        <v>38</v>
      </c>
    </row>
    <row r="418" spans="1:25" x14ac:dyDescent="0.25">
      <c r="A418" s="17" t="s">
        <v>503</v>
      </c>
      <c r="B418" s="17" t="s">
        <v>503</v>
      </c>
      <c r="C418" s="14" t="s">
        <v>84</v>
      </c>
      <c r="D418" s="14" t="s">
        <v>577</v>
      </c>
      <c r="E418" s="14" t="s">
        <v>576</v>
      </c>
      <c r="F418" s="14" t="s">
        <v>499</v>
      </c>
      <c r="G418" s="13">
        <v>43.116999999999997</v>
      </c>
      <c r="H418" s="13">
        <v>86.821600000000004</v>
      </c>
      <c r="I418" s="14">
        <v>3764</v>
      </c>
      <c r="J418" s="15" t="s">
        <v>1227</v>
      </c>
      <c r="K418" s="16">
        <v>1</v>
      </c>
      <c r="L418" s="13">
        <v>2.7</v>
      </c>
      <c r="M418" s="13">
        <v>0.94499999999999995</v>
      </c>
      <c r="N418" s="14">
        <v>0</v>
      </c>
      <c r="O418" s="14">
        <v>26340</v>
      </c>
      <c r="P418" s="14">
        <v>7061</v>
      </c>
      <c r="Q418" s="14" t="s">
        <v>975</v>
      </c>
      <c r="R418" s="14">
        <v>0</v>
      </c>
      <c r="S418" s="14">
        <v>0</v>
      </c>
      <c r="T418" s="14">
        <v>0</v>
      </c>
      <c r="U418" s="14">
        <v>2012</v>
      </c>
      <c r="V418" s="14"/>
      <c r="W418" s="14">
        <v>614</v>
      </c>
      <c r="X418" s="14">
        <v>168</v>
      </c>
      <c r="Y418" s="14">
        <v>165</v>
      </c>
    </row>
    <row r="419" spans="1:25" x14ac:dyDescent="0.25">
      <c r="A419" s="17" t="s">
        <v>503</v>
      </c>
      <c r="B419" s="17" t="s">
        <v>503</v>
      </c>
      <c r="C419" s="14" t="s">
        <v>84</v>
      </c>
      <c r="D419" s="14" t="s">
        <v>578</v>
      </c>
      <c r="E419" s="14" t="s">
        <v>576</v>
      </c>
      <c r="F419" s="14" t="s">
        <v>500</v>
      </c>
      <c r="G419" s="13">
        <v>43.116700000000002</v>
      </c>
      <c r="H419" s="13">
        <v>86.822000000000003</v>
      </c>
      <c r="I419" s="14">
        <v>3758</v>
      </c>
      <c r="J419" s="15" t="s">
        <v>1227</v>
      </c>
      <c r="K419" s="16">
        <v>2</v>
      </c>
      <c r="L419" s="13">
        <v>2.7</v>
      </c>
      <c r="M419" s="13">
        <v>0.94499999999999995</v>
      </c>
      <c r="N419" s="14">
        <v>0</v>
      </c>
      <c r="O419" s="14">
        <v>10027</v>
      </c>
      <c r="P419" s="14">
        <v>900</v>
      </c>
      <c r="Q419" s="14" t="s">
        <v>975</v>
      </c>
      <c r="R419" s="14">
        <v>0</v>
      </c>
      <c r="S419" s="14">
        <v>0</v>
      </c>
      <c r="T419" s="14">
        <v>0</v>
      </c>
      <c r="U419" s="14">
        <v>2012</v>
      </c>
      <c r="V419" s="14"/>
      <c r="W419" s="14">
        <v>234</v>
      </c>
      <c r="X419" s="14">
        <v>24</v>
      </c>
      <c r="Y419" s="14">
        <v>21</v>
      </c>
    </row>
    <row r="420" spans="1:25" x14ac:dyDescent="0.25">
      <c r="A420" s="17" t="s">
        <v>630</v>
      </c>
      <c r="B420" s="17" t="s">
        <v>630</v>
      </c>
      <c r="C420" s="14" t="s">
        <v>84</v>
      </c>
      <c r="D420" s="14" t="s">
        <v>724</v>
      </c>
      <c r="E420" s="14" t="s">
        <v>725</v>
      </c>
      <c r="F420" s="14" t="s">
        <v>634</v>
      </c>
      <c r="G420" s="13">
        <v>42.022379999999998</v>
      </c>
      <c r="H420" s="13">
        <v>79.078630000000004</v>
      </c>
      <c r="I420" s="14">
        <v>2669</v>
      </c>
      <c r="J420" s="15" t="s">
        <v>1227</v>
      </c>
      <c r="K420" s="16">
        <v>5</v>
      </c>
      <c r="L420" s="13">
        <v>2.65</v>
      </c>
      <c r="M420" s="13">
        <v>0.97299999999999998</v>
      </c>
      <c r="N420" s="14">
        <v>0</v>
      </c>
      <c r="O420" s="14">
        <v>453400</v>
      </c>
      <c r="P420" s="14">
        <v>21700</v>
      </c>
      <c r="Q420" s="14" t="s">
        <v>975</v>
      </c>
      <c r="R420" s="14">
        <v>0</v>
      </c>
      <c r="S420" s="14">
        <v>0</v>
      </c>
      <c r="T420" s="14">
        <v>0</v>
      </c>
      <c r="U420" s="14">
        <v>2011</v>
      </c>
      <c r="V420" s="14"/>
      <c r="W420" s="14">
        <v>16845</v>
      </c>
      <c r="X420" s="14">
        <v>1205</v>
      </c>
      <c r="Y420" s="14">
        <v>810</v>
      </c>
    </row>
    <row r="421" spans="1:25" x14ac:dyDescent="0.25">
      <c r="A421" s="17" t="s">
        <v>630</v>
      </c>
      <c r="B421" s="17" t="s">
        <v>630</v>
      </c>
      <c r="C421" s="14" t="s">
        <v>84</v>
      </c>
      <c r="D421" s="14" t="s">
        <v>726</v>
      </c>
      <c r="E421" s="14" t="s">
        <v>725</v>
      </c>
      <c r="F421" s="14" t="s">
        <v>727</v>
      </c>
      <c r="G421" s="13">
        <v>42.022379999999998</v>
      </c>
      <c r="H421" s="13">
        <v>79.078630000000004</v>
      </c>
      <c r="I421" s="14">
        <v>2669</v>
      </c>
      <c r="J421" s="15" t="s">
        <v>1227</v>
      </c>
      <c r="K421" s="16">
        <v>6</v>
      </c>
      <c r="L421" s="13">
        <v>2.65</v>
      </c>
      <c r="M421" s="13">
        <v>0.97299999999999998</v>
      </c>
      <c r="N421" s="14">
        <v>0</v>
      </c>
      <c r="O421" s="14">
        <v>601600</v>
      </c>
      <c r="P421" s="14">
        <v>16200</v>
      </c>
      <c r="Q421" s="14" t="s">
        <v>975</v>
      </c>
      <c r="R421" s="14">
        <v>0</v>
      </c>
      <c r="S421" s="14">
        <v>0</v>
      </c>
      <c r="T421" s="14">
        <v>0</v>
      </c>
      <c r="U421" s="14">
        <v>2011</v>
      </c>
      <c r="V421" s="14"/>
      <c r="W421" s="14">
        <v>21862</v>
      </c>
      <c r="X421" s="14">
        <v>1302</v>
      </c>
      <c r="Y421" s="14">
        <v>592</v>
      </c>
    </row>
    <row r="422" spans="1:25" x14ac:dyDescent="0.25">
      <c r="A422" s="17" t="s">
        <v>630</v>
      </c>
      <c r="B422" s="17" t="s">
        <v>630</v>
      </c>
      <c r="C422" s="14" t="s">
        <v>84</v>
      </c>
      <c r="D422" s="14" t="s">
        <v>728</v>
      </c>
      <c r="E422" s="14" t="s">
        <v>725</v>
      </c>
      <c r="F422" s="14" t="s">
        <v>631</v>
      </c>
      <c r="G422" s="13">
        <v>42.0227</v>
      </c>
      <c r="H422" s="13">
        <v>79.083280000000002</v>
      </c>
      <c r="I422" s="14">
        <v>2686</v>
      </c>
      <c r="J422" s="15" t="s">
        <v>1227</v>
      </c>
      <c r="K422" s="16">
        <v>4</v>
      </c>
      <c r="L422" s="13">
        <v>2.65</v>
      </c>
      <c r="M422" s="13">
        <v>0.97299999999999998</v>
      </c>
      <c r="N422" s="14">
        <v>0</v>
      </c>
      <c r="O422" s="14">
        <v>693600</v>
      </c>
      <c r="P422" s="14">
        <v>27800</v>
      </c>
      <c r="Q422" s="14" t="s">
        <v>975</v>
      </c>
      <c r="R422" s="14">
        <v>0</v>
      </c>
      <c r="S422" s="14">
        <v>0</v>
      </c>
      <c r="T422" s="14">
        <v>0</v>
      </c>
      <c r="U422" s="14">
        <v>2011</v>
      </c>
      <c r="V422" s="14"/>
      <c r="W422" s="14">
        <v>24300</v>
      </c>
      <c r="X422" s="14">
        <v>1620</v>
      </c>
      <c r="Y422" s="14">
        <v>980</v>
      </c>
    </row>
    <row r="423" spans="1:25" x14ac:dyDescent="0.25">
      <c r="A423" s="17" t="s">
        <v>630</v>
      </c>
      <c r="B423" s="17" t="s">
        <v>630</v>
      </c>
      <c r="C423" s="14" t="s">
        <v>84</v>
      </c>
      <c r="D423" s="14" t="s">
        <v>729</v>
      </c>
      <c r="E423" s="14" t="s">
        <v>725</v>
      </c>
      <c r="F423" s="14" t="s">
        <v>632</v>
      </c>
      <c r="G423" s="13">
        <v>42.018430000000002</v>
      </c>
      <c r="H423" s="13">
        <v>79.071179999999998</v>
      </c>
      <c r="I423" s="14">
        <v>2629</v>
      </c>
      <c r="J423" s="15" t="s">
        <v>1227</v>
      </c>
      <c r="K423" s="16">
        <v>3</v>
      </c>
      <c r="L423" s="13">
        <v>2.65</v>
      </c>
      <c r="M423" s="13">
        <v>0.995</v>
      </c>
      <c r="N423" s="14">
        <v>0</v>
      </c>
      <c r="O423" s="14">
        <v>681800</v>
      </c>
      <c r="P423" s="14">
        <v>80300</v>
      </c>
      <c r="Q423" s="14" t="s">
        <v>975</v>
      </c>
      <c r="R423" s="14">
        <v>0</v>
      </c>
      <c r="S423" s="14">
        <v>0</v>
      </c>
      <c r="T423" s="14">
        <v>0</v>
      </c>
      <c r="U423" s="14">
        <v>2012</v>
      </c>
      <c r="V423" s="14"/>
      <c r="W423" s="14">
        <v>24117</v>
      </c>
      <c r="X423" s="14">
        <v>3131</v>
      </c>
      <c r="Y423" s="14">
        <v>2858</v>
      </c>
    </row>
    <row r="424" spans="1:25" x14ac:dyDescent="0.25">
      <c r="A424" s="17" t="s">
        <v>630</v>
      </c>
      <c r="B424" s="17" t="s">
        <v>630</v>
      </c>
      <c r="C424" s="14" t="s">
        <v>84</v>
      </c>
      <c r="D424" s="14" t="s">
        <v>730</v>
      </c>
      <c r="E424" s="14" t="s">
        <v>725</v>
      </c>
      <c r="F424" s="14" t="s">
        <v>633</v>
      </c>
      <c r="G424" s="13">
        <v>42.022759999999998</v>
      </c>
      <c r="H424" s="13">
        <v>79.085139999999996</v>
      </c>
      <c r="I424" s="14">
        <v>2690</v>
      </c>
      <c r="J424" s="15" t="s">
        <v>1227</v>
      </c>
      <c r="K424" s="16">
        <v>2</v>
      </c>
      <c r="L424" s="13">
        <v>2.65</v>
      </c>
      <c r="M424" s="13">
        <v>0.97199999999999998</v>
      </c>
      <c r="N424" s="14">
        <v>0</v>
      </c>
      <c r="O424" s="14">
        <v>573500</v>
      </c>
      <c r="P424" s="14">
        <v>14800</v>
      </c>
      <c r="Q424" s="14" t="s">
        <v>975</v>
      </c>
      <c r="R424" s="14">
        <v>0</v>
      </c>
      <c r="S424" s="14">
        <v>0</v>
      </c>
      <c r="T424" s="14">
        <v>0</v>
      </c>
      <c r="U424" s="14">
        <v>2012</v>
      </c>
      <c r="V424" s="14"/>
      <c r="W424" s="14">
        <v>20120</v>
      </c>
      <c r="X424" s="14">
        <v>1188</v>
      </c>
      <c r="Y424" s="14">
        <v>522</v>
      </c>
    </row>
    <row r="425" spans="1:25" x14ac:dyDescent="0.25">
      <c r="A425" s="17" t="s">
        <v>630</v>
      </c>
      <c r="B425" s="17" t="s">
        <v>630</v>
      </c>
      <c r="C425" s="14" t="s">
        <v>84</v>
      </c>
      <c r="D425" s="14" t="s">
        <v>731</v>
      </c>
      <c r="E425" s="14" t="s">
        <v>732</v>
      </c>
      <c r="F425" s="14" t="s">
        <v>635</v>
      </c>
      <c r="G425" s="13">
        <v>42.015900000000002</v>
      </c>
      <c r="H425" s="13">
        <v>79.069760000000002</v>
      </c>
      <c r="I425" s="14">
        <v>2626</v>
      </c>
      <c r="J425" s="15" t="s">
        <v>1227</v>
      </c>
      <c r="K425" s="16">
        <v>2</v>
      </c>
      <c r="L425" s="13">
        <v>2.65</v>
      </c>
      <c r="M425" s="13">
        <v>0.98899999999999999</v>
      </c>
      <c r="N425" s="14">
        <v>0</v>
      </c>
      <c r="O425" s="14">
        <v>422300</v>
      </c>
      <c r="P425" s="14">
        <v>148000</v>
      </c>
      <c r="Q425" s="14" t="s">
        <v>975</v>
      </c>
      <c r="R425" s="14">
        <v>0</v>
      </c>
      <c r="S425" s="14">
        <v>0</v>
      </c>
      <c r="T425" s="14">
        <v>0</v>
      </c>
      <c r="U425" s="14">
        <v>2012</v>
      </c>
      <c r="V425" s="14"/>
      <c r="W425" s="14">
        <v>15600</v>
      </c>
      <c r="X425" s="14">
        <v>5550</v>
      </c>
      <c r="Y425" s="14">
        <v>5489</v>
      </c>
    </row>
    <row r="426" spans="1:25" x14ac:dyDescent="0.25">
      <c r="A426" s="17" t="s">
        <v>630</v>
      </c>
      <c r="B426" s="17" t="s">
        <v>630</v>
      </c>
      <c r="C426" s="14" t="s">
        <v>84</v>
      </c>
      <c r="D426" s="14" t="s">
        <v>733</v>
      </c>
      <c r="E426" s="14" t="s">
        <v>734</v>
      </c>
      <c r="F426" s="14" t="s">
        <v>735</v>
      </c>
      <c r="G426" s="13">
        <v>42.019010000000002</v>
      </c>
      <c r="H426" s="13">
        <v>79.07893</v>
      </c>
      <c r="I426" s="14">
        <v>2652</v>
      </c>
      <c r="J426" s="15" t="s">
        <v>1227</v>
      </c>
      <c r="K426" s="16">
        <v>2</v>
      </c>
      <c r="L426" s="13">
        <v>2.65</v>
      </c>
      <c r="M426" s="13">
        <v>0.99399999999999999</v>
      </c>
      <c r="N426" s="14">
        <v>0</v>
      </c>
      <c r="O426" s="14">
        <v>1177800</v>
      </c>
      <c r="P426" s="14">
        <v>48600</v>
      </c>
      <c r="Q426" s="14" t="s">
        <v>975</v>
      </c>
      <c r="R426" s="14">
        <v>0</v>
      </c>
      <c r="S426" s="14">
        <v>0</v>
      </c>
      <c r="T426" s="14">
        <v>0</v>
      </c>
      <c r="U426" s="14">
        <v>2012</v>
      </c>
      <c r="V426" s="14"/>
      <c r="W426" s="14">
        <v>39055</v>
      </c>
      <c r="X426" s="14">
        <v>2642</v>
      </c>
      <c r="Y426" s="14">
        <v>1627</v>
      </c>
    </row>
    <row r="427" spans="1:25" x14ac:dyDescent="0.25">
      <c r="A427" s="17" t="s">
        <v>630</v>
      </c>
      <c r="B427" s="17" t="s">
        <v>630</v>
      </c>
      <c r="C427" s="14" t="s">
        <v>84</v>
      </c>
      <c r="D427" s="14" t="s">
        <v>736</v>
      </c>
      <c r="E427" s="14" t="s">
        <v>737</v>
      </c>
      <c r="F427" s="14" t="s">
        <v>738</v>
      </c>
      <c r="G427" s="13">
        <v>42.020380000000003</v>
      </c>
      <c r="H427" s="13">
        <v>79.08981</v>
      </c>
      <c r="I427" s="14">
        <v>2798</v>
      </c>
      <c r="J427" s="15" t="s">
        <v>1227</v>
      </c>
      <c r="K427" s="16">
        <v>2</v>
      </c>
      <c r="L427" s="13">
        <v>2.65</v>
      </c>
      <c r="M427" s="13">
        <v>0.996</v>
      </c>
      <c r="N427" s="14">
        <v>0</v>
      </c>
      <c r="O427" s="14">
        <v>2489200</v>
      </c>
      <c r="P427" s="14">
        <v>75000</v>
      </c>
      <c r="Q427" s="14" t="s">
        <v>975</v>
      </c>
      <c r="R427" s="14">
        <v>0</v>
      </c>
      <c r="S427" s="14">
        <v>0</v>
      </c>
      <c r="T427" s="14">
        <v>0</v>
      </c>
      <c r="U427" s="14">
        <v>2012</v>
      </c>
      <c r="V427" s="14"/>
      <c r="W427" s="14">
        <v>74021</v>
      </c>
      <c r="X427" s="14">
        <v>4582</v>
      </c>
      <c r="Y427" s="14">
        <v>2272</v>
      </c>
    </row>
    <row r="428" spans="1:25" x14ac:dyDescent="0.25">
      <c r="A428" s="17" t="s">
        <v>630</v>
      </c>
      <c r="B428" s="17" t="s">
        <v>630</v>
      </c>
      <c r="C428" s="14" t="s">
        <v>84</v>
      </c>
      <c r="D428" s="14" t="s">
        <v>739</v>
      </c>
      <c r="E428" s="14" t="s">
        <v>737</v>
      </c>
      <c r="F428" s="14" t="s">
        <v>740</v>
      </c>
      <c r="G428" s="13">
        <v>42.020620000000001</v>
      </c>
      <c r="H428" s="13">
        <v>79.089500000000001</v>
      </c>
      <c r="I428" s="14">
        <v>2799</v>
      </c>
      <c r="J428" s="15" t="s">
        <v>1227</v>
      </c>
      <c r="K428" s="16">
        <v>5</v>
      </c>
      <c r="L428" s="13">
        <v>2.65</v>
      </c>
      <c r="M428" s="13">
        <v>0.996</v>
      </c>
      <c r="N428" s="14">
        <v>0</v>
      </c>
      <c r="O428" s="14">
        <v>2042700</v>
      </c>
      <c r="P428" s="14">
        <v>30800</v>
      </c>
      <c r="Q428" s="14" t="s">
        <v>975</v>
      </c>
      <c r="R428" s="14">
        <v>0</v>
      </c>
      <c r="S428" s="14">
        <v>0</v>
      </c>
      <c r="T428" s="14">
        <v>0</v>
      </c>
      <c r="U428" s="14">
        <v>2012</v>
      </c>
      <c r="V428" s="14"/>
      <c r="W428" s="14">
        <v>62246</v>
      </c>
      <c r="X428" s="14">
        <v>3470</v>
      </c>
      <c r="Y428" s="14">
        <v>953</v>
      </c>
    </row>
    <row r="429" spans="1:25" x14ac:dyDescent="0.25">
      <c r="A429" s="17" t="s">
        <v>630</v>
      </c>
      <c r="B429" s="17" t="s">
        <v>630</v>
      </c>
      <c r="C429" s="14" t="s">
        <v>84</v>
      </c>
      <c r="D429" s="14" t="s">
        <v>741</v>
      </c>
      <c r="E429" s="14" t="s">
        <v>742</v>
      </c>
      <c r="F429" s="14" t="s">
        <v>637</v>
      </c>
      <c r="G429" s="13">
        <v>42.186860000000003</v>
      </c>
      <c r="H429" s="13">
        <v>79.520219999999995</v>
      </c>
      <c r="I429" s="14">
        <v>2808</v>
      </c>
      <c r="J429" s="15" t="s">
        <v>1227</v>
      </c>
      <c r="K429" s="16">
        <v>2</v>
      </c>
      <c r="L429" s="13">
        <v>2.65</v>
      </c>
      <c r="M429" s="13">
        <v>0.98399999999999999</v>
      </c>
      <c r="N429" s="14">
        <v>0</v>
      </c>
      <c r="O429" s="14">
        <v>481300</v>
      </c>
      <c r="P429" s="14">
        <v>20600</v>
      </c>
      <c r="Q429" s="14" t="s">
        <v>975</v>
      </c>
      <c r="R429" s="14">
        <v>0</v>
      </c>
      <c r="S429" s="14">
        <v>0</v>
      </c>
      <c r="T429" s="14">
        <v>0</v>
      </c>
      <c r="U429" s="14">
        <v>2012</v>
      </c>
      <c r="V429" s="14"/>
      <c r="W429" s="14">
        <v>15699</v>
      </c>
      <c r="X429" s="14">
        <v>1071</v>
      </c>
      <c r="Y429" s="14">
        <v>675</v>
      </c>
    </row>
    <row r="430" spans="1:25" x14ac:dyDescent="0.25">
      <c r="A430" s="17" t="s">
        <v>630</v>
      </c>
      <c r="B430" s="17" t="s">
        <v>630</v>
      </c>
      <c r="C430" s="14" t="s">
        <v>84</v>
      </c>
      <c r="D430" s="14" t="s">
        <v>743</v>
      </c>
      <c r="E430" s="14" t="s">
        <v>742</v>
      </c>
      <c r="F430" s="14" t="s">
        <v>640</v>
      </c>
      <c r="G430" s="13">
        <v>42.186909999999997</v>
      </c>
      <c r="H430" s="13">
        <v>79.520150000000001</v>
      </c>
      <c r="I430" s="14">
        <v>2809</v>
      </c>
      <c r="J430" s="15" t="s">
        <v>1227</v>
      </c>
      <c r="K430" s="16">
        <v>2</v>
      </c>
      <c r="L430" s="13">
        <v>2.65</v>
      </c>
      <c r="M430" s="13">
        <v>0.98399999999999999</v>
      </c>
      <c r="N430" s="14">
        <v>0</v>
      </c>
      <c r="O430" s="14">
        <v>459100</v>
      </c>
      <c r="P430" s="14">
        <v>15900</v>
      </c>
      <c r="Q430" s="14" t="s">
        <v>975</v>
      </c>
      <c r="R430" s="14">
        <v>0</v>
      </c>
      <c r="S430" s="14">
        <v>0</v>
      </c>
      <c r="T430" s="14">
        <v>0</v>
      </c>
      <c r="U430" s="14">
        <v>2012</v>
      </c>
      <c r="V430" s="14"/>
      <c r="W430" s="14">
        <v>15026</v>
      </c>
      <c r="X430" s="14">
        <v>952</v>
      </c>
      <c r="Y430" s="14">
        <v>522</v>
      </c>
    </row>
    <row r="431" spans="1:25" x14ac:dyDescent="0.25">
      <c r="A431" s="17" t="s">
        <v>630</v>
      </c>
      <c r="B431" s="17" t="s">
        <v>630</v>
      </c>
      <c r="C431" s="14" t="s">
        <v>84</v>
      </c>
      <c r="D431" s="14" t="s">
        <v>744</v>
      </c>
      <c r="E431" s="14" t="s">
        <v>742</v>
      </c>
      <c r="F431" s="14" t="s">
        <v>638</v>
      </c>
      <c r="G431" s="13">
        <v>42.186839999999997</v>
      </c>
      <c r="H431" s="13">
        <v>79.520070000000004</v>
      </c>
      <c r="I431" s="14">
        <v>2808</v>
      </c>
      <c r="J431" s="15" t="s">
        <v>1227</v>
      </c>
      <c r="K431" s="16">
        <v>2</v>
      </c>
      <c r="L431" s="13">
        <v>2.65</v>
      </c>
      <c r="M431" s="13">
        <v>0.98499999999999999</v>
      </c>
      <c r="N431" s="14">
        <v>0</v>
      </c>
      <c r="O431" s="14">
        <v>480500</v>
      </c>
      <c r="P431" s="14">
        <v>39800</v>
      </c>
      <c r="Q431" s="14" t="s">
        <v>975</v>
      </c>
      <c r="R431" s="14">
        <v>0</v>
      </c>
      <c r="S431" s="14">
        <v>0</v>
      </c>
      <c r="T431" s="14">
        <v>0</v>
      </c>
      <c r="U431" s="14">
        <v>2012</v>
      </c>
      <c r="V431" s="14"/>
      <c r="W431" s="14">
        <v>15660</v>
      </c>
      <c r="X431" s="14">
        <v>1544</v>
      </c>
      <c r="Y431" s="14">
        <v>1302</v>
      </c>
    </row>
    <row r="432" spans="1:25" x14ac:dyDescent="0.25">
      <c r="A432" s="17" t="s">
        <v>630</v>
      </c>
      <c r="B432" s="17" t="s">
        <v>630</v>
      </c>
      <c r="C432" s="14" t="s">
        <v>84</v>
      </c>
      <c r="D432" s="14" t="s">
        <v>745</v>
      </c>
      <c r="E432" s="14" t="s">
        <v>742</v>
      </c>
      <c r="F432" s="14" t="s">
        <v>636</v>
      </c>
      <c r="G432" s="13">
        <v>42.18844</v>
      </c>
      <c r="H432" s="13">
        <v>79.521950000000004</v>
      </c>
      <c r="I432" s="14">
        <v>2807</v>
      </c>
      <c r="J432" s="15" t="s">
        <v>1227</v>
      </c>
      <c r="K432" s="16">
        <v>2</v>
      </c>
      <c r="L432" s="13">
        <v>2.65</v>
      </c>
      <c r="M432" s="13">
        <v>0.98399999999999999</v>
      </c>
      <c r="N432" s="14">
        <v>0</v>
      </c>
      <c r="O432" s="14">
        <v>623700</v>
      </c>
      <c r="P432" s="14">
        <v>293000</v>
      </c>
      <c r="Q432" s="14" t="s">
        <v>975</v>
      </c>
      <c r="R432" s="14">
        <v>0</v>
      </c>
      <c r="S432" s="14">
        <v>0</v>
      </c>
      <c r="T432" s="14">
        <v>0</v>
      </c>
      <c r="U432" s="14">
        <v>2012</v>
      </c>
      <c r="V432" s="14"/>
      <c r="W432" s="14">
        <v>19906</v>
      </c>
      <c r="X432" s="14">
        <v>9457</v>
      </c>
      <c r="Y432" s="14">
        <v>9398</v>
      </c>
    </row>
    <row r="433" spans="1:25" x14ac:dyDescent="0.25">
      <c r="A433" s="17" t="s">
        <v>630</v>
      </c>
      <c r="B433" s="17" t="s">
        <v>630</v>
      </c>
      <c r="C433" s="14" t="s">
        <v>84</v>
      </c>
      <c r="D433" s="14" t="s">
        <v>746</v>
      </c>
      <c r="E433" s="14" t="s">
        <v>742</v>
      </c>
      <c r="F433" s="14" t="s">
        <v>639</v>
      </c>
      <c r="G433" s="13">
        <v>42.190980000000003</v>
      </c>
      <c r="H433" s="13">
        <v>79.529849999999996</v>
      </c>
      <c r="I433" s="14">
        <v>2830</v>
      </c>
      <c r="J433" s="15" t="s">
        <v>1227</v>
      </c>
      <c r="K433" s="16">
        <v>2</v>
      </c>
      <c r="L433" s="13">
        <v>2.65</v>
      </c>
      <c r="M433" s="13">
        <v>0.98699999999999999</v>
      </c>
      <c r="N433" s="14">
        <v>0</v>
      </c>
      <c r="O433" s="14">
        <v>478800</v>
      </c>
      <c r="P433" s="14">
        <v>24000</v>
      </c>
      <c r="Q433" s="14" t="s">
        <v>975</v>
      </c>
      <c r="R433" s="14">
        <v>0</v>
      </c>
      <c r="S433" s="14">
        <v>0</v>
      </c>
      <c r="T433" s="14">
        <v>0</v>
      </c>
      <c r="U433" s="14">
        <v>2012</v>
      </c>
      <c r="V433" s="14"/>
      <c r="W433" s="14">
        <v>15367</v>
      </c>
      <c r="X433" s="14">
        <v>1123</v>
      </c>
      <c r="Y433" s="14">
        <v>773</v>
      </c>
    </row>
    <row r="434" spans="1:25" x14ac:dyDescent="0.25">
      <c r="A434" s="17" t="s">
        <v>630</v>
      </c>
      <c r="B434" s="17" t="s">
        <v>630</v>
      </c>
      <c r="C434" s="14" t="s">
        <v>84</v>
      </c>
      <c r="D434" s="14" t="s">
        <v>747</v>
      </c>
      <c r="E434" s="14" t="s">
        <v>748</v>
      </c>
      <c r="F434" s="14" t="s">
        <v>641</v>
      </c>
      <c r="G434" s="13">
        <v>42.197049999999997</v>
      </c>
      <c r="H434" s="13">
        <v>79.527919999999995</v>
      </c>
      <c r="I434" s="14">
        <v>3003</v>
      </c>
      <c r="J434" s="15" t="s">
        <v>1227</v>
      </c>
      <c r="K434" s="16">
        <v>3</v>
      </c>
      <c r="L434" s="13">
        <v>2.65</v>
      </c>
      <c r="M434" s="13">
        <v>0.98399999999999999</v>
      </c>
      <c r="N434" s="14">
        <v>0</v>
      </c>
      <c r="O434" s="14">
        <v>262700</v>
      </c>
      <c r="P434" s="14">
        <v>50400</v>
      </c>
      <c r="Q434" s="14" t="s">
        <v>975</v>
      </c>
      <c r="R434" s="14">
        <v>0</v>
      </c>
      <c r="S434" s="14">
        <v>0</v>
      </c>
      <c r="T434" s="14">
        <v>0</v>
      </c>
      <c r="U434" s="14">
        <v>2012</v>
      </c>
      <c r="V434" s="14"/>
      <c r="W434" s="14">
        <v>7830</v>
      </c>
      <c r="X434" s="14">
        <v>1561</v>
      </c>
      <c r="Y434" s="14">
        <v>1505</v>
      </c>
    </row>
    <row r="435" spans="1:25" x14ac:dyDescent="0.25">
      <c r="A435" s="17" t="s">
        <v>630</v>
      </c>
      <c r="B435" s="17" t="s">
        <v>630</v>
      </c>
      <c r="C435" s="14" t="s">
        <v>84</v>
      </c>
      <c r="D435" s="14" t="s">
        <v>749</v>
      </c>
      <c r="E435" s="14" t="s">
        <v>750</v>
      </c>
      <c r="F435" s="14" t="s">
        <v>643</v>
      </c>
      <c r="G435" s="13">
        <v>42.353969999999997</v>
      </c>
      <c r="H435" s="13">
        <v>79.429479999999998</v>
      </c>
      <c r="I435" s="14">
        <v>3150</v>
      </c>
      <c r="J435" s="15" t="s">
        <v>1227</v>
      </c>
      <c r="K435" s="16">
        <v>4</v>
      </c>
      <c r="L435" s="13">
        <v>2.65</v>
      </c>
      <c r="M435" s="13">
        <v>0.98899999999999999</v>
      </c>
      <c r="N435" s="14">
        <v>0</v>
      </c>
      <c r="O435" s="14">
        <v>919900</v>
      </c>
      <c r="P435" s="14">
        <v>21000</v>
      </c>
      <c r="Q435" s="14" t="s">
        <v>975</v>
      </c>
      <c r="R435" s="14">
        <v>0</v>
      </c>
      <c r="S435" s="14">
        <v>0</v>
      </c>
      <c r="T435" s="14">
        <v>0</v>
      </c>
      <c r="U435" s="14">
        <v>2012</v>
      </c>
      <c r="V435" s="14"/>
      <c r="W435" s="14">
        <v>23128</v>
      </c>
      <c r="X435" s="14">
        <v>1337</v>
      </c>
      <c r="Y435" s="14">
        <v>531</v>
      </c>
    </row>
    <row r="436" spans="1:25" x14ac:dyDescent="0.25">
      <c r="A436" s="17" t="s">
        <v>630</v>
      </c>
      <c r="B436" s="17" t="s">
        <v>630</v>
      </c>
      <c r="C436" s="14" t="s">
        <v>84</v>
      </c>
      <c r="D436" s="14" t="s">
        <v>751</v>
      </c>
      <c r="E436" s="14" t="s">
        <v>750</v>
      </c>
      <c r="F436" s="14" t="s">
        <v>642</v>
      </c>
      <c r="G436" s="13">
        <v>42.35219</v>
      </c>
      <c r="H436" s="13">
        <v>79.426410000000004</v>
      </c>
      <c r="I436" s="14">
        <v>3136</v>
      </c>
      <c r="J436" s="15" t="s">
        <v>1227</v>
      </c>
      <c r="K436" s="16">
        <v>2</v>
      </c>
      <c r="L436" s="13">
        <v>2.65</v>
      </c>
      <c r="M436" s="13">
        <v>1</v>
      </c>
      <c r="N436" s="14">
        <v>0</v>
      </c>
      <c r="O436" s="14">
        <v>1152300</v>
      </c>
      <c r="P436" s="14">
        <v>22800</v>
      </c>
      <c r="Q436" s="14" t="s">
        <v>975</v>
      </c>
      <c r="R436" s="14">
        <v>0</v>
      </c>
      <c r="S436" s="14">
        <v>0</v>
      </c>
      <c r="T436" s="14">
        <v>0</v>
      </c>
      <c r="U436" s="14">
        <v>2012</v>
      </c>
      <c r="V436" s="14"/>
      <c r="W436" s="14">
        <v>27964</v>
      </c>
      <c r="X436" s="14">
        <v>1587</v>
      </c>
      <c r="Y436" s="14">
        <v>557</v>
      </c>
    </row>
    <row r="437" spans="1:25" x14ac:dyDescent="0.25">
      <c r="A437" s="17" t="s">
        <v>630</v>
      </c>
      <c r="B437" s="17" t="s">
        <v>630</v>
      </c>
      <c r="C437" s="14" t="s">
        <v>84</v>
      </c>
      <c r="D437" s="14" t="s">
        <v>752</v>
      </c>
      <c r="E437" s="14" t="s">
        <v>753</v>
      </c>
      <c r="F437" s="14" t="s">
        <v>644</v>
      </c>
      <c r="G437" s="13">
        <v>42.391100000000002</v>
      </c>
      <c r="H437" s="13">
        <v>79.443029999999993</v>
      </c>
      <c r="I437" s="14">
        <v>3142</v>
      </c>
      <c r="J437" s="15" t="s">
        <v>1227</v>
      </c>
      <c r="K437" s="16">
        <v>3.5</v>
      </c>
      <c r="L437" s="13">
        <v>2.65</v>
      </c>
      <c r="M437" s="13">
        <v>0.99299999999999999</v>
      </c>
      <c r="N437" s="14">
        <v>0</v>
      </c>
      <c r="O437" s="14">
        <v>876700</v>
      </c>
      <c r="P437" s="14">
        <v>16700</v>
      </c>
      <c r="Q437" s="14" t="s">
        <v>975</v>
      </c>
      <c r="R437" s="14">
        <v>0</v>
      </c>
      <c r="S437" s="14">
        <v>0</v>
      </c>
      <c r="T437" s="14">
        <v>0</v>
      </c>
      <c r="U437" s="14">
        <v>2012</v>
      </c>
      <c r="V437" s="14"/>
      <c r="W437" s="14">
        <v>22037</v>
      </c>
      <c r="X437" s="14">
        <v>1243</v>
      </c>
      <c r="Y437" s="14">
        <v>422</v>
      </c>
    </row>
    <row r="438" spans="1:25" x14ac:dyDescent="0.25">
      <c r="A438" s="17" t="s">
        <v>630</v>
      </c>
      <c r="B438" s="17" t="s">
        <v>630</v>
      </c>
      <c r="C438" s="14" t="s">
        <v>84</v>
      </c>
      <c r="D438" s="14" t="s">
        <v>754</v>
      </c>
      <c r="E438" s="14" t="s">
        <v>755</v>
      </c>
      <c r="F438" s="14" t="s">
        <v>756</v>
      </c>
      <c r="G438" s="13">
        <v>41.967489999999998</v>
      </c>
      <c r="H438" s="13">
        <v>79.106160000000003</v>
      </c>
      <c r="I438" s="14">
        <v>2881</v>
      </c>
      <c r="J438" s="15" t="s">
        <v>1227</v>
      </c>
      <c r="K438" s="16">
        <v>5</v>
      </c>
      <c r="L438" s="13">
        <v>2.65</v>
      </c>
      <c r="M438" s="13">
        <v>1</v>
      </c>
      <c r="N438" s="14">
        <v>0</v>
      </c>
      <c r="O438" s="14">
        <v>5156300</v>
      </c>
      <c r="P438" s="14">
        <v>143300</v>
      </c>
      <c r="Q438" s="14" t="s">
        <v>975</v>
      </c>
      <c r="R438" s="14">
        <v>0</v>
      </c>
      <c r="S438" s="14">
        <v>0</v>
      </c>
      <c r="T438" s="14">
        <v>0</v>
      </c>
      <c r="U438" s="14">
        <v>2005</v>
      </c>
      <c r="V438" s="14"/>
      <c r="W438" s="14">
        <v>149229</v>
      </c>
      <c r="X438" s="14">
        <v>9240</v>
      </c>
      <c r="Y438" s="14">
        <v>4306</v>
      </c>
    </row>
    <row r="439" spans="1:25" x14ac:dyDescent="0.25">
      <c r="A439" s="17" t="s">
        <v>630</v>
      </c>
      <c r="B439" s="17" t="s">
        <v>630</v>
      </c>
      <c r="C439" s="14" t="s">
        <v>84</v>
      </c>
      <c r="D439" s="14" t="s">
        <v>757</v>
      </c>
      <c r="E439" s="14" t="s">
        <v>755</v>
      </c>
      <c r="F439" s="14" t="s">
        <v>758</v>
      </c>
      <c r="G439" s="13">
        <v>41.975290000000001</v>
      </c>
      <c r="H439" s="13">
        <v>79.109309999999994</v>
      </c>
      <c r="I439" s="14">
        <v>2845</v>
      </c>
      <c r="J439" s="15" t="s">
        <v>1227</v>
      </c>
      <c r="K439" s="16">
        <v>2</v>
      </c>
      <c r="L439" s="13">
        <v>2.65</v>
      </c>
      <c r="M439" s="13">
        <v>1</v>
      </c>
      <c r="N439" s="14">
        <v>0</v>
      </c>
      <c r="O439" s="14">
        <v>3823900</v>
      </c>
      <c r="P439" s="14">
        <v>387400</v>
      </c>
      <c r="Q439" s="14" t="s">
        <v>975</v>
      </c>
      <c r="R439" s="14">
        <v>0</v>
      </c>
      <c r="S439" s="14">
        <v>0</v>
      </c>
      <c r="T439" s="14">
        <v>0</v>
      </c>
      <c r="U439" s="14">
        <v>2005</v>
      </c>
      <c r="V439" s="14"/>
      <c r="W439" s="14">
        <v>109844</v>
      </c>
      <c r="X439" s="14">
        <v>12898</v>
      </c>
      <c r="Y439" s="14">
        <v>11439</v>
      </c>
    </row>
    <row r="440" spans="1:25" x14ac:dyDescent="0.25">
      <c r="A440" s="17" t="s">
        <v>630</v>
      </c>
      <c r="B440" s="17" t="s">
        <v>630</v>
      </c>
      <c r="C440" s="14" t="s">
        <v>84</v>
      </c>
      <c r="D440" s="14" t="s">
        <v>759</v>
      </c>
      <c r="E440" s="14" t="s">
        <v>755</v>
      </c>
      <c r="F440" s="14" t="s">
        <v>760</v>
      </c>
      <c r="G440" s="13">
        <v>41.972830000000002</v>
      </c>
      <c r="H440" s="13">
        <v>79.116979999999998</v>
      </c>
      <c r="I440" s="14">
        <v>2867</v>
      </c>
      <c r="J440" s="15" t="s">
        <v>1227</v>
      </c>
      <c r="K440" s="16">
        <v>2</v>
      </c>
      <c r="L440" s="13">
        <v>2.65</v>
      </c>
      <c r="M440" s="13">
        <v>0.98399999999999999</v>
      </c>
      <c r="N440" s="14">
        <v>0</v>
      </c>
      <c r="O440" s="14">
        <v>684600</v>
      </c>
      <c r="P440" s="14">
        <v>45200</v>
      </c>
      <c r="Q440" s="14" t="s">
        <v>975</v>
      </c>
      <c r="R440" s="14">
        <v>0</v>
      </c>
      <c r="S440" s="14">
        <v>0</v>
      </c>
      <c r="T440" s="14">
        <v>0</v>
      </c>
      <c r="U440" s="14">
        <v>2005</v>
      </c>
      <c r="V440" s="14"/>
      <c r="W440" s="14">
        <v>20941</v>
      </c>
      <c r="X440" s="14">
        <v>1779</v>
      </c>
      <c r="Y440" s="14">
        <v>1390</v>
      </c>
    </row>
    <row r="441" spans="1:25" x14ac:dyDescent="0.25">
      <c r="A441" s="17" t="s">
        <v>579</v>
      </c>
      <c r="B441" s="17" t="s">
        <v>579</v>
      </c>
      <c r="C441" s="14" t="s">
        <v>84</v>
      </c>
      <c r="D441" s="14" t="s">
        <v>831</v>
      </c>
      <c r="E441" s="14" t="s">
        <v>832</v>
      </c>
      <c r="F441" s="14" t="s">
        <v>591</v>
      </c>
      <c r="G441" s="13">
        <v>40.782699999999998</v>
      </c>
      <c r="H441" s="13">
        <v>75.4876</v>
      </c>
      <c r="I441" s="14">
        <v>3870</v>
      </c>
      <c r="J441" s="15" t="s">
        <v>1227</v>
      </c>
      <c r="K441" s="16">
        <v>3</v>
      </c>
      <c r="L441" s="13">
        <v>2.7</v>
      </c>
      <c r="M441" s="13">
        <v>0.998</v>
      </c>
      <c r="N441" s="14">
        <v>0</v>
      </c>
      <c r="O441" s="14">
        <v>618693</v>
      </c>
      <c r="P441" s="14">
        <v>25441</v>
      </c>
      <c r="Q441" s="14" t="s">
        <v>977</v>
      </c>
      <c r="R441" s="14">
        <v>0</v>
      </c>
      <c r="S441" s="14">
        <v>0</v>
      </c>
      <c r="T441" s="14">
        <v>0</v>
      </c>
      <c r="U441" s="14">
        <v>2010</v>
      </c>
      <c r="V441" s="14"/>
      <c r="W441" s="14">
        <v>10250</v>
      </c>
      <c r="X441" s="14">
        <v>687</v>
      </c>
      <c r="Y441" s="14">
        <v>423</v>
      </c>
    </row>
    <row r="442" spans="1:25" x14ac:dyDescent="0.25">
      <c r="A442" s="17" t="s">
        <v>579</v>
      </c>
      <c r="B442" s="17" t="s">
        <v>579</v>
      </c>
      <c r="C442" s="14" t="s">
        <v>84</v>
      </c>
      <c r="D442" s="14" t="s">
        <v>833</v>
      </c>
      <c r="E442" s="14" t="s">
        <v>832</v>
      </c>
      <c r="F442" s="14" t="s">
        <v>589</v>
      </c>
      <c r="G442" s="14">
        <v>40.782699999999998</v>
      </c>
      <c r="H442" s="14">
        <v>75.4876</v>
      </c>
      <c r="I442" s="14">
        <v>3870</v>
      </c>
      <c r="J442" s="14" t="s">
        <v>1227</v>
      </c>
      <c r="K442" s="14">
        <v>3</v>
      </c>
      <c r="L442" s="14">
        <v>2.7</v>
      </c>
      <c r="M442" s="13">
        <v>0.998</v>
      </c>
      <c r="N442" s="14">
        <v>0</v>
      </c>
      <c r="O442" s="14">
        <v>986706</v>
      </c>
      <c r="P442" s="14">
        <v>35415</v>
      </c>
      <c r="Q442" s="14" t="s">
        <v>977</v>
      </c>
      <c r="R442" s="14">
        <v>0</v>
      </c>
      <c r="S442" s="14">
        <v>0</v>
      </c>
      <c r="T442" s="14">
        <v>0</v>
      </c>
      <c r="U442" s="14">
        <v>2010</v>
      </c>
      <c r="V442" s="14"/>
      <c r="W442" s="14">
        <v>15795</v>
      </c>
      <c r="X442" s="14">
        <v>1012</v>
      </c>
      <c r="Y442" s="14">
        <v>569</v>
      </c>
    </row>
    <row r="443" spans="1:25" x14ac:dyDescent="0.25">
      <c r="A443" s="17" t="s">
        <v>579</v>
      </c>
      <c r="B443" s="17" t="s">
        <v>579</v>
      </c>
      <c r="C443" s="14" t="s">
        <v>84</v>
      </c>
      <c r="D443" s="14" t="s">
        <v>834</v>
      </c>
      <c r="E443" s="14" t="s">
        <v>832</v>
      </c>
      <c r="F443" s="14" t="s">
        <v>588</v>
      </c>
      <c r="G443" s="14">
        <v>40.782600000000002</v>
      </c>
      <c r="H443" s="14">
        <v>75.486900000000006</v>
      </c>
      <c r="I443" s="14">
        <v>3870</v>
      </c>
      <c r="J443" s="14" t="s">
        <v>1227</v>
      </c>
      <c r="K443" s="14">
        <v>3</v>
      </c>
      <c r="L443" s="14">
        <v>2.7</v>
      </c>
      <c r="M443" s="13">
        <v>0.998</v>
      </c>
      <c r="N443" s="14">
        <v>0</v>
      </c>
      <c r="O443" s="14">
        <v>1054226</v>
      </c>
      <c r="P443" s="14">
        <v>32225</v>
      </c>
      <c r="Q443" s="14" t="s">
        <v>977</v>
      </c>
      <c r="R443" s="14">
        <v>0</v>
      </c>
      <c r="S443" s="14">
        <v>0</v>
      </c>
      <c r="T443" s="14">
        <v>0</v>
      </c>
      <c r="U443" s="14">
        <v>2010</v>
      </c>
      <c r="V443" s="14"/>
      <c r="W443" s="14">
        <v>16783</v>
      </c>
      <c r="X443" s="14">
        <v>1028</v>
      </c>
      <c r="Y443" s="14">
        <v>515</v>
      </c>
    </row>
    <row r="444" spans="1:25" x14ac:dyDescent="0.25">
      <c r="A444" s="17" t="s">
        <v>579</v>
      </c>
      <c r="B444" s="17" t="s">
        <v>579</v>
      </c>
      <c r="C444" s="14" t="s">
        <v>84</v>
      </c>
      <c r="D444" s="14" t="s">
        <v>835</v>
      </c>
      <c r="E444" s="14" t="s">
        <v>832</v>
      </c>
      <c r="F444" s="14" t="s">
        <v>590</v>
      </c>
      <c r="G444" s="14">
        <v>40.782600000000002</v>
      </c>
      <c r="H444" s="14">
        <v>75.486900000000006</v>
      </c>
      <c r="I444" s="14">
        <v>3870</v>
      </c>
      <c r="J444" s="14" t="s">
        <v>1227</v>
      </c>
      <c r="K444" s="14">
        <v>3</v>
      </c>
      <c r="L444" s="14">
        <v>2.7</v>
      </c>
      <c r="M444" s="13">
        <v>0.998</v>
      </c>
      <c r="N444" s="14">
        <v>0</v>
      </c>
      <c r="O444" s="14">
        <v>933846</v>
      </c>
      <c r="P444" s="14">
        <v>44665</v>
      </c>
      <c r="Q444" s="14" t="s">
        <v>977</v>
      </c>
      <c r="R444" s="14">
        <v>0</v>
      </c>
      <c r="S444" s="14">
        <v>0</v>
      </c>
      <c r="T444" s="14">
        <v>0</v>
      </c>
      <c r="U444" s="14">
        <v>2010</v>
      </c>
      <c r="V444" s="14"/>
      <c r="W444" s="14">
        <v>15039</v>
      </c>
      <c r="X444" s="14">
        <v>1075</v>
      </c>
      <c r="Y444" s="14">
        <v>722</v>
      </c>
    </row>
    <row r="445" spans="1:25" x14ac:dyDescent="0.25">
      <c r="A445" s="17" t="s">
        <v>579</v>
      </c>
      <c r="B445" s="17" t="s">
        <v>579</v>
      </c>
      <c r="C445" s="14" t="s">
        <v>84</v>
      </c>
      <c r="D445" s="14" t="s">
        <v>836</v>
      </c>
      <c r="E445" s="14" t="s">
        <v>837</v>
      </c>
      <c r="F445" s="14" t="s">
        <v>584</v>
      </c>
      <c r="G445" s="14">
        <v>40.787399999999998</v>
      </c>
      <c r="H445" s="14">
        <v>75.472800000000007</v>
      </c>
      <c r="I445" s="14">
        <v>3990</v>
      </c>
      <c r="J445" s="14" t="s">
        <v>1227</v>
      </c>
      <c r="K445" s="14">
        <v>3</v>
      </c>
      <c r="L445" s="14">
        <v>2.7</v>
      </c>
      <c r="M445" s="13">
        <v>0.997</v>
      </c>
      <c r="N445" s="14">
        <v>0</v>
      </c>
      <c r="O445" s="14">
        <v>1357544</v>
      </c>
      <c r="P445" s="14">
        <v>47407</v>
      </c>
      <c r="Q445" s="14" t="s">
        <v>977</v>
      </c>
      <c r="R445" s="14">
        <v>0</v>
      </c>
      <c r="S445" s="14">
        <v>0</v>
      </c>
      <c r="T445" s="14">
        <v>0</v>
      </c>
      <c r="U445" s="14">
        <v>2010</v>
      </c>
      <c r="V445" s="14"/>
      <c r="W445" s="14">
        <v>19731</v>
      </c>
      <c r="X445" s="14">
        <v>1255</v>
      </c>
      <c r="Y445" s="14">
        <v>692</v>
      </c>
    </row>
    <row r="446" spans="1:25" x14ac:dyDescent="0.25">
      <c r="A446" s="17" t="s">
        <v>579</v>
      </c>
      <c r="B446" s="17" t="s">
        <v>579</v>
      </c>
      <c r="C446" s="14" t="s">
        <v>84</v>
      </c>
      <c r="D446" s="14" t="s">
        <v>838</v>
      </c>
      <c r="E446" s="14" t="s">
        <v>837</v>
      </c>
      <c r="F446" s="14" t="s">
        <v>583</v>
      </c>
      <c r="G446" s="14">
        <v>40.787399999999998</v>
      </c>
      <c r="H446" s="14">
        <v>75.472800000000007</v>
      </c>
      <c r="I446" s="14">
        <v>3995</v>
      </c>
      <c r="J446" s="14" t="s">
        <v>1227</v>
      </c>
      <c r="K446" s="14">
        <v>3</v>
      </c>
      <c r="L446" s="14">
        <v>2.7</v>
      </c>
      <c r="M446" s="13">
        <v>0.997</v>
      </c>
      <c r="N446" s="14">
        <v>0</v>
      </c>
      <c r="O446" s="14">
        <v>1560235</v>
      </c>
      <c r="P446" s="14">
        <v>52686</v>
      </c>
      <c r="Q446" s="14" t="s">
        <v>977</v>
      </c>
      <c r="R446" s="14">
        <v>0</v>
      </c>
      <c r="S446" s="14">
        <v>0</v>
      </c>
      <c r="T446" s="14">
        <v>0</v>
      </c>
      <c r="U446" s="14">
        <v>2010</v>
      </c>
      <c r="V446" s="14"/>
      <c r="W446" s="14">
        <v>22149</v>
      </c>
      <c r="X446" s="14">
        <v>1395</v>
      </c>
      <c r="Y446" s="14">
        <v>752</v>
      </c>
    </row>
    <row r="447" spans="1:25" x14ac:dyDescent="0.25">
      <c r="A447" s="17" t="s">
        <v>579</v>
      </c>
      <c r="B447" s="17" t="s">
        <v>579</v>
      </c>
      <c r="C447" s="14" t="s">
        <v>84</v>
      </c>
      <c r="D447" s="14" t="s">
        <v>839</v>
      </c>
      <c r="E447" s="14" t="s">
        <v>837</v>
      </c>
      <c r="F447" s="14" t="s">
        <v>586</v>
      </c>
      <c r="G447" s="14">
        <v>40.787100000000002</v>
      </c>
      <c r="H447" s="14">
        <v>75.473399999999998</v>
      </c>
      <c r="I447" s="14">
        <v>3980</v>
      </c>
      <c r="J447" s="14" t="s">
        <v>1227</v>
      </c>
      <c r="K447" s="14">
        <v>3</v>
      </c>
      <c r="L447" s="14">
        <v>2.7</v>
      </c>
      <c r="M447" s="13">
        <v>0.998</v>
      </c>
      <c r="N447" s="14">
        <v>0</v>
      </c>
      <c r="O447" s="14">
        <v>1139210</v>
      </c>
      <c r="P447" s="14">
        <v>36319</v>
      </c>
      <c r="Q447" s="14" t="s">
        <v>977</v>
      </c>
      <c r="R447" s="14">
        <v>0</v>
      </c>
      <c r="S447" s="14">
        <v>0</v>
      </c>
      <c r="T447" s="14">
        <v>0</v>
      </c>
      <c r="U447" s="14">
        <v>2010</v>
      </c>
      <c r="V447" s="14"/>
      <c r="W447" s="14">
        <v>16993</v>
      </c>
      <c r="X447" s="14">
        <v>1052</v>
      </c>
      <c r="Y447" s="14">
        <v>544</v>
      </c>
    </row>
    <row r="448" spans="1:25" x14ac:dyDescent="0.25">
      <c r="A448" s="17" t="s">
        <v>579</v>
      </c>
      <c r="B448" s="17" t="s">
        <v>579</v>
      </c>
      <c r="C448" s="14" t="s">
        <v>84</v>
      </c>
      <c r="D448" s="14" t="s">
        <v>840</v>
      </c>
      <c r="E448" s="14" t="s">
        <v>837</v>
      </c>
      <c r="F448" s="14" t="s">
        <v>587</v>
      </c>
      <c r="G448" s="14">
        <v>40.783999999999999</v>
      </c>
      <c r="H448" s="14">
        <v>75.476299999999995</v>
      </c>
      <c r="I448" s="14">
        <v>3940</v>
      </c>
      <c r="J448" s="14" t="s">
        <v>1227</v>
      </c>
      <c r="K448" s="14">
        <v>3</v>
      </c>
      <c r="L448" s="14">
        <v>2.7</v>
      </c>
      <c r="M448" s="13">
        <v>0.997</v>
      </c>
      <c r="N448" s="14">
        <v>0</v>
      </c>
      <c r="O448" s="14">
        <v>1101947</v>
      </c>
      <c r="P448" s="14">
        <v>36053</v>
      </c>
      <c r="Q448" s="14" t="s">
        <v>977</v>
      </c>
      <c r="R448" s="14">
        <v>0</v>
      </c>
      <c r="S448" s="14">
        <v>0</v>
      </c>
      <c r="T448" s="14">
        <v>0</v>
      </c>
      <c r="U448" s="14">
        <v>2010</v>
      </c>
      <c r="V448" s="14"/>
      <c r="W448" s="14">
        <v>16854</v>
      </c>
      <c r="X448" s="14">
        <v>1051</v>
      </c>
      <c r="Y448" s="14">
        <v>554</v>
      </c>
    </row>
    <row r="449" spans="1:25" x14ac:dyDescent="0.25">
      <c r="A449" s="17" t="s">
        <v>579</v>
      </c>
      <c r="B449" s="17" t="s">
        <v>579</v>
      </c>
      <c r="C449" s="14" t="s">
        <v>84</v>
      </c>
      <c r="D449" s="14" t="s">
        <v>841</v>
      </c>
      <c r="E449" s="14" t="s">
        <v>837</v>
      </c>
      <c r="F449" s="14" t="s">
        <v>585</v>
      </c>
      <c r="G449" s="14">
        <v>40.783799999999999</v>
      </c>
      <c r="H449" s="14">
        <v>75.476299999999995</v>
      </c>
      <c r="I449" s="14">
        <v>3940</v>
      </c>
      <c r="J449" s="14" t="s">
        <v>1227</v>
      </c>
      <c r="K449" s="14">
        <v>3</v>
      </c>
      <c r="L449" s="14">
        <v>2.7</v>
      </c>
      <c r="M449" s="13">
        <v>0.997</v>
      </c>
      <c r="N449" s="14">
        <v>0</v>
      </c>
      <c r="O449" s="14">
        <v>1255321</v>
      </c>
      <c r="P449" s="14">
        <v>42133</v>
      </c>
      <c r="Q449" s="14" t="s">
        <v>977</v>
      </c>
      <c r="R449" s="14">
        <v>0</v>
      </c>
      <c r="S449" s="14">
        <v>0</v>
      </c>
      <c r="T449" s="14">
        <v>0</v>
      </c>
      <c r="U449" s="14">
        <v>2010</v>
      </c>
      <c r="V449" s="14"/>
      <c r="W449" s="14">
        <v>18927</v>
      </c>
      <c r="X449" s="14">
        <v>1189</v>
      </c>
      <c r="Y449" s="14">
        <v>638</v>
      </c>
    </row>
    <row r="450" spans="1:25" x14ac:dyDescent="0.25">
      <c r="A450" s="17" t="s">
        <v>579</v>
      </c>
      <c r="B450" s="17" t="s">
        <v>579</v>
      </c>
      <c r="C450" s="14" t="s">
        <v>84</v>
      </c>
      <c r="D450" s="14" t="s">
        <v>842</v>
      </c>
      <c r="E450" s="14" t="s">
        <v>843</v>
      </c>
      <c r="F450" s="14" t="s">
        <v>581</v>
      </c>
      <c r="G450" s="14">
        <v>40.765000000000001</v>
      </c>
      <c r="H450" s="14">
        <v>75.502499999999998</v>
      </c>
      <c r="I450" s="14">
        <v>3725</v>
      </c>
      <c r="J450" s="14" t="s">
        <v>1227</v>
      </c>
      <c r="K450" s="14">
        <v>3</v>
      </c>
      <c r="L450" s="14">
        <v>2.7</v>
      </c>
      <c r="M450" s="13">
        <v>0.999</v>
      </c>
      <c r="N450" s="14">
        <v>0</v>
      </c>
      <c r="O450" s="14">
        <v>3487281</v>
      </c>
      <c r="P450" s="14">
        <v>105091</v>
      </c>
      <c r="Q450" s="14" t="s">
        <v>977</v>
      </c>
      <c r="R450" s="14">
        <v>0</v>
      </c>
      <c r="S450" s="14">
        <v>0</v>
      </c>
      <c r="T450" s="14">
        <v>0</v>
      </c>
      <c r="U450" s="14">
        <v>2010</v>
      </c>
      <c r="V450" s="14"/>
      <c r="W450" s="14">
        <v>53900</v>
      </c>
      <c r="X450" s="14">
        <v>3320</v>
      </c>
      <c r="Y450" s="14">
        <v>1646</v>
      </c>
    </row>
    <row r="451" spans="1:25" x14ac:dyDescent="0.25">
      <c r="A451" s="17" t="s">
        <v>579</v>
      </c>
      <c r="B451" s="17" t="s">
        <v>579</v>
      </c>
      <c r="C451" s="14" t="s">
        <v>84</v>
      </c>
      <c r="D451" s="14" t="s">
        <v>844</v>
      </c>
      <c r="E451" s="14" t="s">
        <v>843</v>
      </c>
      <c r="F451" s="14" t="s">
        <v>580</v>
      </c>
      <c r="G451" s="14">
        <v>40.765000000000001</v>
      </c>
      <c r="H451" s="14">
        <v>75.502499999999998</v>
      </c>
      <c r="I451" s="14">
        <v>3725</v>
      </c>
      <c r="J451" s="14" t="s">
        <v>1227</v>
      </c>
      <c r="K451" s="14">
        <v>3</v>
      </c>
      <c r="L451" s="14">
        <v>2.7</v>
      </c>
      <c r="M451" s="13">
        <v>0.999</v>
      </c>
      <c r="N451" s="14">
        <v>0</v>
      </c>
      <c r="O451" s="14">
        <v>3688019</v>
      </c>
      <c r="P451" s="14">
        <v>144202</v>
      </c>
      <c r="Q451" s="14" t="s">
        <v>977</v>
      </c>
      <c r="R451" s="14">
        <v>0</v>
      </c>
      <c r="S451" s="14">
        <v>0</v>
      </c>
      <c r="T451" s="14">
        <v>0</v>
      </c>
      <c r="U451" s="14">
        <v>2010</v>
      </c>
      <c r="V451" s="14"/>
      <c r="W451" s="14">
        <v>57073</v>
      </c>
      <c r="X451" s="14">
        <v>3802</v>
      </c>
      <c r="Y451" s="14">
        <v>2264</v>
      </c>
    </row>
    <row r="452" spans="1:25" x14ac:dyDescent="0.25">
      <c r="A452" s="17" t="s">
        <v>579</v>
      </c>
      <c r="B452" s="17" t="s">
        <v>579</v>
      </c>
      <c r="C452" s="14" t="s">
        <v>84</v>
      </c>
      <c r="D452" s="14" t="s">
        <v>845</v>
      </c>
      <c r="E452" s="14" t="s">
        <v>843</v>
      </c>
      <c r="F452" s="14" t="s">
        <v>582</v>
      </c>
      <c r="G452" s="14">
        <v>40.764400000000002</v>
      </c>
      <c r="H452" s="14">
        <v>75.502399999999994</v>
      </c>
      <c r="I452" s="14">
        <v>3720</v>
      </c>
      <c r="J452" s="14" t="s">
        <v>1227</v>
      </c>
      <c r="K452" s="14">
        <v>3</v>
      </c>
      <c r="L452" s="14">
        <v>2.7</v>
      </c>
      <c r="M452" s="13">
        <v>0.999</v>
      </c>
      <c r="N452" s="14">
        <v>0</v>
      </c>
      <c r="O452" s="14">
        <v>1028063</v>
      </c>
      <c r="P452" s="14">
        <v>40639</v>
      </c>
      <c r="Q452" s="14" t="s">
        <v>977</v>
      </c>
      <c r="R452" s="14">
        <v>0</v>
      </c>
      <c r="S452" s="14">
        <v>0</v>
      </c>
      <c r="T452" s="14">
        <v>0</v>
      </c>
      <c r="U452" s="14">
        <v>2010</v>
      </c>
      <c r="V452" s="14"/>
      <c r="W452" s="14">
        <v>17762</v>
      </c>
      <c r="X452" s="14">
        <v>1176</v>
      </c>
      <c r="Y452" s="14">
        <v>705</v>
      </c>
    </row>
    <row r="453" spans="1:25" x14ac:dyDescent="0.25">
      <c r="A453" s="17" t="s">
        <v>579</v>
      </c>
      <c r="B453" s="17" t="s">
        <v>579</v>
      </c>
      <c r="C453" s="14" t="s">
        <v>84</v>
      </c>
      <c r="D453" s="14" t="s">
        <v>846</v>
      </c>
      <c r="E453" s="14" t="s">
        <v>847</v>
      </c>
      <c r="F453" s="14" t="s">
        <v>848</v>
      </c>
      <c r="G453" s="14">
        <v>40.766599999999997</v>
      </c>
      <c r="H453" s="14">
        <v>75.508399999999995</v>
      </c>
      <c r="I453" s="14">
        <v>3708</v>
      </c>
      <c r="J453" s="14" t="s">
        <v>1227</v>
      </c>
      <c r="K453" s="14">
        <v>3</v>
      </c>
      <c r="L453" s="14">
        <v>2.7</v>
      </c>
      <c r="M453" s="13">
        <v>1</v>
      </c>
      <c r="N453" s="14">
        <v>0</v>
      </c>
      <c r="O453" s="14">
        <v>1750840</v>
      </c>
      <c r="P453" s="14">
        <v>53109</v>
      </c>
      <c r="Q453" s="14" t="s">
        <v>977</v>
      </c>
      <c r="R453" s="14">
        <v>0</v>
      </c>
      <c r="S453" s="14">
        <v>0</v>
      </c>
      <c r="T453" s="14">
        <v>0</v>
      </c>
      <c r="U453" s="14">
        <v>2010</v>
      </c>
      <c r="V453" s="14"/>
      <c r="W453" s="14">
        <v>28528</v>
      </c>
      <c r="X453" s="14">
        <v>1749</v>
      </c>
      <c r="Y453" s="14">
        <v>872</v>
      </c>
    </row>
    <row r="454" spans="1:25" x14ac:dyDescent="0.25">
      <c r="A454" s="17" t="s">
        <v>1239</v>
      </c>
      <c r="B454" s="17" t="s">
        <v>502</v>
      </c>
      <c r="C454" s="14" t="s">
        <v>84</v>
      </c>
      <c r="D454" s="14" t="s">
        <v>504</v>
      </c>
      <c r="E454" s="14" t="s">
        <v>505</v>
      </c>
      <c r="F454" s="14" t="s">
        <v>441</v>
      </c>
      <c r="G454" s="14">
        <v>42.982999999999997</v>
      </c>
      <c r="H454" s="14">
        <v>83.540300000000002</v>
      </c>
      <c r="I454" s="14">
        <v>2833</v>
      </c>
      <c r="J454" s="14" t="s">
        <v>1227</v>
      </c>
      <c r="K454" s="14">
        <v>2</v>
      </c>
      <c r="L454" s="14">
        <v>2.7</v>
      </c>
      <c r="M454" s="13">
        <v>0.999</v>
      </c>
      <c r="N454" s="14">
        <v>0</v>
      </c>
      <c r="O454" s="14">
        <v>1985600</v>
      </c>
      <c r="P454" s="14">
        <v>59100</v>
      </c>
      <c r="Q454" s="14" t="s">
        <v>975</v>
      </c>
      <c r="R454" s="14">
        <v>0</v>
      </c>
      <c r="S454" s="14">
        <v>0</v>
      </c>
      <c r="T454" s="14">
        <v>0</v>
      </c>
      <c r="U454" s="14">
        <v>2008</v>
      </c>
      <c r="V454" s="14"/>
      <c r="W454" s="14">
        <v>56118</v>
      </c>
      <c r="X454" s="14">
        <v>3448</v>
      </c>
      <c r="Y454" s="14">
        <v>1694</v>
      </c>
    </row>
    <row r="455" spans="1:25" x14ac:dyDescent="0.25">
      <c r="A455" s="17" t="s">
        <v>1239</v>
      </c>
      <c r="B455" s="17" t="s">
        <v>502</v>
      </c>
      <c r="C455" s="14" t="s">
        <v>84</v>
      </c>
      <c r="D455" s="14" t="s">
        <v>506</v>
      </c>
      <c r="E455" s="14" t="s">
        <v>505</v>
      </c>
      <c r="F455" s="14" t="s">
        <v>442</v>
      </c>
      <c r="G455" s="14">
        <v>42.982799999999997</v>
      </c>
      <c r="H455" s="14">
        <v>83.539900000000003</v>
      </c>
      <c r="I455" s="14">
        <v>2830</v>
      </c>
      <c r="J455" s="14" t="s">
        <v>1227</v>
      </c>
      <c r="K455" s="14">
        <v>2</v>
      </c>
      <c r="L455" s="14">
        <v>2.7</v>
      </c>
      <c r="M455" s="13">
        <v>0.999</v>
      </c>
      <c r="N455" s="14">
        <v>0</v>
      </c>
      <c r="O455" s="14">
        <v>2410600</v>
      </c>
      <c r="P455" s="14">
        <v>44900</v>
      </c>
      <c r="Q455" s="14" t="s">
        <v>975</v>
      </c>
      <c r="R455" s="14">
        <v>0</v>
      </c>
      <c r="S455" s="14">
        <v>0</v>
      </c>
      <c r="T455" s="14">
        <v>0</v>
      </c>
      <c r="U455" s="14">
        <v>2008</v>
      </c>
      <c r="V455" s="14"/>
      <c r="W455" s="14">
        <v>68143</v>
      </c>
      <c r="X455" s="14">
        <v>3879</v>
      </c>
      <c r="Y455" s="14">
        <v>1291</v>
      </c>
    </row>
    <row r="456" spans="1:25" x14ac:dyDescent="0.25">
      <c r="A456" s="17" t="s">
        <v>1239</v>
      </c>
      <c r="B456" s="17" t="s">
        <v>502</v>
      </c>
      <c r="C456" s="14" t="s">
        <v>84</v>
      </c>
      <c r="D456" s="14" t="s">
        <v>507</v>
      </c>
      <c r="E456" s="14" t="s">
        <v>508</v>
      </c>
      <c r="F456" s="14" t="s">
        <v>443</v>
      </c>
      <c r="G456" s="14">
        <v>42.991700000000002</v>
      </c>
      <c r="H456" s="14">
        <v>83.585499999999996</v>
      </c>
      <c r="I456" s="14">
        <v>2871</v>
      </c>
      <c r="J456" s="14" t="s">
        <v>1227</v>
      </c>
      <c r="K456" s="14">
        <v>2</v>
      </c>
      <c r="L456" s="14">
        <v>2.7</v>
      </c>
      <c r="M456" s="13">
        <v>0.999</v>
      </c>
      <c r="N456" s="14">
        <v>0</v>
      </c>
      <c r="O456" s="14">
        <v>2553300</v>
      </c>
      <c r="P456" s="14">
        <v>42300</v>
      </c>
      <c r="Q456" s="14" t="s">
        <v>975</v>
      </c>
      <c r="R456" s="14">
        <v>0</v>
      </c>
      <c r="S456" s="14">
        <v>0</v>
      </c>
      <c r="T456" s="14">
        <v>0</v>
      </c>
      <c r="U456" s="14">
        <v>2008</v>
      </c>
      <c r="V456" s="14"/>
      <c r="W456" s="14">
        <v>70200</v>
      </c>
      <c r="X456" s="14">
        <v>3951</v>
      </c>
      <c r="Y456" s="14">
        <v>1184</v>
      </c>
    </row>
    <row r="457" spans="1:25" x14ac:dyDescent="0.25">
      <c r="A457" s="17" t="s">
        <v>1239</v>
      </c>
      <c r="B457" s="17" t="s">
        <v>502</v>
      </c>
      <c r="C457" s="14" t="s">
        <v>84</v>
      </c>
      <c r="D457" s="14" t="s">
        <v>509</v>
      </c>
      <c r="E457" s="14" t="s">
        <v>508</v>
      </c>
      <c r="F457" s="14" t="s">
        <v>444</v>
      </c>
      <c r="G457" s="14">
        <v>42.991599999999998</v>
      </c>
      <c r="H457" s="14">
        <v>83.585999999999999</v>
      </c>
      <c r="I457" s="14">
        <v>2872</v>
      </c>
      <c r="J457" s="14" t="s">
        <v>1227</v>
      </c>
      <c r="K457" s="14">
        <v>2</v>
      </c>
      <c r="L457" s="14">
        <v>2.7</v>
      </c>
      <c r="M457" s="13">
        <v>0.999</v>
      </c>
      <c r="N457" s="14">
        <v>0</v>
      </c>
      <c r="O457" s="14">
        <v>1182700</v>
      </c>
      <c r="P457" s="14">
        <v>41200</v>
      </c>
      <c r="Q457" s="14" t="s">
        <v>975</v>
      </c>
      <c r="R457" s="14">
        <v>0</v>
      </c>
      <c r="S457" s="14">
        <v>0</v>
      </c>
      <c r="T457" s="14">
        <v>0</v>
      </c>
      <c r="U457" s="14">
        <v>2008</v>
      </c>
      <c r="V457" s="14"/>
      <c r="W457" s="14">
        <v>33099</v>
      </c>
      <c r="X457" s="14">
        <v>2110</v>
      </c>
      <c r="Y457" s="14">
        <v>1163</v>
      </c>
    </row>
    <row r="458" spans="1:25" x14ac:dyDescent="0.25">
      <c r="A458" s="17" t="s">
        <v>1239</v>
      </c>
      <c r="B458" s="17" t="s">
        <v>502</v>
      </c>
      <c r="C458" s="14" t="s">
        <v>84</v>
      </c>
      <c r="D458" s="14" t="s">
        <v>510</v>
      </c>
      <c r="E458" s="14" t="s">
        <v>508</v>
      </c>
      <c r="F458" s="14" t="s">
        <v>445</v>
      </c>
      <c r="G458" s="14">
        <v>42.991799999999998</v>
      </c>
      <c r="H458" s="14">
        <v>83.585800000000006</v>
      </c>
      <c r="I458" s="14">
        <v>2871</v>
      </c>
      <c r="J458" s="14" t="s">
        <v>1227</v>
      </c>
      <c r="K458" s="14">
        <v>2</v>
      </c>
      <c r="L458" s="14">
        <v>2.7</v>
      </c>
      <c r="M458" s="13">
        <v>0.999</v>
      </c>
      <c r="N458" s="14">
        <v>0</v>
      </c>
      <c r="O458" s="14">
        <v>1828300</v>
      </c>
      <c r="P458" s="14">
        <v>53800</v>
      </c>
      <c r="Q458" s="14" t="s">
        <v>975</v>
      </c>
      <c r="R458" s="14">
        <v>0</v>
      </c>
      <c r="S458" s="14">
        <v>0</v>
      </c>
      <c r="T458" s="14">
        <v>0</v>
      </c>
      <c r="U458" s="14">
        <v>2008</v>
      </c>
      <c r="V458" s="14"/>
      <c r="W458" s="14">
        <v>50126</v>
      </c>
      <c r="X458" s="14">
        <v>3067</v>
      </c>
      <c r="Y458" s="14">
        <v>1494</v>
      </c>
    </row>
    <row r="459" spans="1:25" x14ac:dyDescent="0.25">
      <c r="A459" s="17" t="s">
        <v>1239</v>
      </c>
      <c r="B459" s="17" t="s">
        <v>502</v>
      </c>
      <c r="C459" s="14" t="s">
        <v>84</v>
      </c>
      <c r="D459" s="14" t="s">
        <v>511</v>
      </c>
      <c r="E459" s="14" t="s">
        <v>508</v>
      </c>
      <c r="F459" s="14" t="s">
        <v>446</v>
      </c>
      <c r="G459" s="14">
        <v>42.9925</v>
      </c>
      <c r="H459" s="14">
        <v>83.596199999999996</v>
      </c>
      <c r="I459" s="14">
        <v>2931</v>
      </c>
      <c r="J459" s="14" t="s">
        <v>1227</v>
      </c>
      <c r="K459" s="14">
        <v>2</v>
      </c>
      <c r="L459" s="14">
        <v>2.7</v>
      </c>
      <c r="M459" s="13">
        <v>0.999</v>
      </c>
      <c r="N459" s="14">
        <v>0</v>
      </c>
      <c r="O459" s="14">
        <v>2405400</v>
      </c>
      <c r="P459" s="14">
        <v>63200</v>
      </c>
      <c r="Q459" s="14" t="s">
        <v>975</v>
      </c>
      <c r="R459" s="14">
        <v>0</v>
      </c>
      <c r="S459" s="14">
        <v>0</v>
      </c>
      <c r="T459" s="14">
        <v>0</v>
      </c>
      <c r="U459" s="14">
        <v>2008</v>
      </c>
      <c r="V459" s="14"/>
      <c r="W459" s="14">
        <v>63517</v>
      </c>
      <c r="X459" s="14">
        <v>3804</v>
      </c>
      <c r="Y459" s="14">
        <v>1696</v>
      </c>
    </row>
    <row r="460" spans="1:25" x14ac:dyDescent="0.25">
      <c r="A460" s="17" t="s">
        <v>1239</v>
      </c>
      <c r="B460" s="17" t="s">
        <v>502</v>
      </c>
      <c r="C460" s="14" t="s">
        <v>84</v>
      </c>
      <c r="D460" s="14" t="s">
        <v>512</v>
      </c>
      <c r="E460" s="14" t="s">
        <v>508</v>
      </c>
      <c r="F460" s="14" t="s">
        <v>447</v>
      </c>
      <c r="G460" s="14">
        <v>42.992400000000004</v>
      </c>
      <c r="H460" s="14">
        <v>83.596100000000007</v>
      </c>
      <c r="I460" s="14">
        <v>2933</v>
      </c>
      <c r="J460" s="14" t="s">
        <v>1227</v>
      </c>
      <c r="K460" s="14">
        <v>2</v>
      </c>
      <c r="L460" s="14">
        <v>2.7</v>
      </c>
      <c r="M460" s="13">
        <v>0.999</v>
      </c>
      <c r="N460" s="14">
        <v>0</v>
      </c>
      <c r="O460" s="14">
        <v>1495400</v>
      </c>
      <c r="P460" s="14">
        <v>57200</v>
      </c>
      <c r="Q460" s="14" t="s">
        <v>975</v>
      </c>
      <c r="R460" s="14">
        <v>0</v>
      </c>
      <c r="S460" s="14">
        <v>0</v>
      </c>
      <c r="T460" s="14">
        <v>0</v>
      </c>
      <c r="U460" s="14">
        <v>2008</v>
      </c>
      <c r="V460" s="14"/>
      <c r="W460" s="14">
        <v>39585</v>
      </c>
      <c r="X460" s="14">
        <v>2605</v>
      </c>
      <c r="Y460" s="14">
        <v>1529</v>
      </c>
    </row>
    <row r="461" spans="1:25" x14ac:dyDescent="0.25">
      <c r="A461" s="17" t="s">
        <v>1239</v>
      </c>
      <c r="B461" s="17" t="s">
        <v>502</v>
      </c>
      <c r="C461" s="14" t="s">
        <v>84</v>
      </c>
      <c r="D461" s="14" t="s">
        <v>513</v>
      </c>
      <c r="E461" s="14" t="s">
        <v>508</v>
      </c>
      <c r="F461" s="14" t="s">
        <v>448</v>
      </c>
      <c r="G461" s="14">
        <v>42.992400000000004</v>
      </c>
      <c r="H461" s="14">
        <v>83.596100000000007</v>
      </c>
      <c r="I461" s="14">
        <v>2933</v>
      </c>
      <c r="J461" s="14" t="s">
        <v>1227</v>
      </c>
      <c r="K461" s="14">
        <v>2</v>
      </c>
      <c r="L461" s="14">
        <v>2.7</v>
      </c>
      <c r="M461" s="13">
        <v>0.999</v>
      </c>
      <c r="N461" s="14">
        <v>0</v>
      </c>
      <c r="O461" s="14">
        <v>1962000</v>
      </c>
      <c r="P461" s="14">
        <v>45600</v>
      </c>
      <c r="Q461" s="14" t="s">
        <v>975</v>
      </c>
      <c r="R461" s="14">
        <v>0</v>
      </c>
      <c r="S461" s="14">
        <v>0</v>
      </c>
      <c r="T461" s="14">
        <v>0</v>
      </c>
      <c r="U461" s="14">
        <v>2008</v>
      </c>
      <c r="V461" s="14"/>
      <c r="W461" s="14">
        <v>51642</v>
      </c>
      <c r="X461" s="14">
        <v>3016</v>
      </c>
      <c r="Y461" s="14">
        <v>1216</v>
      </c>
    </row>
    <row r="462" spans="1:25" x14ac:dyDescent="0.25">
      <c r="A462" s="17" t="s">
        <v>1239</v>
      </c>
      <c r="B462" s="17" t="s">
        <v>502</v>
      </c>
      <c r="C462" s="14" t="s">
        <v>84</v>
      </c>
      <c r="D462" s="14" t="s">
        <v>514</v>
      </c>
      <c r="E462" s="14" t="s">
        <v>508</v>
      </c>
      <c r="F462" s="14" t="s">
        <v>449</v>
      </c>
      <c r="G462" s="14">
        <v>43.003</v>
      </c>
      <c r="H462" s="14">
        <v>83.562200000000004</v>
      </c>
      <c r="I462" s="14">
        <v>3060</v>
      </c>
      <c r="J462" s="14" t="s">
        <v>1227</v>
      </c>
      <c r="K462" s="14">
        <v>2</v>
      </c>
      <c r="L462" s="14">
        <v>2.7</v>
      </c>
      <c r="M462" s="13">
        <v>0.999</v>
      </c>
      <c r="N462" s="14">
        <v>0</v>
      </c>
      <c r="O462" s="14">
        <v>2292100</v>
      </c>
      <c r="P462" s="14">
        <v>64700</v>
      </c>
      <c r="Q462" s="14" t="s">
        <v>975</v>
      </c>
      <c r="R462" s="14">
        <v>0</v>
      </c>
      <c r="S462" s="14">
        <v>0</v>
      </c>
      <c r="T462" s="14">
        <v>0</v>
      </c>
      <c r="U462" s="14">
        <v>2008</v>
      </c>
      <c r="V462" s="14"/>
      <c r="W462" s="14">
        <v>55528</v>
      </c>
      <c r="X462" s="14">
        <v>3369</v>
      </c>
      <c r="Y462" s="14">
        <v>1589</v>
      </c>
    </row>
    <row r="463" spans="1:25" x14ac:dyDescent="0.25">
      <c r="A463" s="17" t="s">
        <v>1239</v>
      </c>
      <c r="B463" s="17" t="s">
        <v>502</v>
      </c>
      <c r="C463" s="14" t="s">
        <v>84</v>
      </c>
      <c r="D463" s="14" t="s">
        <v>515</v>
      </c>
      <c r="E463" s="14" t="s">
        <v>508</v>
      </c>
      <c r="F463" s="14" t="s">
        <v>450</v>
      </c>
      <c r="G463" s="14">
        <v>43.003300000000003</v>
      </c>
      <c r="H463" s="14">
        <v>83.561300000000003</v>
      </c>
      <c r="I463" s="14">
        <v>3068</v>
      </c>
      <c r="J463" s="14" t="s">
        <v>1227</v>
      </c>
      <c r="K463" s="14">
        <v>2</v>
      </c>
      <c r="L463" s="14">
        <v>2.7</v>
      </c>
      <c r="M463" s="13">
        <v>0.999</v>
      </c>
      <c r="N463" s="14">
        <v>0</v>
      </c>
      <c r="O463" s="14">
        <v>1545000</v>
      </c>
      <c r="P463" s="14">
        <v>34400</v>
      </c>
      <c r="Q463" s="14" t="s">
        <v>975</v>
      </c>
      <c r="R463" s="14">
        <v>0</v>
      </c>
      <c r="S463" s="14">
        <v>0</v>
      </c>
      <c r="T463" s="14">
        <v>0</v>
      </c>
      <c r="U463" s="14">
        <v>2008</v>
      </c>
      <c r="V463" s="14"/>
      <c r="W463" s="14">
        <v>37510</v>
      </c>
      <c r="X463" s="14">
        <v>2168</v>
      </c>
      <c r="Y463" s="14">
        <v>843</v>
      </c>
    </row>
    <row r="464" spans="1:25" x14ac:dyDescent="0.25">
      <c r="A464" s="17" t="s">
        <v>1239</v>
      </c>
      <c r="B464" s="17" t="s">
        <v>502</v>
      </c>
      <c r="C464" s="14" t="s">
        <v>84</v>
      </c>
      <c r="D464" s="14" t="s">
        <v>516</v>
      </c>
      <c r="E464" s="14" t="s">
        <v>517</v>
      </c>
      <c r="F464" s="14" t="s">
        <v>451</v>
      </c>
      <c r="G464" s="14">
        <v>43.069200000000002</v>
      </c>
      <c r="H464" s="14">
        <v>83.601100000000002</v>
      </c>
      <c r="I464" s="14">
        <v>3566</v>
      </c>
      <c r="J464" s="14" t="s">
        <v>1227</v>
      </c>
      <c r="K464" s="14">
        <v>2</v>
      </c>
      <c r="L464" s="14">
        <v>2.7</v>
      </c>
      <c r="M464" s="13">
        <v>0.95199999999999996</v>
      </c>
      <c r="N464" s="14">
        <v>0</v>
      </c>
      <c r="O464" s="14">
        <v>8100</v>
      </c>
      <c r="P464" s="14">
        <v>4700</v>
      </c>
      <c r="Q464" s="14" t="s">
        <v>975</v>
      </c>
      <c r="R464" s="14">
        <v>0</v>
      </c>
      <c r="S464" s="14">
        <v>0</v>
      </c>
      <c r="T464" s="14">
        <v>0</v>
      </c>
      <c r="U464" s="14">
        <v>2009</v>
      </c>
      <c r="V464" s="14"/>
      <c r="W464" s="14">
        <v>210</v>
      </c>
      <c r="X464" s="14">
        <v>122</v>
      </c>
      <c r="Y464" s="14">
        <v>122</v>
      </c>
    </row>
    <row r="465" spans="1:25" x14ac:dyDescent="0.25">
      <c r="A465" s="17" t="s">
        <v>1239</v>
      </c>
      <c r="B465" s="17" t="s">
        <v>502</v>
      </c>
      <c r="C465" s="14" t="s">
        <v>84</v>
      </c>
      <c r="D465" s="14" t="s">
        <v>518</v>
      </c>
      <c r="E465" s="14" t="s">
        <v>517</v>
      </c>
      <c r="F465" s="14" t="s">
        <v>452</v>
      </c>
      <c r="G465" s="14">
        <v>43.069099999999999</v>
      </c>
      <c r="H465" s="14">
        <v>83.601100000000002</v>
      </c>
      <c r="I465" s="14">
        <v>3568</v>
      </c>
      <c r="J465" s="14" t="s">
        <v>1227</v>
      </c>
      <c r="K465" s="14">
        <v>2</v>
      </c>
      <c r="L465" s="14">
        <v>2.7</v>
      </c>
      <c r="M465" s="13">
        <v>0.95699999999999996</v>
      </c>
      <c r="N465" s="14">
        <v>0</v>
      </c>
      <c r="O465" s="14">
        <v>13400</v>
      </c>
      <c r="P465" s="14">
        <v>5300</v>
      </c>
      <c r="Q465" s="14" t="s">
        <v>975</v>
      </c>
      <c r="R465" s="14">
        <v>0</v>
      </c>
      <c r="S465" s="14">
        <v>0</v>
      </c>
      <c r="T465" s="14">
        <v>0</v>
      </c>
      <c r="U465" s="14">
        <v>2009</v>
      </c>
      <c r="V465" s="14"/>
      <c r="W465" s="14">
        <v>352</v>
      </c>
      <c r="X465" s="14">
        <v>140</v>
      </c>
      <c r="Y465" s="14">
        <v>139</v>
      </c>
    </row>
    <row r="466" spans="1:25" x14ac:dyDescent="0.25">
      <c r="A466" s="17" t="s">
        <v>1239</v>
      </c>
      <c r="B466" s="17" t="s">
        <v>502</v>
      </c>
      <c r="C466" s="14" t="s">
        <v>84</v>
      </c>
      <c r="D466" s="14" t="s">
        <v>519</v>
      </c>
      <c r="E466" s="14" t="s">
        <v>517</v>
      </c>
      <c r="F466" s="14" t="s">
        <v>453</v>
      </c>
      <c r="G466" s="14">
        <v>43.069000000000003</v>
      </c>
      <c r="H466" s="14">
        <v>83.601100000000002</v>
      </c>
      <c r="I466" s="14">
        <v>3556</v>
      </c>
      <c r="J466" s="14" t="s">
        <v>1227</v>
      </c>
      <c r="K466" s="14">
        <v>2</v>
      </c>
      <c r="L466" s="14">
        <v>2.7</v>
      </c>
      <c r="M466" s="13">
        <v>0.95699999999999996</v>
      </c>
      <c r="N466" s="14">
        <v>0</v>
      </c>
      <c r="O466" s="14">
        <v>13100</v>
      </c>
      <c r="P466" s="14">
        <v>4500</v>
      </c>
      <c r="Q466" s="14" t="s">
        <v>975</v>
      </c>
      <c r="R466" s="14">
        <v>0</v>
      </c>
      <c r="S466" s="14">
        <v>0</v>
      </c>
      <c r="T466" s="14">
        <v>0</v>
      </c>
      <c r="U466" s="14">
        <v>2009</v>
      </c>
      <c r="V466" s="14"/>
      <c r="W466" s="14">
        <v>346</v>
      </c>
      <c r="X466" s="14">
        <v>120</v>
      </c>
      <c r="Y466" s="14">
        <v>119</v>
      </c>
    </row>
    <row r="467" spans="1:25" x14ac:dyDescent="0.25">
      <c r="A467" s="17" t="s">
        <v>1239</v>
      </c>
      <c r="B467" s="17" t="s">
        <v>502</v>
      </c>
      <c r="C467" s="14" t="s">
        <v>84</v>
      </c>
      <c r="D467" s="14" t="s">
        <v>520</v>
      </c>
      <c r="E467" s="14" t="s">
        <v>521</v>
      </c>
      <c r="F467" s="14" t="s">
        <v>454</v>
      </c>
      <c r="G467" s="14">
        <v>43.176699999999997</v>
      </c>
      <c r="H467" s="14">
        <v>84.881500000000003</v>
      </c>
      <c r="I467" s="14">
        <v>2869</v>
      </c>
      <c r="J467" s="14" t="s">
        <v>1227</v>
      </c>
      <c r="K467" s="14">
        <v>2</v>
      </c>
      <c r="L467" s="14">
        <v>2.7</v>
      </c>
      <c r="M467" s="13">
        <v>0.999</v>
      </c>
      <c r="N467" s="14">
        <v>0</v>
      </c>
      <c r="O467" s="14">
        <v>1801800</v>
      </c>
      <c r="P467" s="14">
        <v>66800</v>
      </c>
      <c r="Q467" s="14" t="s">
        <v>975</v>
      </c>
      <c r="R467" s="14">
        <v>0</v>
      </c>
      <c r="S467" s="14">
        <v>0</v>
      </c>
      <c r="T467" s="14">
        <v>0</v>
      </c>
      <c r="U467" s="14">
        <v>2008</v>
      </c>
      <c r="V467" s="14"/>
      <c r="W467" s="14">
        <v>49148</v>
      </c>
      <c r="X467" s="14">
        <v>3209</v>
      </c>
      <c r="Y467" s="14">
        <v>1845</v>
      </c>
    </row>
    <row r="468" spans="1:25" x14ac:dyDescent="0.25">
      <c r="A468" s="17" t="s">
        <v>1239</v>
      </c>
      <c r="B468" s="17" t="s">
        <v>502</v>
      </c>
      <c r="C468" s="14" t="s">
        <v>84</v>
      </c>
      <c r="D468" s="14" t="s">
        <v>522</v>
      </c>
      <c r="E468" s="14" t="s">
        <v>521</v>
      </c>
      <c r="F468" s="14" t="s">
        <v>455</v>
      </c>
      <c r="G468" s="14">
        <v>43.176699999999997</v>
      </c>
      <c r="H468" s="14">
        <v>84.881299999999996</v>
      </c>
      <c r="I468" s="14">
        <v>2870</v>
      </c>
      <c r="J468" s="14" t="s">
        <v>1227</v>
      </c>
      <c r="K468" s="14">
        <v>2</v>
      </c>
      <c r="L468" s="14">
        <v>2.7</v>
      </c>
      <c r="M468" s="13">
        <v>0.999</v>
      </c>
      <c r="N468" s="14">
        <v>0</v>
      </c>
      <c r="O468" s="14">
        <v>2089000</v>
      </c>
      <c r="P468" s="14">
        <v>60200</v>
      </c>
      <c r="Q468" s="14" t="s">
        <v>975</v>
      </c>
      <c r="R468" s="14">
        <v>0</v>
      </c>
      <c r="S468" s="14">
        <v>0</v>
      </c>
      <c r="T468" s="14">
        <v>0</v>
      </c>
      <c r="U468" s="14">
        <v>2008</v>
      </c>
      <c r="V468" s="14"/>
      <c r="W468" s="14">
        <v>57241</v>
      </c>
      <c r="X468" s="14">
        <v>3491</v>
      </c>
      <c r="Y468" s="14">
        <v>1673</v>
      </c>
    </row>
    <row r="469" spans="1:25" x14ac:dyDescent="0.25">
      <c r="A469" s="17" t="s">
        <v>1239</v>
      </c>
      <c r="B469" s="17" t="s">
        <v>502</v>
      </c>
      <c r="C469" s="14" t="s">
        <v>84</v>
      </c>
      <c r="D469" s="14" t="s">
        <v>523</v>
      </c>
      <c r="E469" s="14" t="s">
        <v>521</v>
      </c>
      <c r="F469" s="14" t="s">
        <v>456</v>
      </c>
      <c r="G469" s="14">
        <v>43.176400000000001</v>
      </c>
      <c r="H469" s="14">
        <v>84.881200000000007</v>
      </c>
      <c r="I469" s="14">
        <v>2875</v>
      </c>
      <c r="J469" s="14" t="s">
        <v>1227</v>
      </c>
      <c r="K469" s="14">
        <v>2</v>
      </c>
      <c r="L469" s="14">
        <v>2.7</v>
      </c>
      <c r="M469" s="13">
        <v>0.999</v>
      </c>
      <c r="N469" s="14">
        <v>0</v>
      </c>
      <c r="O469" s="14">
        <v>1976800</v>
      </c>
      <c r="P469" s="14">
        <v>93500</v>
      </c>
      <c r="Q469" s="14" t="s">
        <v>975</v>
      </c>
      <c r="R469" s="14">
        <v>0</v>
      </c>
      <c r="S469" s="14">
        <v>0</v>
      </c>
      <c r="T469" s="14">
        <v>0</v>
      </c>
      <c r="U469" s="14">
        <v>2008</v>
      </c>
      <c r="V469" s="14"/>
      <c r="W469" s="14">
        <v>53919</v>
      </c>
      <c r="X469" s="14">
        <v>3873</v>
      </c>
      <c r="Y469" s="14">
        <v>2585</v>
      </c>
    </row>
    <row r="470" spans="1:25" x14ac:dyDescent="0.25">
      <c r="A470" s="17" t="s">
        <v>1239</v>
      </c>
      <c r="B470" s="17" t="s">
        <v>502</v>
      </c>
      <c r="C470" s="14" t="s">
        <v>84</v>
      </c>
      <c r="D470" s="14" t="s">
        <v>524</v>
      </c>
      <c r="E470" s="14" t="s">
        <v>521</v>
      </c>
      <c r="F470" s="14" t="s">
        <v>457</v>
      </c>
      <c r="G470" s="14">
        <v>43.176299999999998</v>
      </c>
      <c r="H470" s="14">
        <v>84.880799999999994</v>
      </c>
      <c r="I470" s="14">
        <v>2871</v>
      </c>
      <c r="J470" s="14" t="s">
        <v>1227</v>
      </c>
      <c r="K470" s="14">
        <v>2</v>
      </c>
      <c r="L470" s="14">
        <v>2.7</v>
      </c>
      <c r="M470" s="13">
        <v>0.999</v>
      </c>
      <c r="N470" s="14">
        <v>0</v>
      </c>
      <c r="O470" s="14">
        <v>2607800</v>
      </c>
      <c r="P470" s="14">
        <v>57400</v>
      </c>
      <c r="Q470" s="14" t="s">
        <v>975</v>
      </c>
      <c r="R470" s="14">
        <v>0</v>
      </c>
      <c r="S470" s="14">
        <v>0</v>
      </c>
      <c r="T470" s="14">
        <v>0</v>
      </c>
      <c r="U470" s="14">
        <v>2008</v>
      </c>
      <c r="V470" s="14"/>
      <c r="W470" s="14">
        <v>71325</v>
      </c>
      <c r="X470" s="14">
        <v>4151</v>
      </c>
      <c r="Y470" s="14">
        <v>1598</v>
      </c>
    </row>
    <row r="471" spans="1:25" x14ac:dyDescent="0.25">
      <c r="A471" s="17" t="s">
        <v>1239</v>
      </c>
      <c r="B471" s="17" t="s">
        <v>502</v>
      </c>
      <c r="C471" s="14" t="s">
        <v>84</v>
      </c>
      <c r="D471" s="14" t="s">
        <v>525</v>
      </c>
      <c r="E471" s="14" t="s">
        <v>526</v>
      </c>
      <c r="F471" s="14" t="s">
        <v>458</v>
      </c>
      <c r="G471" s="14">
        <v>43.182299999999998</v>
      </c>
      <c r="H471" s="14">
        <v>84.880099999999999</v>
      </c>
      <c r="I471" s="14">
        <v>2939</v>
      </c>
      <c r="J471" s="14" t="s">
        <v>1227</v>
      </c>
      <c r="K471" s="14">
        <v>2</v>
      </c>
      <c r="L471" s="14">
        <v>2.7</v>
      </c>
      <c r="M471" s="13">
        <v>0.999</v>
      </c>
      <c r="N471" s="14">
        <v>0</v>
      </c>
      <c r="O471" s="14">
        <v>409800</v>
      </c>
      <c r="P471" s="14">
        <v>16300</v>
      </c>
      <c r="Q471" s="14" t="s">
        <v>975</v>
      </c>
      <c r="R471" s="14">
        <v>0</v>
      </c>
      <c r="S471" s="14">
        <v>0</v>
      </c>
      <c r="T471" s="14">
        <v>0</v>
      </c>
      <c r="U471" s="14">
        <v>2008</v>
      </c>
      <c r="V471" s="14"/>
      <c r="W471" s="14">
        <v>11771</v>
      </c>
      <c r="X471" s="14">
        <v>780</v>
      </c>
      <c r="Y471" s="14">
        <v>470</v>
      </c>
    </row>
    <row r="472" spans="1:25" x14ac:dyDescent="0.25">
      <c r="A472" s="17" t="s">
        <v>1239</v>
      </c>
      <c r="B472" s="17" t="s">
        <v>502</v>
      </c>
      <c r="C472" s="14" t="s">
        <v>84</v>
      </c>
      <c r="D472" s="14" t="s">
        <v>527</v>
      </c>
      <c r="E472" s="14" t="s">
        <v>526</v>
      </c>
      <c r="F472" s="14" t="s">
        <v>459</v>
      </c>
      <c r="G472" s="14">
        <v>43.183399999999999</v>
      </c>
      <c r="H472" s="14">
        <v>84.876900000000006</v>
      </c>
      <c r="I472" s="14">
        <v>2935</v>
      </c>
      <c r="J472" s="14" t="s">
        <v>1227</v>
      </c>
      <c r="K472" s="14">
        <v>2</v>
      </c>
      <c r="L472" s="14">
        <v>2.7</v>
      </c>
      <c r="M472" s="13">
        <v>0.999</v>
      </c>
      <c r="N472" s="14">
        <v>0</v>
      </c>
      <c r="O472" s="14">
        <v>534700</v>
      </c>
      <c r="P472" s="14">
        <v>17900</v>
      </c>
      <c r="Q472" s="14" t="s">
        <v>975</v>
      </c>
      <c r="R472" s="14">
        <v>0</v>
      </c>
      <c r="S472" s="14">
        <v>0</v>
      </c>
      <c r="T472" s="14">
        <v>0</v>
      </c>
      <c r="U472" s="14">
        <v>2008</v>
      </c>
      <c r="V472" s="14"/>
      <c r="W472" s="14">
        <v>15158</v>
      </c>
      <c r="X472" s="14">
        <v>951</v>
      </c>
      <c r="Y472" s="14">
        <v>509</v>
      </c>
    </row>
    <row r="473" spans="1:25" x14ac:dyDescent="0.25">
      <c r="A473" s="17" t="s">
        <v>1239</v>
      </c>
      <c r="B473" s="17" t="s">
        <v>502</v>
      </c>
      <c r="C473" s="14" t="s">
        <v>84</v>
      </c>
      <c r="D473" s="14" t="s">
        <v>528</v>
      </c>
      <c r="E473" s="14" t="s">
        <v>529</v>
      </c>
      <c r="F473" s="14" t="s">
        <v>460</v>
      </c>
      <c r="G473" s="14">
        <v>43.117800000000003</v>
      </c>
      <c r="H473" s="14">
        <v>85.759100000000004</v>
      </c>
      <c r="I473" s="14">
        <v>3167</v>
      </c>
      <c r="J473" s="14" t="s">
        <v>1227</v>
      </c>
      <c r="K473" s="14">
        <v>2</v>
      </c>
      <c r="L473" s="14">
        <v>2.7</v>
      </c>
      <c r="M473" s="13">
        <v>0.998</v>
      </c>
      <c r="N473" s="14">
        <v>0</v>
      </c>
      <c r="O473" s="14">
        <v>1282200</v>
      </c>
      <c r="P473" s="14">
        <v>30400</v>
      </c>
      <c r="Q473" s="14" t="s">
        <v>975</v>
      </c>
      <c r="R473" s="14">
        <v>0</v>
      </c>
      <c r="S473" s="14">
        <v>0</v>
      </c>
      <c r="T473" s="14">
        <v>0</v>
      </c>
      <c r="U473" s="14">
        <v>2008</v>
      </c>
      <c r="V473" s="14"/>
      <c r="W473" s="14">
        <v>29530</v>
      </c>
      <c r="X473" s="14">
        <v>1721</v>
      </c>
      <c r="Y473" s="14">
        <v>705</v>
      </c>
    </row>
    <row r="474" spans="1:25" x14ac:dyDescent="0.25">
      <c r="A474" s="17" t="s">
        <v>1239</v>
      </c>
      <c r="B474" s="17" t="s">
        <v>502</v>
      </c>
      <c r="C474" s="14" t="s">
        <v>84</v>
      </c>
      <c r="D474" s="14" t="s">
        <v>530</v>
      </c>
      <c r="E474" s="14" t="s">
        <v>529</v>
      </c>
      <c r="F474" s="14" t="s">
        <v>461</v>
      </c>
      <c r="G474" s="14">
        <v>43.116900000000001</v>
      </c>
      <c r="H474" s="14">
        <v>85.759600000000006</v>
      </c>
      <c r="I474" s="14">
        <v>3159</v>
      </c>
      <c r="J474" s="14" t="s">
        <v>1227</v>
      </c>
      <c r="K474" s="14">
        <v>2</v>
      </c>
      <c r="L474" s="14">
        <v>2.7</v>
      </c>
      <c r="M474" s="13">
        <v>0.998</v>
      </c>
      <c r="N474" s="14">
        <v>0</v>
      </c>
      <c r="O474" s="14">
        <v>825600</v>
      </c>
      <c r="P474" s="14">
        <v>27800</v>
      </c>
      <c r="Q474" s="14" t="s">
        <v>975</v>
      </c>
      <c r="R474" s="14">
        <v>0</v>
      </c>
      <c r="S474" s="14">
        <v>0</v>
      </c>
      <c r="T474" s="14">
        <v>0</v>
      </c>
      <c r="U474" s="14">
        <v>2008</v>
      </c>
      <c r="V474" s="14"/>
      <c r="W474" s="14">
        <v>19794</v>
      </c>
      <c r="X474" s="14">
        <v>1245</v>
      </c>
      <c r="Y474" s="14">
        <v>670</v>
      </c>
    </row>
    <row r="475" spans="1:25" x14ac:dyDescent="0.25">
      <c r="A475" s="17" t="s">
        <v>1239</v>
      </c>
      <c r="B475" s="17" t="s">
        <v>502</v>
      </c>
      <c r="C475" s="14" t="s">
        <v>84</v>
      </c>
      <c r="D475" s="14" t="s">
        <v>531</v>
      </c>
      <c r="E475" s="14" t="s">
        <v>529</v>
      </c>
      <c r="F475" s="14" t="s">
        <v>462</v>
      </c>
      <c r="G475" s="14">
        <v>43.116100000000003</v>
      </c>
      <c r="H475" s="14">
        <v>85.758700000000005</v>
      </c>
      <c r="I475" s="14">
        <v>3151</v>
      </c>
      <c r="J475" s="14" t="s">
        <v>1227</v>
      </c>
      <c r="K475" s="14">
        <v>2</v>
      </c>
      <c r="L475" s="14">
        <v>2.7</v>
      </c>
      <c r="M475" s="13">
        <v>0.999</v>
      </c>
      <c r="N475" s="14">
        <v>0</v>
      </c>
      <c r="O475" s="14">
        <v>532600</v>
      </c>
      <c r="P475" s="14">
        <v>19500</v>
      </c>
      <c r="Q475" s="14" t="s">
        <v>975</v>
      </c>
      <c r="R475" s="14">
        <v>0</v>
      </c>
      <c r="S475" s="14">
        <v>0</v>
      </c>
      <c r="T475" s="14">
        <v>0</v>
      </c>
      <c r="U475" s="14">
        <v>2008</v>
      </c>
      <c r="V475" s="14"/>
      <c r="W475" s="14">
        <v>13229</v>
      </c>
      <c r="X475" s="14">
        <v>852</v>
      </c>
      <c r="Y475" s="14">
        <v>486</v>
      </c>
    </row>
    <row r="476" spans="1:25" x14ac:dyDescent="0.25">
      <c r="A476" s="17" t="s">
        <v>1239</v>
      </c>
      <c r="B476" s="17" t="s">
        <v>502</v>
      </c>
      <c r="C476" s="14" t="s">
        <v>84</v>
      </c>
      <c r="D476" s="14" t="s">
        <v>532</v>
      </c>
      <c r="E476" s="14" t="s">
        <v>529</v>
      </c>
      <c r="F476" s="14" t="s">
        <v>463</v>
      </c>
      <c r="G476" s="14">
        <v>43.115699999999997</v>
      </c>
      <c r="H476" s="14">
        <v>85.759799999999998</v>
      </c>
      <c r="I476" s="14">
        <v>3153</v>
      </c>
      <c r="J476" s="14" t="s">
        <v>1227</v>
      </c>
      <c r="K476" s="14">
        <v>2</v>
      </c>
      <c r="L476" s="14">
        <v>2.7</v>
      </c>
      <c r="M476" s="13">
        <v>0.999</v>
      </c>
      <c r="N476" s="14">
        <v>0</v>
      </c>
      <c r="O476" s="14">
        <v>829700</v>
      </c>
      <c r="P476" s="14">
        <v>15800</v>
      </c>
      <c r="Q476" s="14" t="s">
        <v>975</v>
      </c>
      <c r="R476" s="14">
        <v>0</v>
      </c>
      <c r="S476" s="14">
        <v>0</v>
      </c>
      <c r="T476" s="14">
        <v>0</v>
      </c>
      <c r="U476" s="14">
        <v>2008</v>
      </c>
      <c r="V476" s="14"/>
      <c r="W476" s="14">
        <v>19932</v>
      </c>
      <c r="X476" s="14">
        <v>1124</v>
      </c>
      <c r="Y476" s="14">
        <v>381</v>
      </c>
    </row>
    <row r="477" spans="1:25" x14ac:dyDescent="0.25">
      <c r="A477" s="17" t="s">
        <v>1239</v>
      </c>
      <c r="B477" s="17" t="s">
        <v>502</v>
      </c>
      <c r="C477" s="14" t="s">
        <v>84</v>
      </c>
      <c r="D477" s="14" t="s">
        <v>533</v>
      </c>
      <c r="E477" s="14" t="s">
        <v>534</v>
      </c>
      <c r="F477" s="14" t="s">
        <v>464</v>
      </c>
      <c r="G477" s="14">
        <v>43.223700000000001</v>
      </c>
      <c r="H477" s="14">
        <v>85.495999999999995</v>
      </c>
      <c r="I477" s="14">
        <v>3814</v>
      </c>
      <c r="J477" s="14" t="s">
        <v>1227</v>
      </c>
      <c r="K477" s="14">
        <v>2</v>
      </c>
      <c r="L477" s="14">
        <v>2.7</v>
      </c>
      <c r="M477" s="13">
        <v>0.97799999999999998</v>
      </c>
      <c r="N477" s="14">
        <v>0</v>
      </c>
      <c r="O477" s="14">
        <v>13800</v>
      </c>
      <c r="P477" s="14">
        <v>3600</v>
      </c>
      <c r="Q477" s="14" t="s">
        <v>975</v>
      </c>
      <c r="R477" s="14">
        <v>0</v>
      </c>
      <c r="S477" s="14">
        <v>0</v>
      </c>
      <c r="T477" s="14">
        <v>0</v>
      </c>
      <c r="U477" s="14">
        <v>2009</v>
      </c>
      <c r="V477" s="14"/>
      <c r="W477" s="14">
        <v>302</v>
      </c>
      <c r="X477" s="14">
        <v>81</v>
      </c>
      <c r="Y477" s="14">
        <v>79</v>
      </c>
    </row>
    <row r="478" spans="1:25" x14ac:dyDescent="0.25">
      <c r="A478" s="17" t="s">
        <v>1239</v>
      </c>
      <c r="B478" s="17" t="s">
        <v>502</v>
      </c>
      <c r="C478" s="14" t="s">
        <v>84</v>
      </c>
      <c r="D478" s="14" t="s">
        <v>535</v>
      </c>
      <c r="E478" s="14" t="s">
        <v>534</v>
      </c>
      <c r="F478" s="14" t="s">
        <v>465</v>
      </c>
      <c r="G478" s="14">
        <v>43.223399999999998</v>
      </c>
      <c r="H478" s="14">
        <v>85.497799999999998</v>
      </c>
      <c r="I478" s="14">
        <v>3806</v>
      </c>
      <c r="J478" s="14" t="s">
        <v>1227</v>
      </c>
      <c r="K478" s="14">
        <v>2</v>
      </c>
      <c r="L478" s="14">
        <v>2.7</v>
      </c>
      <c r="M478" s="13">
        <v>0.98</v>
      </c>
      <c r="N478" s="14">
        <v>0</v>
      </c>
      <c r="O478" s="14">
        <v>237000</v>
      </c>
      <c r="P478" s="14">
        <v>6600</v>
      </c>
      <c r="Q478" s="14" t="s">
        <v>975</v>
      </c>
      <c r="R478" s="14">
        <v>0</v>
      </c>
      <c r="S478" s="14">
        <v>0</v>
      </c>
      <c r="T478" s="14">
        <v>0</v>
      </c>
      <c r="U478" s="14">
        <v>2009</v>
      </c>
      <c r="V478" s="14"/>
      <c r="W478" s="14">
        <v>4111</v>
      </c>
      <c r="X478" s="14">
        <v>246</v>
      </c>
      <c r="Y478" s="14">
        <v>115</v>
      </c>
    </row>
    <row r="479" spans="1:25" x14ac:dyDescent="0.25">
      <c r="A479" s="17" t="s">
        <v>1239</v>
      </c>
      <c r="B479" s="17" t="s">
        <v>502</v>
      </c>
      <c r="C479" s="14" t="s">
        <v>84</v>
      </c>
      <c r="D479" s="14" t="s">
        <v>536</v>
      </c>
      <c r="E479" s="14" t="s">
        <v>534</v>
      </c>
      <c r="F479" s="14" t="s">
        <v>466</v>
      </c>
      <c r="G479" s="14">
        <v>43.223100000000002</v>
      </c>
      <c r="H479" s="14">
        <v>85.501999999999995</v>
      </c>
      <c r="I479" s="14">
        <v>3793</v>
      </c>
      <c r="J479" s="14" t="s">
        <v>1227</v>
      </c>
      <c r="K479" s="14">
        <v>2</v>
      </c>
      <c r="L479" s="14">
        <v>2.7</v>
      </c>
      <c r="M479" s="13">
        <v>0.97599999999999998</v>
      </c>
      <c r="N479" s="14">
        <v>0</v>
      </c>
      <c r="O479" s="14">
        <v>8900</v>
      </c>
      <c r="P479" s="14">
        <v>3500</v>
      </c>
      <c r="Q479" s="14" t="s">
        <v>975</v>
      </c>
      <c r="R479" s="14">
        <v>0</v>
      </c>
      <c r="S479" s="14">
        <v>0</v>
      </c>
      <c r="T479" s="14">
        <v>0</v>
      </c>
      <c r="U479" s="14">
        <v>2009</v>
      </c>
      <c r="V479" s="14"/>
      <c r="W479" s="14">
        <v>195</v>
      </c>
      <c r="X479" s="14">
        <v>77</v>
      </c>
      <c r="Y479" s="14">
        <v>77</v>
      </c>
    </row>
    <row r="480" spans="1:25" x14ac:dyDescent="0.25">
      <c r="A480" s="17" t="s">
        <v>1239</v>
      </c>
      <c r="B480" s="17" t="s">
        <v>502</v>
      </c>
      <c r="C480" s="14" t="s">
        <v>84</v>
      </c>
      <c r="D480" s="14" t="s">
        <v>537</v>
      </c>
      <c r="E480" s="14" t="s">
        <v>534</v>
      </c>
      <c r="F480" s="14" t="s">
        <v>467</v>
      </c>
      <c r="G480" s="14">
        <v>43.222099999999998</v>
      </c>
      <c r="H480" s="14">
        <v>85.502700000000004</v>
      </c>
      <c r="I480" s="14">
        <v>3759</v>
      </c>
      <c r="J480" s="14" t="s">
        <v>1227</v>
      </c>
      <c r="K480" s="14">
        <v>2</v>
      </c>
      <c r="L480" s="14">
        <v>2.7</v>
      </c>
      <c r="M480" s="13">
        <v>0.97799999999999998</v>
      </c>
      <c r="N480" s="14">
        <v>0</v>
      </c>
      <c r="O480" s="14">
        <v>19900</v>
      </c>
      <c r="P480" s="14">
        <v>6600</v>
      </c>
      <c r="Q480" s="14" t="s">
        <v>975</v>
      </c>
      <c r="R480" s="14">
        <v>0</v>
      </c>
      <c r="S480" s="14">
        <v>0</v>
      </c>
      <c r="T480" s="14">
        <v>0</v>
      </c>
      <c r="U480" s="14">
        <v>2009</v>
      </c>
      <c r="V480" s="14"/>
      <c r="W480" s="14">
        <v>456</v>
      </c>
      <c r="X480" s="14">
        <v>153</v>
      </c>
      <c r="Y480" s="14">
        <v>151</v>
      </c>
    </row>
    <row r="481" spans="1:25" x14ac:dyDescent="0.25">
      <c r="A481" s="17" t="s">
        <v>1239</v>
      </c>
      <c r="B481" s="17" t="s">
        <v>502</v>
      </c>
      <c r="C481" s="14" t="s">
        <v>84</v>
      </c>
      <c r="D481" s="14" t="s">
        <v>538</v>
      </c>
      <c r="E481" s="14" t="s">
        <v>534</v>
      </c>
      <c r="F481" s="14" t="s">
        <v>468</v>
      </c>
      <c r="G481" s="14">
        <v>43.222099999999998</v>
      </c>
      <c r="H481" s="14">
        <v>85.502600000000001</v>
      </c>
      <c r="I481" s="14">
        <v>3759</v>
      </c>
      <c r="J481" s="14" t="s">
        <v>1227</v>
      </c>
      <c r="K481" s="14">
        <v>2</v>
      </c>
      <c r="L481" s="14">
        <v>2.7</v>
      </c>
      <c r="M481" s="13">
        <v>0.97799999999999998</v>
      </c>
      <c r="N481" s="14">
        <v>0</v>
      </c>
      <c r="O481" s="14">
        <v>99100</v>
      </c>
      <c r="P481" s="14">
        <v>5600</v>
      </c>
      <c r="Q481" s="14" t="s">
        <v>975</v>
      </c>
      <c r="R481" s="14">
        <v>0</v>
      </c>
      <c r="S481" s="14">
        <v>0</v>
      </c>
      <c r="T481" s="14">
        <v>0</v>
      </c>
      <c r="U481" s="14">
        <v>2009</v>
      </c>
      <c r="V481" s="14"/>
      <c r="W481" s="14">
        <v>1822</v>
      </c>
      <c r="X481" s="14">
        <v>141</v>
      </c>
      <c r="Y481" s="14">
        <v>103</v>
      </c>
    </row>
    <row r="482" spans="1:25" x14ac:dyDescent="0.25">
      <c r="A482" s="17" t="s">
        <v>1239</v>
      </c>
      <c r="B482" s="17" t="s">
        <v>502</v>
      </c>
      <c r="C482" s="14" t="s">
        <v>84</v>
      </c>
      <c r="D482" s="14" t="s">
        <v>539</v>
      </c>
      <c r="E482" s="14" t="s">
        <v>534</v>
      </c>
      <c r="F482" s="14" t="s">
        <v>469</v>
      </c>
      <c r="G482" s="14">
        <v>43.221600000000002</v>
      </c>
      <c r="H482" s="14">
        <v>85.504400000000004</v>
      </c>
      <c r="I482" s="14">
        <v>3719</v>
      </c>
      <c r="J482" s="14" t="s">
        <v>1227</v>
      </c>
      <c r="K482" s="14">
        <v>2</v>
      </c>
      <c r="L482" s="14">
        <v>2.7</v>
      </c>
      <c r="M482" s="13">
        <v>0.96799999999999997</v>
      </c>
      <c r="N482" s="14">
        <v>0</v>
      </c>
      <c r="O482" s="14">
        <v>55400</v>
      </c>
      <c r="P482" s="14">
        <v>15000</v>
      </c>
      <c r="Q482" s="14" t="s">
        <v>975</v>
      </c>
      <c r="R482" s="14">
        <v>0</v>
      </c>
      <c r="S482" s="14">
        <v>0</v>
      </c>
      <c r="T482" s="14">
        <v>0</v>
      </c>
      <c r="U482" s="14">
        <v>2009</v>
      </c>
      <c r="V482" s="14"/>
      <c r="W482" s="14">
        <v>1134</v>
      </c>
      <c r="X482" s="14">
        <v>313</v>
      </c>
      <c r="Y482" s="14">
        <v>307</v>
      </c>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T486"/>
  <sheetViews>
    <sheetView topLeftCell="AC1" zoomScale="110" zoomScaleNormal="110" zoomScalePageLayoutView="110" workbookViewId="0">
      <selection activeCell="AM4" sqref="AM4"/>
    </sheetView>
  </sheetViews>
  <sheetFormatPr defaultColWidth="10.875" defaultRowHeight="15" x14ac:dyDescent="0.25"/>
  <cols>
    <col min="1" max="1" width="30.375" style="10" customWidth="1"/>
    <col min="2" max="2" width="26" style="10" bestFit="1" customWidth="1"/>
    <col min="3" max="3" width="11.375" style="10" bestFit="1" customWidth="1"/>
    <col min="4" max="4" width="21.625" style="10" customWidth="1"/>
    <col min="5" max="5" width="20.875" style="10" customWidth="1"/>
    <col min="6" max="6" width="20.5" style="10" customWidth="1"/>
    <col min="7" max="7" width="11.875" style="10" customWidth="1"/>
    <col min="8" max="8" width="8.375" style="10" bestFit="1" customWidth="1"/>
    <col min="9" max="9" width="8" style="9" bestFit="1" customWidth="1"/>
    <col min="10" max="10" width="11.875" style="10" customWidth="1"/>
    <col min="11" max="11" width="8.125" style="10" bestFit="1" customWidth="1"/>
    <col min="12" max="12" width="17" style="10" bestFit="1" customWidth="1"/>
    <col min="13" max="13" width="17.5" style="10" customWidth="1"/>
    <col min="14" max="14" width="16.625" style="10" customWidth="1"/>
    <col min="15" max="15" width="10" style="10" customWidth="1"/>
    <col min="16" max="16" width="20" style="10" bestFit="1" customWidth="1"/>
    <col min="17" max="17" width="17" style="10" bestFit="1" customWidth="1"/>
    <col min="18" max="18" width="27" style="10" customWidth="1"/>
    <col min="19" max="19" width="15.625" style="10" customWidth="1"/>
    <col min="20" max="20" width="16.875" style="10" bestFit="1" customWidth="1"/>
    <col min="21" max="21" width="25.375" style="10" bestFit="1" customWidth="1"/>
    <col min="22" max="22" width="11.375" style="10" customWidth="1"/>
    <col min="23" max="23" width="25.625" style="10" bestFit="1" customWidth="1"/>
    <col min="24" max="24" width="21.125" style="10" customWidth="1"/>
    <col min="25" max="28" width="13.375" style="130" customWidth="1"/>
    <col min="29" max="29" width="11.375" style="10" customWidth="1"/>
    <col min="30" max="30" width="13.375" style="10" customWidth="1"/>
    <col min="31" max="31" width="11.625" style="10" customWidth="1"/>
    <col min="32" max="32" width="17.875" style="10" customWidth="1"/>
    <col min="33" max="33" width="11.625" style="10" customWidth="1"/>
    <col min="34" max="34" width="16.5" style="131" customWidth="1"/>
    <col min="35" max="35" width="7.625" style="131" bestFit="1" customWidth="1"/>
    <col min="36" max="36" width="11.375" style="131" bestFit="1" customWidth="1"/>
    <col min="37" max="37" width="11.625" style="131" bestFit="1" customWidth="1"/>
    <col min="38" max="38" width="5.625" style="10" bestFit="1" customWidth="1"/>
    <col min="39" max="39" width="24.5" style="10" customWidth="1"/>
    <col min="40" max="40" width="14.125" style="10" customWidth="1"/>
    <col min="41" max="41" width="17.875" style="10" bestFit="1" customWidth="1"/>
    <col min="42" max="42" width="11.125" style="10" bestFit="1" customWidth="1"/>
    <col min="43" max="43" width="17.875" style="10" bestFit="1" customWidth="1"/>
    <col min="44" max="44" width="11.125" style="10" bestFit="1" customWidth="1"/>
    <col min="45" max="45" width="17.875" style="10" bestFit="1" customWidth="1"/>
    <col min="46" max="46" width="20" style="10" bestFit="1" customWidth="1"/>
    <col min="47" max="51" width="10.875" style="10"/>
    <col min="52" max="54" width="11.125" style="10" bestFit="1" customWidth="1"/>
    <col min="55" max="16384" width="10.875" style="10"/>
  </cols>
  <sheetData>
    <row r="1" spans="1:1450" x14ac:dyDescent="0.25">
      <c r="B1" s="29"/>
      <c r="C1" s="29"/>
      <c r="D1" s="29"/>
      <c r="E1" s="29"/>
      <c r="F1" s="29"/>
      <c r="G1" s="29"/>
      <c r="H1" s="29"/>
      <c r="I1" s="30"/>
      <c r="J1" s="29"/>
      <c r="K1" s="29"/>
      <c r="L1" s="29"/>
      <c r="M1" s="29"/>
      <c r="N1" s="29"/>
      <c r="O1" s="29"/>
      <c r="P1" s="29"/>
      <c r="Q1" s="29"/>
      <c r="R1" s="29"/>
      <c r="S1" s="29"/>
      <c r="T1" s="29"/>
      <c r="U1" s="29"/>
      <c r="V1" s="29"/>
      <c r="W1" s="29"/>
      <c r="X1" s="29"/>
      <c r="Y1" s="31"/>
      <c r="Z1" s="31"/>
      <c r="AA1" s="31"/>
      <c r="AB1" s="31"/>
      <c r="AC1" s="29"/>
      <c r="AD1" s="29"/>
      <c r="AE1" s="29"/>
      <c r="AF1" s="29"/>
      <c r="AG1" s="29"/>
      <c r="AH1" s="32"/>
      <c r="AI1" s="32"/>
      <c r="AJ1" s="32"/>
      <c r="AK1" s="32"/>
      <c r="AL1" s="29"/>
      <c r="AM1" s="29"/>
      <c r="AN1" s="29"/>
      <c r="AO1" s="29"/>
      <c r="AP1" s="29"/>
      <c r="AQ1" s="29"/>
      <c r="AR1" s="29"/>
      <c r="AS1" s="29"/>
      <c r="AT1" s="29"/>
    </row>
    <row r="2" spans="1:1450" s="141" customFormat="1" ht="45" x14ac:dyDescent="0.25">
      <c r="A2" s="134" t="s">
        <v>1236</v>
      </c>
      <c r="B2" s="135" t="s">
        <v>0</v>
      </c>
      <c r="C2" s="135" t="s">
        <v>83</v>
      </c>
      <c r="D2" s="136" t="s">
        <v>691</v>
      </c>
      <c r="E2" s="136" t="s">
        <v>692</v>
      </c>
      <c r="F2" s="136" t="s">
        <v>956</v>
      </c>
      <c r="G2" s="135" t="s">
        <v>1197</v>
      </c>
      <c r="H2" s="136" t="s">
        <v>68</v>
      </c>
      <c r="I2" s="136" t="s">
        <v>69</v>
      </c>
      <c r="J2" s="136" t="s">
        <v>11</v>
      </c>
      <c r="K2" s="135" t="s">
        <v>10</v>
      </c>
      <c r="L2" s="135" t="s">
        <v>12</v>
      </c>
      <c r="M2" s="135"/>
      <c r="N2" s="136" t="s">
        <v>440</v>
      </c>
      <c r="O2" s="136" t="s">
        <v>1230</v>
      </c>
      <c r="P2" s="136" t="s">
        <v>4</v>
      </c>
      <c r="Q2" s="136" t="s">
        <v>5</v>
      </c>
      <c r="R2" s="135" t="s">
        <v>438</v>
      </c>
      <c r="S2" s="135" t="s">
        <v>437</v>
      </c>
      <c r="T2" s="136" t="s">
        <v>7</v>
      </c>
      <c r="U2" s="136" t="s">
        <v>6</v>
      </c>
      <c r="V2" s="136"/>
      <c r="W2" s="135" t="s">
        <v>13</v>
      </c>
      <c r="X2" s="135" t="s">
        <v>434</v>
      </c>
      <c r="Y2" s="136" t="s">
        <v>433</v>
      </c>
      <c r="Z2" s="136"/>
      <c r="AA2" s="137" t="s">
        <v>1198</v>
      </c>
      <c r="AB2" s="135"/>
      <c r="AC2" s="138" t="s">
        <v>435</v>
      </c>
      <c r="AD2" s="135"/>
      <c r="AE2" s="135"/>
      <c r="AF2" s="135"/>
      <c r="AG2" s="139" t="s">
        <v>1234</v>
      </c>
      <c r="AH2" s="140"/>
      <c r="AI2" s="140"/>
      <c r="AJ2" s="140"/>
      <c r="AK2" s="140"/>
      <c r="AL2" s="135"/>
      <c r="AM2" s="135"/>
      <c r="AN2" s="138" t="s">
        <v>65</v>
      </c>
      <c r="AO2" s="135"/>
      <c r="AP2" s="135"/>
      <c r="AQ2" s="135"/>
      <c r="AR2" s="135"/>
      <c r="AS2" s="135"/>
      <c r="AT2" s="135"/>
    </row>
    <row r="3" spans="1:1450" s="37" customFormat="1" ht="27" customHeight="1" x14ac:dyDescent="0.25">
      <c r="B3" s="33"/>
      <c r="C3" s="33"/>
      <c r="D3" s="33"/>
      <c r="E3" s="33"/>
      <c r="F3" s="33"/>
      <c r="G3" s="33" t="s">
        <v>432</v>
      </c>
      <c r="H3" s="33" t="s">
        <v>67</v>
      </c>
      <c r="I3" s="34" t="s">
        <v>67</v>
      </c>
      <c r="J3" s="33" t="s">
        <v>2</v>
      </c>
      <c r="K3" s="33" t="s">
        <v>1273</v>
      </c>
      <c r="L3" s="33" t="s">
        <v>3</v>
      </c>
      <c r="M3" s="33"/>
      <c r="N3" s="33" t="s">
        <v>439</v>
      </c>
      <c r="O3" s="33" t="s">
        <v>2</v>
      </c>
      <c r="P3" s="33" t="s">
        <v>1274</v>
      </c>
      <c r="Q3" s="33" t="s">
        <v>1275</v>
      </c>
      <c r="R3" s="33" t="s">
        <v>1276</v>
      </c>
      <c r="S3" s="33" t="s">
        <v>1277</v>
      </c>
      <c r="T3" s="33" t="s">
        <v>1273</v>
      </c>
      <c r="U3" s="33" t="s">
        <v>3</v>
      </c>
      <c r="V3" s="33"/>
      <c r="W3" s="33" t="s">
        <v>1278</v>
      </c>
      <c r="X3" s="38" t="s">
        <v>1279</v>
      </c>
      <c r="Y3" s="35" t="s">
        <v>1280</v>
      </c>
      <c r="Z3" s="35"/>
      <c r="AA3" s="33"/>
      <c r="AB3" s="35"/>
      <c r="AC3" s="39" t="s">
        <v>70</v>
      </c>
      <c r="AD3" s="39" t="s">
        <v>67</v>
      </c>
      <c r="AE3" s="39" t="s">
        <v>436</v>
      </c>
      <c r="AF3" s="39"/>
      <c r="AG3" s="39"/>
      <c r="AH3" s="40"/>
      <c r="AI3" s="41" t="s">
        <v>71</v>
      </c>
      <c r="AJ3" s="41" t="s">
        <v>72</v>
      </c>
      <c r="AK3" s="41" t="s">
        <v>73</v>
      </c>
      <c r="AL3" s="33" t="s">
        <v>74</v>
      </c>
      <c r="AM3" s="33"/>
      <c r="AN3" s="33" t="s">
        <v>56</v>
      </c>
      <c r="AO3" s="33" t="s">
        <v>66</v>
      </c>
      <c r="AP3" s="33" t="s">
        <v>1</v>
      </c>
      <c r="AQ3" s="33" t="s">
        <v>66</v>
      </c>
      <c r="AR3" s="33" t="s">
        <v>14</v>
      </c>
      <c r="AS3" s="33" t="s">
        <v>66</v>
      </c>
      <c r="AT3" s="34" t="s">
        <v>1231</v>
      </c>
    </row>
    <row r="4" spans="1:1450" x14ac:dyDescent="0.25">
      <c r="A4" s="42" t="s">
        <v>75</v>
      </c>
      <c r="B4" s="29" t="s">
        <v>75</v>
      </c>
      <c r="C4" s="29" t="s">
        <v>84</v>
      </c>
      <c r="D4" s="29" t="s">
        <v>85</v>
      </c>
      <c r="E4" s="29" t="s">
        <v>86</v>
      </c>
      <c r="F4" s="29" t="s">
        <v>87</v>
      </c>
      <c r="G4" s="43">
        <v>17983</v>
      </c>
      <c r="H4" s="43">
        <v>3181</v>
      </c>
      <c r="I4" s="43">
        <v>3035</v>
      </c>
      <c r="J4" s="29">
        <v>4</v>
      </c>
      <c r="K4" s="44">
        <f>AVERAGE(G4:G7)</f>
        <v>18367.75</v>
      </c>
      <c r="L4" s="44">
        <f>STDEV(G4:G7)</f>
        <v>1376.1761939034793</v>
      </c>
      <c r="M4" s="29"/>
      <c r="N4" s="45">
        <v>1.383</v>
      </c>
      <c r="O4" s="29" t="str">
        <f>IF(R4="",1,"")</f>
        <v/>
      </c>
      <c r="P4" s="44">
        <f>ABS(L4*N4)</f>
        <v>1903.2516761685119</v>
      </c>
      <c r="Q4" s="44">
        <f>ABS(G4-$K$4)</f>
        <v>384.75</v>
      </c>
      <c r="R4" s="30">
        <f>IF(Q4&gt;$P$4,"",G4)</f>
        <v>17983</v>
      </c>
      <c r="S4" s="30">
        <f t="shared" ref="S4:S25" si="0">IF(R4=G4,I4,"")</f>
        <v>3035</v>
      </c>
      <c r="T4" s="44">
        <f>AVERAGE(R4:R7)</f>
        <v>17701.333333333332</v>
      </c>
      <c r="U4" s="44">
        <f>STDEV(R4:R7)</f>
        <v>419.67169708396267</v>
      </c>
      <c r="V4" s="29"/>
      <c r="W4" s="44">
        <f>IF(R4="","",((R4-$T$4)/S4)^2)</f>
        <v>8.6129815644620349E-3</v>
      </c>
      <c r="X4" s="46">
        <f>(1/(J4-1))*SUM(W4:W7)</f>
        <v>0.10537319768846294</v>
      </c>
      <c r="Y4" s="47">
        <f>U4/T4</f>
        <v>2.3708479422489607E-2</v>
      </c>
      <c r="Z4" s="47"/>
      <c r="AA4" s="47" t="str">
        <f>IF(X4&lt;2,"A",IF(Y4&lt;0.15,"B","C"))</f>
        <v>A</v>
      </c>
      <c r="AB4" s="47"/>
      <c r="AC4" s="48">
        <f>T4/1000</f>
        <v>17.701333333333331</v>
      </c>
      <c r="AD4" s="49">
        <f>AC4*(SQRT((U4/T4)^2+(0.17/3.98)^2))</f>
        <v>0.86474969754986608</v>
      </c>
      <c r="AE4" s="47">
        <f>AD4/AC4</f>
        <v>4.8852235098101812E-2</v>
      </c>
      <c r="AF4" s="47"/>
      <c r="AG4" s="50">
        <v>6</v>
      </c>
      <c r="AH4" s="32"/>
      <c r="AI4" s="49">
        <f>(MEDIAN(R4:R7))/1000</f>
        <v>17.902000000000001</v>
      </c>
      <c r="AJ4" s="49">
        <f>(QUARTILE(R4:R7,1))/1000</f>
        <v>17.560500000000001</v>
      </c>
      <c r="AK4" s="49">
        <f>(QUARTILE(R4:R7,3))/1000</f>
        <v>17.942499999999999</v>
      </c>
      <c r="AL4" s="48">
        <f>(AK4-AJ4)</f>
        <v>0.3819999999999979</v>
      </c>
      <c r="AM4" s="29"/>
      <c r="AN4" s="29">
        <f>COUNTIF($AA4:$AA563,"A")</f>
        <v>17</v>
      </c>
      <c r="AO4" s="47">
        <f>AVERAGEIF(AA4:$AA563,"A",AE4:$AE563)</f>
        <v>8.5787082009170762E-2</v>
      </c>
      <c r="AP4" s="29">
        <f>COUNTIF($AA4:$AA563,"B")</f>
        <v>18</v>
      </c>
      <c r="AQ4" s="47">
        <f>AVERAGEIF(AA4:$AA563,"B",AE4:$AE563)</f>
        <v>0.10670000020366864</v>
      </c>
      <c r="AR4" s="29">
        <f>COUNTIF($AA4:$AA482,"C")</f>
        <v>58</v>
      </c>
      <c r="AS4" s="47">
        <f>AVERAGEIF(AA4:$AA563,"C",AE4:AE563)</f>
        <v>0.44638204393439213</v>
      </c>
      <c r="AT4" s="47">
        <f>(COUNT(O4:O563)/COUNT(G4:G482))</f>
        <v>0.22546972860125261</v>
      </c>
    </row>
    <row r="5" spans="1:1450" s="61" customFormat="1" x14ac:dyDescent="0.25">
      <c r="A5" s="51" t="s">
        <v>75</v>
      </c>
      <c r="B5" s="52" t="s">
        <v>75</v>
      </c>
      <c r="C5" s="52" t="s">
        <v>84</v>
      </c>
      <c r="D5" s="52" t="s">
        <v>88</v>
      </c>
      <c r="E5" s="52" t="s">
        <v>86</v>
      </c>
      <c r="F5" s="52" t="s">
        <v>89</v>
      </c>
      <c r="G5" s="53">
        <v>20367</v>
      </c>
      <c r="H5" s="53">
        <v>1303</v>
      </c>
      <c r="I5" s="53">
        <v>730</v>
      </c>
      <c r="J5" s="52"/>
      <c r="K5" s="52"/>
      <c r="L5" s="52"/>
      <c r="M5" s="52"/>
      <c r="N5" s="54"/>
      <c r="O5" s="52">
        <f>IF(R5="",1,"")</f>
        <v>1</v>
      </c>
      <c r="P5" s="52"/>
      <c r="Q5" s="55">
        <f>ABS(G5-$K$4)</f>
        <v>1999.25</v>
      </c>
      <c r="R5" s="56" t="str">
        <f>IF(Q5&gt;$P$4,"",G5)</f>
        <v/>
      </c>
      <c r="S5" s="56" t="str">
        <f t="shared" si="0"/>
        <v/>
      </c>
      <c r="T5" s="52"/>
      <c r="U5" s="52"/>
      <c r="V5" s="52"/>
      <c r="W5" s="55" t="str">
        <f>IF(R5="","",((R5-$T$4)/S5)^2)</f>
        <v/>
      </c>
      <c r="X5" s="57"/>
      <c r="Y5" s="58"/>
      <c r="Z5" s="58"/>
      <c r="AA5" s="58"/>
      <c r="AB5" s="58"/>
      <c r="AC5" s="52"/>
      <c r="AD5" s="59"/>
      <c r="AE5" s="52"/>
      <c r="AF5" s="29"/>
      <c r="AG5" s="60"/>
      <c r="AH5" s="59"/>
      <c r="AI5" s="59"/>
      <c r="AJ5" s="59"/>
      <c r="AK5" s="59"/>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52"/>
      <c r="APH5" s="52"/>
      <c r="API5" s="52"/>
      <c r="APJ5" s="52"/>
      <c r="APK5" s="52"/>
      <c r="APL5" s="52"/>
      <c r="APM5" s="52"/>
      <c r="APN5" s="52"/>
      <c r="APO5" s="52"/>
      <c r="APP5" s="52"/>
      <c r="APQ5" s="52"/>
      <c r="APR5" s="52"/>
      <c r="APS5" s="52"/>
      <c r="APT5" s="52"/>
      <c r="APU5" s="52"/>
      <c r="APV5" s="52"/>
      <c r="APW5" s="52"/>
      <c r="APX5" s="52"/>
      <c r="APY5" s="52"/>
      <c r="APZ5" s="52"/>
      <c r="AQA5" s="52"/>
      <c r="AQB5" s="52"/>
      <c r="AQC5" s="52"/>
      <c r="AQD5" s="52"/>
      <c r="AQE5" s="52"/>
      <c r="AQF5" s="52"/>
      <c r="AQG5" s="52"/>
      <c r="AQH5" s="52"/>
      <c r="AQI5" s="52"/>
      <c r="AQJ5" s="52"/>
      <c r="AQK5" s="52"/>
      <c r="AQL5" s="52"/>
      <c r="AQM5" s="52"/>
      <c r="AQN5" s="52"/>
      <c r="AQO5" s="52"/>
      <c r="AQP5" s="52"/>
      <c r="AQQ5" s="52"/>
      <c r="AQR5" s="52"/>
      <c r="AQS5" s="52"/>
      <c r="AQT5" s="52"/>
      <c r="AQU5" s="52"/>
      <c r="AQV5" s="52"/>
      <c r="AQW5" s="52"/>
      <c r="AQX5" s="52"/>
      <c r="AQY5" s="52"/>
      <c r="AQZ5" s="52"/>
      <c r="ARA5" s="52"/>
      <c r="ARB5" s="52"/>
      <c r="ARC5" s="52"/>
      <c r="ARD5" s="52"/>
      <c r="ARE5" s="52"/>
      <c r="ARF5" s="52"/>
      <c r="ARG5" s="52"/>
      <c r="ARH5" s="52"/>
      <c r="ARI5" s="52"/>
      <c r="ARJ5" s="52"/>
      <c r="ARK5" s="52"/>
      <c r="ARL5" s="52"/>
      <c r="ARM5" s="52"/>
      <c r="ARN5" s="52"/>
      <c r="ARO5" s="52"/>
      <c r="ARP5" s="52"/>
      <c r="ARQ5" s="52"/>
      <c r="ARR5" s="52"/>
      <c r="ARS5" s="52"/>
      <c r="ART5" s="52"/>
      <c r="ARU5" s="52"/>
      <c r="ARV5" s="52"/>
      <c r="ARW5" s="52"/>
      <c r="ARX5" s="52"/>
      <c r="ARY5" s="52"/>
      <c r="ARZ5" s="52"/>
      <c r="ASA5" s="52"/>
      <c r="ASB5" s="52"/>
      <c r="ASC5" s="52"/>
      <c r="ASD5" s="52"/>
      <c r="ASE5" s="52"/>
      <c r="ASF5" s="52"/>
      <c r="ASG5" s="52"/>
      <c r="ASH5" s="52"/>
      <c r="ASI5" s="52"/>
      <c r="ASJ5" s="52"/>
      <c r="ASK5" s="52"/>
      <c r="ASL5" s="52"/>
      <c r="ASM5" s="52"/>
      <c r="ASN5" s="52"/>
      <c r="ASO5" s="52"/>
      <c r="ASP5" s="52"/>
      <c r="ASQ5" s="52"/>
      <c r="ASR5" s="52"/>
      <c r="ASS5" s="52"/>
      <c r="AST5" s="52"/>
      <c r="ASU5" s="52"/>
      <c r="ASV5" s="52"/>
      <c r="ASW5" s="52"/>
      <c r="ASX5" s="52"/>
      <c r="ASY5" s="52"/>
      <c r="ASZ5" s="52"/>
      <c r="ATA5" s="52"/>
      <c r="ATB5" s="52"/>
      <c r="ATC5" s="52"/>
      <c r="ATD5" s="52"/>
      <c r="ATE5" s="52"/>
      <c r="ATF5" s="52"/>
      <c r="ATG5" s="52"/>
      <c r="ATH5" s="52"/>
      <c r="ATI5" s="52"/>
      <c r="ATJ5" s="52"/>
      <c r="ATK5" s="52"/>
      <c r="ATL5" s="52"/>
      <c r="ATM5" s="52"/>
      <c r="ATN5" s="52"/>
      <c r="ATO5" s="52"/>
      <c r="ATP5" s="52"/>
      <c r="ATQ5" s="52"/>
      <c r="ATR5" s="52"/>
      <c r="ATS5" s="52"/>
      <c r="ATT5" s="52"/>
      <c r="ATU5" s="52"/>
      <c r="ATV5" s="52"/>
      <c r="ATW5" s="52"/>
      <c r="ATX5" s="52"/>
      <c r="ATY5" s="52"/>
      <c r="ATZ5" s="52"/>
      <c r="AUA5" s="52"/>
      <c r="AUB5" s="52"/>
      <c r="AUC5" s="52"/>
      <c r="AUD5" s="52"/>
      <c r="AUE5" s="52"/>
      <c r="AUF5" s="52"/>
      <c r="AUG5" s="52"/>
      <c r="AUH5" s="52"/>
      <c r="AUI5" s="52"/>
      <c r="AUJ5" s="52"/>
      <c r="AUK5" s="52"/>
      <c r="AUL5" s="52"/>
      <c r="AUM5" s="52"/>
      <c r="AUN5" s="52"/>
      <c r="AUO5" s="52"/>
      <c r="AUP5" s="52"/>
      <c r="AUQ5" s="52"/>
      <c r="AUR5" s="52"/>
      <c r="AUS5" s="52"/>
      <c r="AUT5" s="52"/>
      <c r="AUU5" s="52"/>
      <c r="AUV5" s="52"/>
      <c r="AUW5" s="52"/>
      <c r="AUX5" s="52"/>
      <c r="AUY5" s="52"/>
      <c r="AUZ5" s="52"/>
      <c r="AVA5" s="52"/>
      <c r="AVB5" s="52"/>
      <c r="AVC5" s="52"/>
      <c r="AVD5" s="52"/>
      <c r="AVE5" s="52"/>
      <c r="AVF5" s="52"/>
      <c r="AVG5" s="52"/>
      <c r="AVH5" s="52"/>
      <c r="AVI5" s="52"/>
      <c r="AVJ5" s="52"/>
      <c r="AVK5" s="52"/>
      <c r="AVL5" s="52"/>
      <c r="AVM5" s="52"/>
      <c r="AVN5" s="52"/>
      <c r="AVO5" s="52"/>
      <c r="AVP5" s="52"/>
      <c r="AVQ5" s="52"/>
      <c r="AVR5" s="52"/>
      <c r="AVS5" s="52"/>
      <c r="AVT5" s="52"/>
      <c r="AVU5" s="52"/>
      <c r="AVV5" s="52"/>
      <c r="AVW5" s="52"/>
      <c r="AVX5" s="52"/>
      <c r="AVY5" s="52"/>
      <c r="AVZ5" s="52"/>
      <c r="AWA5" s="52"/>
      <c r="AWB5" s="52"/>
      <c r="AWC5" s="52"/>
      <c r="AWD5" s="52"/>
      <c r="AWE5" s="52"/>
      <c r="AWF5" s="52"/>
      <c r="AWG5" s="52"/>
      <c r="AWH5" s="52"/>
      <c r="AWI5" s="52"/>
      <c r="AWJ5" s="52"/>
      <c r="AWK5" s="52"/>
      <c r="AWL5" s="52"/>
      <c r="AWM5" s="52"/>
      <c r="AWN5" s="52"/>
      <c r="AWO5" s="52"/>
      <c r="AWP5" s="52"/>
      <c r="AWQ5" s="52"/>
      <c r="AWR5" s="52"/>
      <c r="AWS5" s="52"/>
      <c r="AWT5" s="52"/>
      <c r="AWU5" s="52"/>
      <c r="AWV5" s="52"/>
      <c r="AWW5" s="52"/>
      <c r="AWX5" s="52"/>
      <c r="AWY5" s="52"/>
      <c r="AWZ5" s="52"/>
      <c r="AXA5" s="52"/>
      <c r="AXB5" s="52"/>
      <c r="AXC5" s="52"/>
      <c r="AXD5" s="52"/>
      <c r="AXE5" s="52"/>
      <c r="AXF5" s="52"/>
      <c r="AXG5" s="52"/>
      <c r="AXH5" s="52"/>
      <c r="AXI5" s="52"/>
      <c r="AXJ5" s="52"/>
      <c r="AXK5" s="52"/>
      <c r="AXL5" s="52"/>
      <c r="AXM5" s="52"/>
      <c r="AXN5" s="52"/>
      <c r="AXO5" s="52"/>
      <c r="AXP5" s="52"/>
      <c r="AXQ5" s="52"/>
      <c r="AXR5" s="52"/>
      <c r="AXS5" s="52"/>
      <c r="AXT5" s="52"/>
      <c r="AXU5" s="52"/>
      <c r="AXV5" s="52"/>
      <c r="AXW5" s="52"/>
      <c r="AXX5" s="52"/>
      <c r="AXY5" s="52"/>
      <c r="AXZ5" s="52"/>
      <c r="AYA5" s="52"/>
      <c r="AYB5" s="52"/>
      <c r="AYC5" s="52"/>
      <c r="AYD5" s="52"/>
      <c r="AYE5" s="52"/>
      <c r="AYF5" s="52"/>
      <c r="AYG5" s="52"/>
      <c r="AYH5" s="52"/>
      <c r="AYI5" s="52"/>
      <c r="AYJ5" s="52"/>
      <c r="AYK5" s="52"/>
      <c r="AYL5" s="52"/>
      <c r="AYM5" s="52"/>
      <c r="AYN5" s="52"/>
      <c r="AYO5" s="52"/>
      <c r="AYP5" s="52"/>
      <c r="AYQ5" s="52"/>
      <c r="AYR5" s="52"/>
      <c r="AYS5" s="52"/>
      <c r="AYT5" s="52"/>
      <c r="AYU5" s="52"/>
      <c r="AYV5" s="52"/>
      <c r="AYW5" s="52"/>
      <c r="AYX5" s="52"/>
      <c r="AYY5" s="52"/>
      <c r="AYZ5" s="52"/>
      <c r="AZA5" s="52"/>
      <c r="AZB5" s="52"/>
      <c r="AZC5" s="52"/>
      <c r="AZD5" s="52"/>
      <c r="AZE5" s="52"/>
      <c r="AZF5" s="52"/>
      <c r="AZG5" s="52"/>
      <c r="AZH5" s="52"/>
      <c r="AZI5" s="52"/>
      <c r="AZJ5" s="52"/>
      <c r="AZK5" s="52"/>
      <c r="AZL5" s="52"/>
      <c r="AZM5" s="52"/>
      <c r="AZN5" s="52"/>
      <c r="AZO5" s="52"/>
      <c r="AZP5" s="52"/>
      <c r="AZQ5" s="52"/>
      <c r="AZR5" s="52"/>
      <c r="AZS5" s="52"/>
      <c r="AZT5" s="52"/>
      <c r="AZU5" s="52"/>
      <c r="AZV5" s="52"/>
      <c r="AZW5" s="52"/>
      <c r="AZX5" s="52"/>
      <c r="AZY5" s="52"/>
      <c r="AZZ5" s="52"/>
      <c r="BAA5" s="52"/>
      <c r="BAB5" s="52"/>
      <c r="BAC5" s="52"/>
      <c r="BAD5" s="52"/>
      <c r="BAE5" s="52"/>
      <c r="BAF5" s="52"/>
      <c r="BAG5" s="52"/>
      <c r="BAH5" s="52"/>
      <c r="BAI5" s="52"/>
      <c r="BAJ5" s="52"/>
      <c r="BAK5" s="52"/>
      <c r="BAL5" s="52"/>
      <c r="BAM5" s="52"/>
      <c r="BAN5" s="52"/>
      <c r="BAO5" s="52"/>
      <c r="BAP5" s="52"/>
      <c r="BAQ5" s="52"/>
      <c r="BAR5" s="52"/>
      <c r="BAS5" s="52"/>
      <c r="BAT5" s="52"/>
      <c r="BAU5" s="52"/>
      <c r="BAV5" s="52"/>
      <c r="BAW5" s="52"/>
      <c r="BAX5" s="52"/>
      <c r="BAY5" s="52"/>
      <c r="BAZ5" s="52"/>
      <c r="BBA5" s="52"/>
      <c r="BBB5" s="52"/>
      <c r="BBC5" s="52"/>
      <c r="BBD5" s="52"/>
      <c r="BBE5" s="52"/>
      <c r="BBF5" s="52"/>
      <c r="BBG5" s="52"/>
      <c r="BBH5" s="52"/>
      <c r="BBI5" s="52"/>
      <c r="BBJ5" s="52"/>
      <c r="BBK5" s="52"/>
      <c r="BBL5" s="52"/>
      <c r="BBM5" s="52"/>
      <c r="BBN5" s="52"/>
      <c r="BBO5" s="52"/>
      <c r="BBP5" s="52"/>
      <c r="BBQ5" s="52"/>
      <c r="BBR5" s="52"/>
      <c r="BBS5" s="52"/>
      <c r="BBT5" s="52"/>
      <c r="BBU5" s="52"/>
      <c r="BBV5" s="52"/>
      <c r="BBW5" s="52"/>
      <c r="BBX5" s="52"/>
      <c r="BBY5" s="52"/>
      <c r="BBZ5" s="52"/>
      <c r="BCA5" s="52"/>
      <c r="BCB5" s="52"/>
      <c r="BCC5" s="52"/>
      <c r="BCD5" s="52"/>
      <c r="BCE5" s="52"/>
      <c r="BCF5" s="52"/>
      <c r="BCG5" s="52"/>
      <c r="BCH5" s="52"/>
      <c r="BCI5" s="52"/>
      <c r="BCJ5" s="52"/>
      <c r="BCK5" s="52"/>
      <c r="BCL5" s="52"/>
      <c r="BCM5" s="52"/>
      <c r="BCN5" s="52"/>
      <c r="BCO5" s="52"/>
      <c r="BCP5" s="52"/>
      <c r="BCQ5" s="52"/>
      <c r="BCR5" s="52"/>
      <c r="BCS5" s="52"/>
      <c r="BCT5" s="52"/>
    </row>
    <row r="6" spans="1:1450" s="65" customFormat="1" x14ac:dyDescent="0.25">
      <c r="A6" s="42" t="s">
        <v>75</v>
      </c>
      <c r="B6" s="29" t="s">
        <v>75</v>
      </c>
      <c r="C6" s="29" t="s">
        <v>84</v>
      </c>
      <c r="D6" s="29" t="s">
        <v>90</v>
      </c>
      <c r="E6" s="29" t="s">
        <v>86</v>
      </c>
      <c r="F6" s="29" t="s">
        <v>91</v>
      </c>
      <c r="G6" s="43">
        <v>17902</v>
      </c>
      <c r="H6" s="43">
        <v>1469</v>
      </c>
      <c r="I6" s="43">
        <v>1121</v>
      </c>
      <c r="J6" s="29"/>
      <c r="K6" s="29"/>
      <c r="L6" s="29"/>
      <c r="M6" s="29"/>
      <c r="N6" s="62"/>
      <c r="O6" s="29" t="str">
        <f>IF(R6="",1,"")</f>
        <v/>
      </c>
      <c r="P6" s="29"/>
      <c r="Q6" s="44">
        <f>ABS(G6-$K$4)</f>
        <v>465.75</v>
      </c>
      <c r="R6" s="30">
        <f>IF(Q6&gt;$P$4,"",G6)</f>
        <v>17902</v>
      </c>
      <c r="S6" s="30">
        <f t="shared" si="0"/>
        <v>1121</v>
      </c>
      <c r="T6" s="29"/>
      <c r="U6" s="29"/>
      <c r="V6" s="29"/>
      <c r="W6" s="44">
        <f>IF(R6="","",((R6-$T$4)/S6)^2)</f>
        <v>3.2043448455932599E-2</v>
      </c>
      <c r="X6" s="48"/>
      <c r="Y6" s="31"/>
      <c r="Z6" s="31"/>
      <c r="AA6" s="31"/>
      <c r="AB6" s="31"/>
      <c r="AC6" s="29"/>
      <c r="AD6" s="32"/>
      <c r="AE6" s="29"/>
      <c r="AF6" s="29"/>
      <c r="AG6" s="63"/>
      <c r="AH6" s="32"/>
      <c r="AI6" s="32"/>
      <c r="AJ6" s="32"/>
      <c r="AK6" s="32"/>
      <c r="AL6" s="29"/>
      <c r="AM6" s="29"/>
      <c r="AN6" s="29"/>
      <c r="AO6" s="29"/>
      <c r="AP6" s="29"/>
      <c r="AQ6" s="29"/>
      <c r="AR6" s="29"/>
      <c r="AS6" s="29"/>
      <c r="AT6" s="29"/>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c r="NX6" s="64"/>
      <c r="NY6" s="64"/>
      <c r="NZ6" s="64"/>
      <c r="OA6" s="64"/>
      <c r="OB6" s="64"/>
      <c r="OC6" s="64"/>
      <c r="OD6" s="64"/>
      <c r="OE6" s="64"/>
      <c r="OF6" s="64"/>
      <c r="OG6" s="64"/>
      <c r="OH6" s="64"/>
      <c r="OI6" s="64"/>
      <c r="OJ6" s="64"/>
      <c r="OK6" s="64"/>
      <c r="OL6" s="64"/>
      <c r="OM6" s="64"/>
      <c r="ON6" s="64"/>
      <c r="OO6" s="64"/>
      <c r="OP6" s="64"/>
      <c r="OQ6" s="64"/>
      <c r="OR6" s="64"/>
      <c r="OS6" s="64"/>
      <c r="OT6" s="64"/>
      <c r="OU6" s="64"/>
      <c r="OV6" s="64"/>
      <c r="OW6" s="64"/>
      <c r="OX6" s="64"/>
      <c r="OY6" s="64"/>
      <c r="OZ6" s="64"/>
      <c r="PA6" s="64"/>
      <c r="PB6" s="64"/>
      <c r="PC6" s="64"/>
      <c r="PD6" s="64"/>
      <c r="PE6" s="64"/>
      <c r="PF6" s="64"/>
      <c r="PG6" s="64"/>
      <c r="PH6" s="64"/>
      <c r="PI6" s="64"/>
      <c r="PJ6" s="64"/>
      <c r="PK6" s="64"/>
      <c r="PL6" s="64"/>
      <c r="PM6" s="64"/>
      <c r="PN6" s="64"/>
      <c r="PO6" s="64"/>
      <c r="PP6" s="64"/>
      <c r="PQ6" s="64"/>
      <c r="PR6" s="64"/>
      <c r="PS6" s="64"/>
      <c r="PT6" s="64"/>
      <c r="PU6" s="64"/>
      <c r="PV6" s="64"/>
      <c r="PW6" s="64"/>
      <c r="PX6" s="64"/>
      <c r="PY6" s="64"/>
      <c r="PZ6" s="64"/>
      <c r="QA6" s="64"/>
      <c r="QB6" s="64"/>
      <c r="QC6" s="64"/>
      <c r="QD6" s="64"/>
      <c r="QE6" s="64"/>
      <c r="QF6" s="64"/>
      <c r="QG6" s="64"/>
      <c r="QH6" s="64"/>
      <c r="QI6" s="64"/>
      <c r="QJ6" s="64"/>
      <c r="QK6" s="64"/>
      <c r="QL6" s="64"/>
      <c r="QM6" s="64"/>
      <c r="QN6" s="64"/>
      <c r="QO6" s="64"/>
      <c r="QP6" s="64"/>
      <c r="QQ6" s="64"/>
      <c r="QR6" s="64"/>
      <c r="QS6" s="64"/>
      <c r="QT6" s="64"/>
      <c r="QU6" s="64"/>
      <c r="QV6" s="64"/>
      <c r="QW6" s="64"/>
      <c r="QX6" s="64"/>
      <c r="QY6" s="64"/>
      <c r="QZ6" s="64"/>
      <c r="RA6" s="64"/>
      <c r="RB6" s="64"/>
      <c r="RC6" s="64"/>
      <c r="RD6" s="64"/>
      <c r="RE6" s="64"/>
      <c r="RF6" s="64"/>
      <c r="RG6" s="64"/>
      <c r="RH6" s="64"/>
      <c r="RI6" s="64"/>
      <c r="RJ6" s="64"/>
      <c r="RK6" s="64"/>
      <c r="RL6" s="64"/>
      <c r="RM6" s="64"/>
      <c r="RN6" s="64"/>
      <c r="RO6" s="64"/>
      <c r="RP6" s="64"/>
      <c r="RQ6" s="64"/>
      <c r="RR6" s="64"/>
      <c r="RS6" s="64"/>
      <c r="RT6" s="64"/>
      <c r="RU6" s="64"/>
      <c r="RV6" s="64"/>
      <c r="RW6" s="64"/>
      <c r="RX6" s="64"/>
      <c r="RY6" s="64"/>
      <c r="RZ6" s="64"/>
      <c r="SA6" s="64"/>
      <c r="SB6" s="64"/>
      <c r="SC6" s="64"/>
      <c r="SD6" s="64"/>
      <c r="SE6" s="64"/>
      <c r="SF6" s="64"/>
      <c r="SG6" s="64"/>
      <c r="SH6" s="64"/>
      <c r="SI6" s="64"/>
      <c r="SJ6" s="64"/>
      <c r="SK6" s="64"/>
      <c r="SL6" s="64"/>
      <c r="SM6" s="64"/>
      <c r="SN6" s="64"/>
      <c r="SO6" s="64"/>
      <c r="SP6" s="64"/>
      <c r="SQ6" s="64"/>
      <c r="SR6" s="64"/>
      <c r="SS6" s="64"/>
      <c r="ST6" s="64"/>
      <c r="SU6" s="64"/>
      <c r="SV6" s="64"/>
      <c r="SW6" s="64"/>
      <c r="SX6" s="64"/>
      <c r="SY6" s="64"/>
      <c r="SZ6" s="64"/>
      <c r="TA6" s="64"/>
      <c r="TB6" s="64"/>
      <c r="TC6" s="64"/>
      <c r="TD6" s="64"/>
      <c r="TE6" s="64"/>
      <c r="TF6" s="64"/>
      <c r="TG6" s="64"/>
      <c r="TH6" s="64"/>
      <c r="TI6" s="64"/>
      <c r="TJ6" s="64"/>
      <c r="TK6" s="64"/>
      <c r="TL6" s="64"/>
      <c r="TM6" s="64"/>
      <c r="TN6" s="64"/>
      <c r="TO6" s="64"/>
      <c r="TP6" s="64"/>
      <c r="TQ6" s="64"/>
      <c r="TR6" s="64"/>
      <c r="TS6" s="64"/>
      <c r="TT6" s="64"/>
      <c r="TU6" s="64"/>
      <c r="TV6" s="64"/>
      <c r="TW6" s="64"/>
      <c r="TX6" s="64"/>
      <c r="TY6" s="64"/>
      <c r="TZ6" s="64"/>
      <c r="UA6" s="64"/>
      <c r="UB6" s="64"/>
      <c r="UC6" s="64"/>
      <c r="UD6" s="64"/>
      <c r="UE6" s="64"/>
      <c r="UF6" s="64"/>
      <c r="UG6" s="64"/>
      <c r="UH6" s="64"/>
      <c r="UI6" s="64"/>
      <c r="UJ6" s="64"/>
      <c r="UK6" s="64"/>
      <c r="UL6" s="64"/>
      <c r="UM6" s="64"/>
      <c r="UN6" s="64"/>
      <c r="UO6" s="64"/>
      <c r="UP6" s="64"/>
      <c r="UQ6" s="64"/>
      <c r="UR6" s="64"/>
      <c r="US6" s="64"/>
      <c r="UT6" s="64"/>
      <c r="UU6" s="64"/>
      <c r="UV6" s="64"/>
      <c r="UW6" s="64"/>
      <c r="UX6" s="64"/>
      <c r="UY6" s="64"/>
      <c r="UZ6" s="64"/>
      <c r="VA6" s="64"/>
      <c r="VB6" s="64"/>
      <c r="VC6" s="64"/>
      <c r="VD6" s="64"/>
      <c r="VE6" s="64"/>
      <c r="VF6" s="64"/>
      <c r="VG6" s="64"/>
      <c r="VH6" s="64"/>
      <c r="VI6" s="64"/>
      <c r="VJ6" s="64"/>
      <c r="VK6" s="64"/>
      <c r="VL6" s="64"/>
      <c r="VM6" s="64"/>
      <c r="VN6" s="64"/>
      <c r="VO6" s="64"/>
      <c r="VP6" s="64"/>
      <c r="VQ6" s="64"/>
      <c r="VR6" s="64"/>
      <c r="VS6" s="64"/>
      <c r="VT6" s="64"/>
      <c r="VU6" s="64"/>
      <c r="VV6" s="64"/>
      <c r="VW6" s="64"/>
      <c r="VX6" s="64"/>
      <c r="VY6" s="64"/>
      <c r="VZ6" s="64"/>
      <c r="WA6" s="64"/>
      <c r="WB6" s="64"/>
      <c r="WC6" s="64"/>
      <c r="WD6" s="64"/>
      <c r="WE6" s="64"/>
      <c r="WF6" s="64"/>
      <c r="WG6" s="64"/>
      <c r="WH6" s="64"/>
      <c r="WI6" s="64"/>
      <c r="WJ6" s="64"/>
      <c r="WK6" s="64"/>
      <c r="WL6" s="64"/>
      <c r="WM6" s="64"/>
      <c r="WN6" s="64"/>
      <c r="WO6" s="64"/>
      <c r="WP6" s="64"/>
      <c r="WQ6" s="64"/>
      <c r="WR6" s="64"/>
      <c r="WS6" s="64"/>
      <c r="WT6" s="64"/>
      <c r="WU6" s="64"/>
      <c r="WV6" s="64"/>
      <c r="WW6" s="64"/>
      <c r="WX6" s="64"/>
      <c r="WY6" s="64"/>
      <c r="WZ6" s="64"/>
      <c r="XA6" s="64"/>
      <c r="XB6" s="64"/>
      <c r="XC6" s="64"/>
      <c r="XD6" s="64"/>
      <c r="XE6" s="64"/>
      <c r="XF6" s="64"/>
      <c r="XG6" s="64"/>
      <c r="XH6" s="64"/>
      <c r="XI6" s="64"/>
      <c r="XJ6" s="64"/>
      <c r="XK6" s="64"/>
      <c r="XL6" s="64"/>
      <c r="XM6" s="64"/>
      <c r="XN6" s="64"/>
      <c r="XO6" s="64"/>
      <c r="XP6" s="64"/>
      <c r="XQ6" s="64"/>
      <c r="XR6" s="64"/>
      <c r="XS6" s="64"/>
      <c r="XT6" s="64"/>
      <c r="XU6" s="64"/>
      <c r="XV6" s="64"/>
      <c r="XW6" s="64"/>
      <c r="XX6" s="64"/>
      <c r="XY6" s="64"/>
      <c r="XZ6" s="64"/>
      <c r="YA6" s="64"/>
      <c r="YB6" s="64"/>
      <c r="YC6" s="64"/>
      <c r="YD6" s="64"/>
      <c r="YE6" s="64"/>
      <c r="YF6" s="64"/>
      <c r="YG6" s="64"/>
      <c r="YH6" s="64"/>
      <c r="YI6" s="64"/>
      <c r="YJ6" s="64"/>
      <c r="YK6" s="64"/>
      <c r="YL6" s="64"/>
      <c r="YM6" s="64"/>
      <c r="YN6" s="64"/>
      <c r="YO6" s="64"/>
      <c r="YP6" s="64"/>
      <c r="YQ6" s="64"/>
      <c r="YR6" s="64"/>
      <c r="YS6" s="64"/>
      <c r="YT6" s="64"/>
      <c r="YU6" s="64"/>
      <c r="YV6" s="64"/>
      <c r="YW6" s="64"/>
      <c r="YX6" s="64"/>
      <c r="YY6" s="64"/>
      <c r="YZ6" s="64"/>
      <c r="ZA6" s="64"/>
      <c r="ZB6" s="64"/>
      <c r="ZC6" s="64"/>
      <c r="ZD6" s="64"/>
      <c r="ZE6" s="64"/>
      <c r="ZF6" s="64"/>
      <c r="ZG6" s="64"/>
      <c r="ZH6" s="64"/>
      <c r="ZI6" s="64"/>
      <c r="ZJ6" s="64"/>
      <c r="ZK6" s="64"/>
      <c r="ZL6" s="64"/>
      <c r="ZM6" s="64"/>
      <c r="ZN6" s="64"/>
      <c r="ZO6" s="64"/>
      <c r="ZP6" s="64"/>
      <c r="ZQ6" s="64"/>
      <c r="ZR6" s="64"/>
      <c r="ZS6" s="64"/>
      <c r="ZT6" s="64"/>
      <c r="ZU6" s="64"/>
      <c r="ZV6" s="64"/>
      <c r="ZW6" s="64"/>
      <c r="ZX6" s="64"/>
      <c r="ZY6" s="64"/>
      <c r="ZZ6" s="64"/>
      <c r="AAA6" s="64"/>
      <c r="AAB6" s="64"/>
      <c r="AAC6" s="64"/>
      <c r="AAD6" s="64"/>
      <c r="AAE6" s="64"/>
      <c r="AAF6" s="64"/>
      <c r="AAG6" s="64"/>
      <c r="AAH6" s="64"/>
      <c r="AAI6" s="64"/>
      <c r="AAJ6" s="64"/>
      <c r="AAK6" s="64"/>
      <c r="AAL6" s="64"/>
      <c r="AAM6" s="64"/>
      <c r="AAN6" s="64"/>
      <c r="AAO6" s="64"/>
      <c r="AAP6" s="64"/>
      <c r="AAQ6" s="64"/>
      <c r="AAR6" s="64"/>
      <c r="AAS6" s="64"/>
      <c r="AAT6" s="64"/>
      <c r="AAU6" s="64"/>
      <c r="AAV6" s="64"/>
      <c r="AAW6" s="64"/>
      <c r="AAX6" s="64"/>
      <c r="AAY6" s="64"/>
      <c r="AAZ6" s="64"/>
      <c r="ABA6" s="64"/>
      <c r="ABB6" s="64"/>
      <c r="ABC6" s="64"/>
      <c r="ABD6" s="64"/>
      <c r="ABE6" s="64"/>
      <c r="ABF6" s="64"/>
      <c r="ABG6" s="64"/>
      <c r="ABH6" s="64"/>
      <c r="ABI6" s="64"/>
      <c r="ABJ6" s="64"/>
      <c r="ABK6" s="64"/>
      <c r="ABL6" s="64"/>
      <c r="ABM6" s="64"/>
      <c r="ABN6" s="64"/>
      <c r="ABO6" s="64"/>
      <c r="ABP6" s="64"/>
      <c r="ABQ6" s="64"/>
      <c r="ABR6" s="64"/>
      <c r="ABS6" s="64"/>
      <c r="ABT6" s="64"/>
      <c r="ABU6" s="64"/>
      <c r="ABV6" s="64"/>
      <c r="ABW6" s="64"/>
      <c r="ABX6" s="64"/>
      <c r="ABY6" s="64"/>
      <c r="ABZ6" s="64"/>
      <c r="ACA6" s="64"/>
      <c r="ACB6" s="64"/>
      <c r="ACC6" s="64"/>
      <c r="ACD6" s="64"/>
      <c r="ACE6" s="64"/>
      <c r="ACF6" s="64"/>
      <c r="ACG6" s="64"/>
      <c r="ACH6" s="64"/>
      <c r="ACI6" s="64"/>
      <c r="ACJ6" s="64"/>
      <c r="ACK6" s="64"/>
      <c r="ACL6" s="64"/>
      <c r="ACM6" s="64"/>
      <c r="ACN6" s="64"/>
      <c r="ACO6" s="64"/>
      <c r="ACP6" s="64"/>
      <c r="ACQ6" s="64"/>
      <c r="ACR6" s="64"/>
      <c r="ACS6" s="64"/>
      <c r="ACT6" s="64"/>
      <c r="ACU6" s="64"/>
      <c r="ACV6" s="64"/>
      <c r="ACW6" s="64"/>
      <c r="ACX6" s="64"/>
      <c r="ACY6" s="64"/>
      <c r="ACZ6" s="64"/>
      <c r="ADA6" s="64"/>
      <c r="ADB6" s="64"/>
      <c r="ADC6" s="64"/>
      <c r="ADD6" s="64"/>
      <c r="ADE6" s="64"/>
      <c r="ADF6" s="64"/>
      <c r="ADG6" s="64"/>
      <c r="ADH6" s="64"/>
      <c r="ADI6" s="64"/>
      <c r="ADJ6" s="64"/>
      <c r="ADK6" s="64"/>
      <c r="ADL6" s="64"/>
      <c r="ADM6" s="64"/>
      <c r="ADN6" s="64"/>
      <c r="ADO6" s="64"/>
      <c r="ADP6" s="64"/>
      <c r="ADQ6" s="64"/>
      <c r="ADR6" s="64"/>
      <c r="ADS6" s="64"/>
      <c r="ADT6" s="64"/>
      <c r="ADU6" s="64"/>
      <c r="ADV6" s="64"/>
      <c r="ADW6" s="64"/>
      <c r="ADX6" s="64"/>
      <c r="ADY6" s="64"/>
      <c r="ADZ6" s="64"/>
      <c r="AEA6" s="64"/>
      <c r="AEB6" s="64"/>
      <c r="AEC6" s="64"/>
      <c r="AED6" s="64"/>
      <c r="AEE6" s="64"/>
      <c r="AEF6" s="64"/>
      <c r="AEG6" s="64"/>
      <c r="AEH6" s="64"/>
      <c r="AEI6" s="64"/>
      <c r="AEJ6" s="64"/>
      <c r="AEK6" s="64"/>
      <c r="AEL6" s="64"/>
      <c r="AEM6" s="64"/>
      <c r="AEN6" s="64"/>
      <c r="AEO6" s="64"/>
      <c r="AEP6" s="64"/>
      <c r="AEQ6" s="64"/>
      <c r="AER6" s="64"/>
      <c r="AES6" s="64"/>
      <c r="AET6" s="64"/>
      <c r="AEU6" s="64"/>
      <c r="AEV6" s="64"/>
      <c r="AEW6" s="64"/>
      <c r="AEX6" s="64"/>
      <c r="AEY6" s="64"/>
      <c r="AEZ6" s="64"/>
      <c r="AFA6" s="64"/>
      <c r="AFB6" s="64"/>
      <c r="AFC6" s="64"/>
      <c r="AFD6" s="64"/>
      <c r="AFE6" s="64"/>
      <c r="AFF6" s="64"/>
      <c r="AFG6" s="64"/>
      <c r="AFH6" s="64"/>
      <c r="AFI6" s="64"/>
      <c r="AFJ6" s="64"/>
      <c r="AFK6" s="64"/>
      <c r="AFL6" s="64"/>
      <c r="AFM6" s="64"/>
      <c r="AFN6" s="64"/>
      <c r="AFO6" s="64"/>
      <c r="AFP6" s="64"/>
      <c r="AFQ6" s="64"/>
      <c r="AFR6" s="64"/>
      <c r="AFS6" s="64"/>
      <c r="AFT6" s="64"/>
      <c r="AFU6" s="64"/>
      <c r="AFV6" s="64"/>
      <c r="AFW6" s="64"/>
      <c r="AFX6" s="64"/>
      <c r="AFY6" s="64"/>
      <c r="AFZ6" s="64"/>
      <c r="AGA6" s="64"/>
      <c r="AGB6" s="64"/>
      <c r="AGC6" s="64"/>
      <c r="AGD6" s="64"/>
      <c r="AGE6" s="64"/>
      <c r="AGF6" s="64"/>
      <c r="AGG6" s="64"/>
      <c r="AGH6" s="64"/>
      <c r="AGI6" s="64"/>
      <c r="AGJ6" s="64"/>
      <c r="AGK6" s="64"/>
      <c r="AGL6" s="64"/>
      <c r="AGM6" s="64"/>
      <c r="AGN6" s="64"/>
      <c r="AGO6" s="64"/>
      <c r="AGP6" s="64"/>
      <c r="AGQ6" s="64"/>
      <c r="AGR6" s="64"/>
      <c r="AGS6" s="64"/>
      <c r="AGT6" s="64"/>
      <c r="AGU6" s="64"/>
      <c r="AGV6" s="64"/>
      <c r="AGW6" s="64"/>
      <c r="AGX6" s="64"/>
      <c r="AGY6" s="64"/>
      <c r="AGZ6" s="64"/>
      <c r="AHA6" s="64"/>
      <c r="AHB6" s="64"/>
      <c r="AHC6" s="64"/>
      <c r="AHD6" s="64"/>
      <c r="AHE6" s="64"/>
      <c r="AHF6" s="64"/>
      <c r="AHG6" s="64"/>
      <c r="AHH6" s="64"/>
      <c r="AHI6" s="64"/>
      <c r="AHJ6" s="64"/>
      <c r="AHK6" s="64"/>
      <c r="AHL6" s="64"/>
      <c r="AHM6" s="64"/>
      <c r="AHN6" s="64"/>
      <c r="AHO6" s="64"/>
      <c r="AHP6" s="64"/>
      <c r="AHQ6" s="64"/>
      <c r="AHR6" s="64"/>
      <c r="AHS6" s="64"/>
      <c r="AHT6" s="64"/>
      <c r="AHU6" s="64"/>
      <c r="AHV6" s="64"/>
      <c r="AHW6" s="64"/>
      <c r="AHX6" s="64"/>
      <c r="AHY6" s="64"/>
      <c r="AHZ6" s="64"/>
      <c r="AIA6" s="64"/>
      <c r="AIB6" s="64"/>
      <c r="AIC6" s="64"/>
      <c r="AID6" s="64"/>
      <c r="AIE6" s="64"/>
      <c r="AIF6" s="64"/>
      <c r="AIG6" s="64"/>
      <c r="AIH6" s="64"/>
      <c r="AII6" s="64"/>
      <c r="AIJ6" s="64"/>
      <c r="AIK6" s="64"/>
      <c r="AIL6" s="64"/>
      <c r="AIM6" s="64"/>
      <c r="AIN6" s="64"/>
      <c r="AIO6" s="64"/>
      <c r="AIP6" s="64"/>
      <c r="AIQ6" s="64"/>
      <c r="AIR6" s="64"/>
      <c r="AIS6" s="64"/>
      <c r="AIT6" s="64"/>
      <c r="AIU6" s="64"/>
      <c r="AIV6" s="64"/>
      <c r="AIW6" s="64"/>
      <c r="AIX6" s="64"/>
      <c r="AIY6" s="64"/>
      <c r="AIZ6" s="64"/>
      <c r="AJA6" s="64"/>
      <c r="AJB6" s="64"/>
      <c r="AJC6" s="64"/>
      <c r="AJD6" s="64"/>
      <c r="AJE6" s="64"/>
      <c r="AJF6" s="64"/>
      <c r="AJG6" s="64"/>
      <c r="AJH6" s="64"/>
      <c r="AJI6" s="64"/>
      <c r="AJJ6" s="64"/>
      <c r="AJK6" s="64"/>
      <c r="AJL6" s="64"/>
      <c r="AJM6" s="64"/>
      <c r="AJN6" s="64"/>
      <c r="AJO6" s="64"/>
      <c r="AJP6" s="64"/>
      <c r="AJQ6" s="64"/>
      <c r="AJR6" s="64"/>
      <c r="AJS6" s="64"/>
      <c r="AJT6" s="64"/>
      <c r="AJU6" s="64"/>
      <c r="AJV6" s="64"/>
      <c r="AJW6" s="64"/>
      <c r="AJX6" s="64"/>
      <c r="AJY6" s="64"/>
      <c r="AJZ6" s="64"/>
      <c r="AKA6" s="64"/>
      <c r="AKB6" s="64"/>
      <c r="AKC6" s="64"/>
      <c r="AKD6" s="64"/>
      <c r="AKE6" s="64"/>
      <c r="AKF6" s="64"/>
      <c r="AKG6" s="64"/>
      <c r="AKH6" s="64"/>
      <c r="AKI6" s="64"/>
      <c r="AKJ6" s="64"/>
      <c r="AKK6" s="64"/>
      <c r="AKL6" s="64"/>
      <c r="AKM6" s="64"/>
      <c r="AKN6" s="64"/>
      <c r="AKO6" s="64"/>
      <c r="AKP6" s="64"/>
      <c r="AKQ6" s="64"/>
      <c r="AKR6" s="64"/>
      <c r="AKS6" s="64"/>
      <c r="AKT6" s="64"/>
      <c r="AKU6" s="64"/>
      <c r="AKV6" s="64"/>
      <c r="AKW6" s="64"/>
      <c r="AKX6" s="64"/>
      <c r="AKY6" s="64"/>
      <c r="AKZ6" s="64"/>
      <c r="ALA6" s="64"/>
      <c r="ALB6" s="64"/>
      <c r="ALC6" s="64"/>
      <c r="ALD6" s="64"/>
      <c r="ALE6" s="64"/>
      <c r="ALF6" s="64"/>
      <c r="ALG6" s="64"/>
      <c r="ALH6" s="64"/>
      <c r="ALI6" s="64"/>
      <c r="ALJ6" s="64"/>
      <c r="ALK6" s="64"/>
      <c r="ALL6" s="64"/>
      <c r="ALM6" s="64"/>
      <c r="ALN6" s="64"/>
      <c r="ALO6" s="64"/>
      <c r="ALP6" s="64"/>
      <c r="ALQ6" s="64"/>
      <c r="ALR6" s="64"/>
      <c r="ALS6" s="64"/>
      <c r="ALT6" s="64"/>
      <c r="ALU6" s="64"/>
      <c r="ALV6" s="64"/>
      <c r="ALW6" s="64"/>
      <c r="ALX6" s="64"/>
      <c r="ALY6" s="64"/>
      <c r="ALZ6" s="64"/>
      <c r="AMA6" s="64"/>
      <c r="AMB6" s="64"/>
      <c r="AMC6" s="64"/>
      <c r="AMD6" s="64"/>
      <c r="AME6" s="64"/>
      <c r="AMF6" s="64"/>
      <c r="AMG6" s="64"/>
      <c r="AMH6" s="64"/>
      <c r="AMI6" s="64"/>
      <c r="AMJ6" s="64"/>
      <c r="AMK6" s="64"/>
      <c r="AML6" s="64"/>
      <c r="AMM6" s="64"/>
      <c r="AMN6" s="64"/>
      <c r="AMO6" s="64"/>
      <c r="AMP6" s="64"/>
      <c r="AMQ6" s="64"/>
      <c r="AMR6" s="64"/>
      <c r="AMS6" s="64"/>
      <c r="AMT6" s="64"/>
      <c r="AMU6" s="64"/>
      <c r="AMV6" s="64"/>
      <c r="AMW6" s="64"/>
      <c r="AMX6" s="64"/>
      <c r="AMY6" s="64"/>
      <c r="AMZ6" s="64"/>
      <c r="ANA6" s="64"/>
      <c r="ANB6" s="64"/>
      <c r="ANC6" s="64"/>
      <c r="AND6" s="64"/>
      <c r="ANE6" s="64"/>
      <c r="ANF6" s="64"/>
      <c r="ANG6" s="64"/>
      <c r="ANH6" s="64"/>
      <c r="ANI6" s="64"/>
      <c r="ANJ6" s="64"/>
      <c r="ANK6" s="64"/>
      <c r="ANL6" s="64"/>
      <c r="ANM6" s="64"/>
      <c r="ANN6" s="64"/>
      <c r="ANO6" s="64"/>
      <c r="ANP6" s="64"/>
      <c r="ANQ6" s="64"/>
      <c r="ANR6" s="64"/>
      <c r="ANS6" s="64"/>
      <c r="ANT6" s="64"/>
      <c r="ANU6" s="64"/>
      <c r="ANV6" s="64"/>
      <c r="ANW6" s="64"/>
      <c r="ANX6" s="64"/>
      <c r="ANY6" s="64"/>
      <c r="ANZ6" s="64"/>
      <c r="AOA6" s="64"/>
      <c r="AOB6" s="64"/>
      <c r="AOC6" s="64"/>
      <c r="AOD6" s="64"/>
      <c r="AOE6" s="64"/>
      <c r="AOF6" s="64"/>
      <c r="AOG6" s="64"/>
      <c r="AOH6" s="64"/>
      <c r="AOI6" s="64"/>
      <c r="AOJ6" s="64"/>
      <c r="AOK6" s="64"/>
      <c r="AOL6" s="64"/>
      <c r="AOM6" s="64"/>
      <c r="AON6" s="64"/>
      <c r="AOO6" s="64"/>
      <c r="AOP6" s="64"/>
      <c r="AOQ6" s="64"/>
      <c r="AOR6" s="64"/>
      <c r="AOS6" s="64"/>
      <c r="AOT6" s="64"/>
      <c r="AOU6" s="64"/>
      <c r="AOV6" s="64"/>
      <c r="AOW6" s="64"/>
      <c r="AOX6" s="64"/>
      <c r="AOY6" s="64"/>
      <c r="AOZ6" s="64"/>
      <c r="APA6" s="64"/>
      <c r="APB6" s="64"/>
      <c r="APC6" s="64"/>
      <c r="APD6" s="64"/>
      <c r="APE6" s="64"/>
      <c r="APF6" s="64"/>
      <c r="APG6" s="64"/>
      <c r="APH6" s="64"/>
      <c r="API6" s="64"/>
      <c r="APJ6" s="64"/>
      <c r="APK6" s="64"/>
      <c r="APL6" s="64"/>
      <c r="APM6" s="64"/>
      <c r="APN6" s="64"/>
      <c r="APO6" s="64"/>
      <c r="APP6" s="64"/>
      <c r="APQ6" s="64"/>
      <c r="APR6" s="64"/>
      <c r="APS6" s="64"/>
      <c r="APT6" s="64"/>
      <c r="APU6" s="64"/>
      <c r="APV6" s="64"/>
      <c r="APW6" s="64"/>
      <c r="APX6" s="64"/>
      <c r="APY6" s="64"/>
      <c r="APZ6" s="64"/>
      <c r="AQA6" s="64"/>
      <c r="AQB6" s="64"/>
      <c r="AQC6" s="64"/>
      <c r="AQD6" s="64"/>
      <c r="AQE6" s="64"/>
      <c r="AQF6" s="64"/>
      <c r="AQG6" s="64"/>
      <c r="AQH6" s="64"/>
      <c r="AQI6" s="64"/>
      <c r="AQJ6" s="64"/>
      <c r="AQK6" s="64"/>
      <c r="AQL6" s="64"/>
      <c r="AQM6" s="64"/>
      <c r="AQN6" s="64"/>
      <c r="AQO6" s="64"/>
      <c r="AQP6" s="64"/>
      <c r="AQQ6" s="64"/>
      <c r="AQR6" s="64"/>
      <c r="AQS6" s="64"/>
      <c r="AQT6" s="64"/>
      <c r="AQU6" s="64"/>
      <c r="AQV6" s="64"/>
      <c r="AQW6" s="64"/>
      <c r="AQX6" s="64"/>
      <c r="AQY6" s="64"/>
      <c r="AQZ6" s="64"/>
      <c r="ARA6" s="64"/>
      <c r="ARB6" s="64"/>
      <c r="ARC6" s="64"/>
      <c r="ARD6" s="64"/>
      <c r="ARE6" s="64"/>
      <c r="ARF6" s="64"/>
      <c r="ARG6" s="64"/>
      <c r="ARH6" s="64"/>
      <c r="ARI6" s="64"/>
      <c r="ARJ6" s="64"/>
      <c r="ARK6" s="64"/>
      <c r="ARL6" s="64"/>
      <c r="ARM6" s="64"/>
      <c r="ARN6" s="64"/>
      <c r="ARO6" s="64"/>
      <c r="ARP6" s="64"/>
      <c r="ARQ6" s="64"/>
      <c r="ARR6" s="64"/>
      <c r="ARS6" s="64"/>
      <c r="ART6" s="64"/>
      <c r="ARU6" s="64"/>
      <c r="ARV6" s="64"/>
      <c r="ARW6" s="64"/>
      <c r="ARX6" s="64"/>
      <c r="ARY6" s="64"/>
      <c r="ARZ6" s="64"/>
      <c r="ASA6" s="64"/>
      <c r="ASB6" s="64"/>
      <c r="ASC6" s="64"/>
      <c r="ASD6" s="64"/>
      <c r="ASE6" s="64"/>
      <c r="ASF6" s="64"/>
      <c r="ASG6" s="64"/>
      <c r="ASH6" s="64"/>
      <c r="ASI6" s="64"/>
      <c r="ASJ6" s="64"/>
      <c r="ASK6" s="64"/>
      <c r="ASL6" s="64"/>
      <c r="ASM6" s="64"/>
      <c r="ASN6" s="64"/>
      <c r="ASO6" s="64"/>
      <c r="ASP6" s="64"/>
      <c r="ASQ6" s="64"/>
      <c r="ASR6" s="64"/>
      <c r="ASS6" s="64"/>
      <c r="AST6" s="64"/>
      <c r="ASU6" s="64"/>
      <c r="ASV6" s="64"/>
      <c r="ASW6" s="64"/>
      <c r="ASX6" s="64"/>
      <c r="ASY6" s="64"/>
      <c r="ASZ6" s="64"/>
      <c r="ATA6" s="64"/>
      <c r="ATB6" s="64"/>
      <c r="ATC6" s="64"/>
      <c r="ATD6" s="64"/>
      <c r="ATE6" s="64"/>
      <c r="ATF6" s="64"/>
      <c r="ATG6" s="64"/>
      <c r="ATH6" s="64"/>
      <c r="ATI6" s="64"/>
      <c r="ATJ6" s="64"/>
      <c r="ATK6" s="64"/>
      <c r="ATL6" s="64"/>
      <c r="ATM6" s="64"/>
      <c r="ATN6" s="64"/>
      <c r="ATO6" s="64"/>
      <c r="ATP6" s="64"/>
      <c r="ATQ6" s="64"/>
      <c r="ATR6" s="64"/>
      <c r="ATS6" s="64"/>
      <c r="ATT6" s="64"/>
      <c r="ATU6" s="64"/>
      <c r="ATV6" s="64"/>
      <c r="ATW6" s="64"/>
      <c r="ATX6" s="64"/>
      <c r="ATY6" s="64"/>
      <c r="ATZ6" s="64"/>
      <c r="AUA6" s="64"/>
      <c r="AUB6" s="64"/>
      <c r="AUC6" s="64"/>
      <c r="AUD6" s="64"/>
      <c r="AUE6" s="64"/>
      <c r="AUF6" s="64"/>
      <c r="AUG6" s="64"/>
      <c r="AUH6" s="64"/>
      <c r="AUI6" s="64"/>
      <c r="AUJ6" s="64"/>
      <c r="AUK6" s="64"/>
      <c r="AUL6" s="64"/>
      <c r="AUM6" s="64"/>
      <c r="AUN6" s="64"/>
      <c r="AUO6" s="64"/>
      <c r="AUP6" s="64"/>
      <c r="AUQ6" s="64"/>
      <c r="AUR6" s="64"/>
      <c r="AUS6" s="64"/>
      <c r="AUT6" s="64"/>
      <c r="AUU6" s="64"/>
      <c r="AUV6" s="64"/>
      <c r="AUW6" s="64"/>
      <c r="AUX6" s="64"/>
      <c r="AUY6" s="64"/>
      <c r="AUZ6" s="64"/>
      <c r="AVA6" s="64"/>
      <c r="AVB6" s="64"/>
      <c r="AVC6" s="64"/>
      <c r="AVD6" s="64"/>
      <c r="AVE6" s="64"/>
      <c r="AVF6" s="64"/>
      <c r="AVG6" s="64"/>
      <c r="AVH6" s="64"/>
      <c r="AVI6" s="64"/>
      <c r="AVJ6" s="64"/>
      <c r="AVK6" s="64"/>
      <c r="AVL6" s="64"/>
      <c r="AVM6" s="64"/>
      <c r="AVN6" s="64"/>
      <c r="AVO6" s="64"/>
      <c r="AVP6" s="64"/>
      <c r="AVQ6" s="64"/>
      <c r="AVR6" s="64"/>
      <c r="AVS6" s="64"/>
      <c r="AVT6" s="64"/>
      <c r="AVU6" s="64"/>
      <c r="AVV6" s="64"/>
      <c r="AVW6" s="64"/>
      <c r="AVX6" s="64"/>
      <c r="AVY6" s="64"/>
      <c r="AVZ6" s="64"/>
      <c r="AWA6" s="64"/>
      <c r="AWB6" s="64"/>
      <c r="AWC6" s="64"/>
      <c r="AWD6" s="64"/>
      <c r="AWE6" s="64"/>
      <c r="AWF6" s="64"/>
      <c r="AWG6" s="64"/>
      <c r="AWH6" s="64"/>
      <c r="AWI6" s="64"/>
      <c r="AWJ6" s="64"/>
      <c r="AWK6" s="64"/>
      <c r="AWL6" s="64"/>
      <c r="AWM6" s="64"/>
      <c r="AWN6" s="64"/>
      <c r="AWO6" s="64"/>
      <c r="AWP6" s="64"/>
      <c r="AWQ6" s="64"/>
      <c r="AWR6" s="64"/>
      <c r="AWS6" s="64"/>
      <c r="AWT6" s="64"/>
      <c r="AWU6" s="64"/>
      <c r="AWV6" s="64"/>
      <c r="AWW6" s="64"/>
      <c r="AWX6" s="64"/>
      <c r="AWY6" s="64"/>
      <c r="AWZ6" s="64"/>
      <c r="AXA6" s="64"/>
      <c r="AXB6" s="64"/>
      <c r="AXC6" s="64"/>
      <c r="AXD6" s="64"/>
      <c r="AXE6" s="64"/>
      <c r="AXF6" s="64"/>
      <c r="AXG6" s="64"/>
      <c r="AXH6" s="64"/>
      <c r="AXI6" s="64"/>
      <c r="AXJ6" s="64"/>
      <c r="AXK6" s="64"/>
      <c r="AXL6" s="64"/>
      <c r="AXM6" s="64"/>
      <c r="AXN6" s="64"/>
      <c r="AXO6" s="64"/>
      <c r="AXP6" s="64"/>
      <c r="AXQ6" s="64"/>
      <c r="AXR6" s="64"/>
      <c r="AXS6" s="64"/>
      <c r="AXT6" s="64"/>
      <c r="AXU6" s="64"/>
      <c r="AXV6" s="64"/>
      <c r="AXW6" s="64"/>
      <c r="AXX6" s="64"/>
      <c r="AXY6" s="64"/>
      <c r="AXZ6" s="64"/>
      <c r="AYA6" s="64"/>
      <c r="AYB6" s="64"/>
      <c r="AYC6" s="64"/>
      <c r="AYD6" s="64"/>
      <c r="AYE6" s="64"/>
      <c r="AYF6" s="64"/>
      <c r="AYG6" s="64"/>
      <c r="AYH6" s="64"/>
      <c r="AYI6" s="64"/>
      <c r="AYJ6" s="64"/>
      <c r="AYK6" s="64"/>
      <c r="AYL6" s="64"/>
      <c r="AYM6" s="64"/>
      <c r="AYN6" s="64"/>
      <c r="AYO6" s="64"/>
      <c r="AYP6" s="64"/>
      <c r="AYQ6" s="64"/>
      <c r="AYR6" s="64"/>
      <c r="AYS6" s="64"/>
      <c r="AYT6" s="64"/>
      <c r="AYU6" s="64"/>
      <c r="AYV6" s="64"/>
      <c r="AYW6" s="64"/>
      <c r="AYX6" s="64"/>
      <c r="AYY6" s="64"/>
      <c r="AYZ6" s="64"/>
      <c r="AZA6" s="64"/>
      <c r="AZB6" s="64"/>
      <c r="AZC6" s="64"/>
      <c r="AZD6" s="64"/>
      <c r="AZE6" s="64"/>
      <c r="AZF6" s="64"/>
      <c r="AZG6" s="64"/>
      <c r="AZH6" s="64"/>
      <c r="AZI6" s="64"/>
      <c r="AZJ6" s="64"/>
      <c r="AZK6" s="64"/>
      <c r="AZL6" s="64"/>
      <c r="AZM6" s="64"/>
      <c r="AZN6" s="64"/>
      <c r="AZO6" s="64"/>
      <c r="AZP6" s="64"/>
      <c r="AZQ6" s="64"/>
      <c r="AZR6" s="64"/>
      <c r="AZS6" s="64"/>
      <c r="AZT6" s="64"/>
      <c r="AZU6" s="64"/>
      <c r="AZV6" s="64"/>
      <c r="AZW6" s="64"/>
      <c r="AZX6" s="64"/>
      <c r="AZY6" s="64"/>
      <c r="AZZ6" s="64"/>
      <c r="BAA6" s="64"/>
      <c r="BAB6" s="64"/>
      <c r="BAC6" s="64"/>
      <c r="BAD6" s="64"/>
      <c r="BAE6" s="64"/>
      <c r="BAF6" s="64"/>
      <c r="BAG6" s="64"/>
      <c r="BAH6" s="64"/>
      <c r="BAI6" s="64"/>
      <c r="BAJ6" s="64"/>
      <c r="BAK6" s="64"/>
      <c r="BAL6" s="64"/>
      <c r="BAM6" s="64"/>
      <c r="BAN6" s="64"/>
      <c r="BAO6" s="64"/>
      <c r="BAP6" s="64"/>
      <c r="BAQ6" s="64"/>
      <c r="BAR6" s="64"/>
      <c r="BAS6" s="64"/>
      <c r="BAT6" s="64"/>
      <c r="BAU6" s="64"/>
      <c r="BAV6" s="64"/>
      <c r="BAW6" s="64"/>
      <c r="BAX6" s="64"/>
      <c r="BAY6" s="64"/>
      <c r="BAZ6" s="64"/>
      <c r="BBA6" s="64"/>
      <c r="BBB6" s="64"/>
      <c r="BBC6" s="64"/>
      <c r="BBD6" s="64"/>
      <c r="BBE6" s="64"/>
      <c r="BBF6" s="64"/>
      <c r="BBG6" s="64"/>
      <c r="BBH6" s="64"/>
      <c r="BBI6" s="64"/>
      <c r="BBJ6" s="64"/>
      <c r="BBK6" s="64"/>
      <c r="BBL6" s="64"/>
      <c r="BBM6" s="64"/>
      <c r="BBN6" s="64"/>
      <c r="BBO6" s="64"/>
      <c r="BBP6" s="64"/>
      <c r="BBQ6" s="64"/>
      <c r="BBR6" s="64"/>
      <c r="BBS6" s="64"/>
      <c r="BBT6" s="64"/>
      <c r="BBU6" s="64"/>
      <c r="BBV6" s="64"/>
      <c r="BBW6" s="64"/>
      <c r="BBX6" s="64"/>
      <c r="BBY6" s="64"/>
      <c r="BBZ6" s="64"/>
      <c r="BCA6" s="64"/>
      <c r="BCB6" s="64"/>
      <c r="BCC6" s="64"/>
      <c r="BCD6" s="64"/>
      <c r="BCE6" s="64"/>
      <c r="BCF6" s="64"/>
      <c r="BCG6" s="64"/>
      <c r="BCH6" s="64"/>
      <c r="BCI6" s="64"/>
      <c r="BCJ6" s="64"/>
      <c r="BCK6" s="64"/>
      <c r="BCL6" s="64"/>
      <c r="BCM6" s="64"/>
      <c r="BCN6" s="64"/>
      <c r="BCO6" s="64"/>
      <c r="BCP6" s="64"/>
      <c r="BCQ6" s="64"/>
      <c r="BCR6" s="64"/>
      <c r="BCS6" s="64"/>
      <c r="BCT6" s="64"/>
    </row>
    <row r="7" spans="1:1450" s="37" customFormat="1" x14ac:dyDescent="0.25">
      <c r="A7" s="42" t="s">
        <v>75</v>
      </c>
      <c r="B7" s="29" t="s">
        <v>75</v>
      </c>
      <c r="C7" s="29" t="s">
        <v>84</v>
      </c>
      <c r="D7" s="29" t="s">
        <v>92</v>
      </c>
      <c r="E7" s="29" t="s">
        <v>86</v>
      </c>
      <c r="F7" s="29" t="s">
        <v>93</v>
      </c>
      <c r="G7" s="43">
        <v>17219</v>
      </c>
      <c r="H7" s="43">
        <v>1295</v>
      </c>
      <c r="I7" s="43">
        <v>919</v>
      </c>
      <c r="J7" s="29"/>
      <c r="K7" s="29"/>
      <c r="L7" s="29"/>
      <c r="M7" s="29"/>
      <c r="N7" s="62"/>
      <c r="O7" s="29" t="str">
        <f>IF(R7="",1,"")</f>
        <v/>
      </c>
      <c r="P7" s="29"/>
      <c r="Q7" s="44">
        <f>ABS(G7-$K$4)</f>
        <v>1148.75</v>
      </c>
      <c r="R7" s="30">
        <f>IF(Q7&gt;$P$4,"",G7)</f>
        <v>17219</v>
      </c>
      <c r="S7" s="30">
        <f t="shared" si="0"/>
        <v>919</v>
      </c>
      <c r="T7" s="29"/>
      <c r="U7" s="29"/>
      <c r="V7" s="29"/>
      <c r="W7" s="44">
        <f>IF(R7="","",((R7-$T$4)/S7)^2)</f>
        <v>0.27546316304499419</v>
      </c>
      <c r="X7" s="48"/>
      <c r="Y7" s="31"/>
      <c r="Z7" s="31"/>
      <c r="AA7" s="31"/>
      <c r="AB7" s="31"/>
      <c r="AC7" s="29"/>
      <c r="AD7" s="32"/>
      <c r="AE7" s="29"/>
      <c r="AF7" s="29"/>
      <c r="AG7" s="63"/>
      <c r="AH7" s="32"/>
      <c r="AI7" s="32"/>
      <c r="AJ7" s="32"/>
      <c r="AK7" s="32"/>
      <c r="AL7" s="29"/>
      <c r="AM7" s="29"/>
      <c r="AN7" s="29"/>
      <c r="AO7" s="29"/>
      <c r="AP7" s="29"/>
      <c r="AQ7" s="29"/>
      <c r="AR7" s="29"/>
      <c r="AS7" s="29"/>
      <c r="AT7" s="29"/>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row>
    <row r="8" spans="1:1450" s="37" customFormat="1" x14ac:dyDescent="0.25">
      <c r="A8" s="66" t="s">
        <v>75</v>
      </c>
      <c r="B8" s="33" t="s">
        <v>75</v>
      </c>
      <c r="C8" s="33" t="s">
        <v>84</v>
      </c>
      <c r="D8" s="33" t="s">
        <v>94</v>
      </c>
      <c r="E8" s="33" t="s">
        <v>95</v>
      </c>
      <c r="F8" s="33" t="s">
        <v>96</v>
      </c>
      <c r="G8" s="67">
        <v>26089</v>
      </c>
      <c r="H8" s="67">
        <v>1858</v>
      </c>
      <c r="I8" s="67">
        <v>1238</v>
      </c>
      <c r="J8" s="33">
        <v>3</v>
      </c>
      <c r="K8" s="68">
        <f>AVERAGE(G8:G10)</f>
        <v>24974.666666666668</v>
      </c>
      <c r="L8" s="68">
        <f>STDEV(G8:G10)</f>
        <v>1038.080118937519</v>
      </c>
      <c r="M8" s="33"/>
      <c r="N8" s="69">
        <v>1.196</v>
      </c>
      <c r="O8" s="33" t="str">
        <f t="shared" ref="O8:O14" si="1">IF(R8="",1,"")</f>
        <v/>
      </c>
      <c r="P8" s="68">
        <f>ABS(L8*N8)</f>
        <v>1241.5438222492728</v>
      </c>
      <c r="Q8" s="68">
        <f>ABS(G8-$K$8)</f>
        <v>1114.3333333333321</v>
      </c>
      <c r="R8" s="34">
        <f>IF(Q8&gt;$P$8,"",G8)</f>
        <v>26089</v>
      </c>
      <c r="S8" s="34">
        <f t="shared" si="0"/>
        <v>1238</v>
      </c>
      <c r="T8" s="68">
        <f>AVERAGE(R8:R10)</f>
        <v>24974.666666666668</v>
      </c>
      <c r="U8" s="68">
        <f>STDEV(R8:R10)</f>
        <v>1038.080118937519</v>
      </c>
      <c r="V8" s="33"/>
      <c r="W8" s="68">
        <f>IF(R8="","",((R8-$T$8)/S8)^2)</f>
        <v>0.81019387266565157</v>
      </c>
      <c r="X8" s="70">
        <f>(1/(J8-1))*SUM(W8:W10)</f>
        <v>0.72522255931298107</v>
      </c>
      <c r="Y8" s="71">
        <f>U8/T8</f>
        <v>4.1565324286110684E-2</v>
      </c>
      <c r="Z8" s="71"/>
      <c r="AA8" s="71" t="str">
        <f>IF(X8&lt;2,"A",IF(Y8&lt;0.15,"B","C"))</f>
        <v>A</v>
      </c>
      <c r="AB8" s="71"/>
      <c r="AC8" s="38">
        <f>T8/1000</f>
        <v>24.974666666666668</v>
      </c>
      <c r="AD8" s="72">
        <f>AC8*(SQRT((U8/T8)^2+(0.17/3.98)^2))</f>
        <v>1.4884828128389134</v>
      </c>
      <c r="AE8" s="71">
        <f>AD8/AC8</f>
        <v>5.9599706883198177E-2</v>
      </c>
      <c r="AF8" s="71"/>
      <c r="AG8" s="73">
        <v>1</v>
      </c>
      <c r="AH8" s="36"/>
      <c r="AI8" s="72">
        <f>(MEDIAN(R8:R10))/1000</f>
        <v>24.8</v>
      </c>
      <c r="AJ8" s="72">
        <f>(QUARTILE(R8:R10,1))/1000</f>
        <v>24.4175</v>
      </c>
      <c r="AK8" s="72">
        <f>(QUARTILE(R8:R10,3))/1000</f>
        <v>25.444500000000001</v>
      </c>
      <c r="AL8" s="38">
        <f>(AK8-AJ8)</f>
        <v>1.027000000000001</v>
      </c>
      <c r="AM8" s="29"/>
      <c r="AN8" s="29"/>
      <c r="AO8" s="29"/>
      <c r="AP8" s="29"/>
      <c r="AQ8" s="29"/>
      <c r="AR8" s="29"/>
      <c r="AS8" s="29"/>
      <c r="AT8" s="29"/>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row>
    <row r="9" spans="1:1450" x14ac:dyDescent="0.25">
      <c r="A9" s="66" t="s">
        <v>75</v>
      </c>
      <c r="B9" s="33" t="s">
        <v>75</v>
      </c>
      <c r="C9" s="33" t="s">
        <v>84</v>
      </c>
      <c r="D9" s="33" t="s">
        <v>97</v>
      </c>
      <c r="E9" s="33" t="s">
        <v>95</v>
      </c>
      <c r="F9" s="33" t="s">
        <v>98</v>
      </c>
      <c r="G9" s="67">
        <v>24035</v>
      </c>
      <c r="H9" s="67">
        <v>1737</v>
      </c>
      <c r="I9" s="67">
        <v>1179</v>
      </c>
      <c r="J9" s="33"/>
      <c r="K9" s="33"/>
      <c r="L9" s="33"/>
      <c r="M9" s="33"/>
      <c r="N9" s="74"/>
      <c r="O9" s="33" t="str">
        <f t="shared" si="1"/>
        <v/>
      </c>
      <c r="P9" s="33"/>
      <c r="Q9" s="68">
        <f>ABS(G9-$K$8)</f>
        <v>939.66666666666788</v>
      </c>
      <c r="R9" s="34">
        <f>IF(Q9&gt;$P$8,"",G9)</f>
        <v>24035</v>
      </c>
      <c r="S9" s="34">
        <f t="shared" si="0"/>
        <v>1179</v>
      </c>
      <c r="T9" s="33"/>
      <c r="U9" s="33"/>
      <c r="V9" s="33"/>
      <c r="W9" s="68">
        <f>IF(R9="","",((R9-$T$8)/S9)^2)</f>
        <v>0.63521395731812713</v>
      </c>
      <c r="X9" s="38"/>
      <c r="Y9" s="75"/>
      <c r="Z9" s="75"/>
      <c r="AA9" s="75"/>
      <c r="AB9" s="75"/>
      <c r="AC9" s="33"/>
      <c r="AD9" s="36"/>
      <c r="AE9" s="33"/>
      <c r="AF9" s="33"/>
      <c r="AG9" s="76"/>
      <c r="AH9" s="36"/>
      <c r="AI9" s="36"/>
      <c r="AJ9" s="36"/>
      <c r="AK9" s="36"/>
      <c r="AL9" s="33"/>
      <c r="AM9" s="29"/>
      <c r="AN9" s="29"/>
      <c r="AO9" s="47"/>
      <c r="AP9" s="29"/>
      <c r="AQ9" s="29"/>
      <c r="AR9" s="29"/>
      <c r="AS9" s="29"/>
      <c r="AT9" s="29"/>
    </row>
    <row r="10" spans="1:1450" x14ac:dyDescent="0.25">
      <c r="A10" s="66" t="s">
        <v>75</v>
      </c>
      <c r="B10" s="33" t="s">
        <v>75</v>
      </c>
      <c r="C10" s="33" t="s">
        <v>84</v>
      </c>
      <c r="D10" s="33" t="s">
        <v>99</v>
      </c>
      <c r="E10" s="33" t="s">
        <v>95</v>
      </c>
      <c r="F10" s="33" t="s">
        <v>100</v>
      </c>
      <c r="G10" s="67">
        <v>24800</v>
      </c>
      <c r="H10" s="67">
        <v>2791</v>
      </c>
      <c r="I10" s="67">
        <v>2461</v>
      </c>
      <c r="J10" s="33"/>
      <c r="K10" s="33"/>
      <c r="L10" s="33"/>
      <c r="M10" s="33"/>
      <c r="N10" s="74"/>
      <c r="O10" s="33" t="str">
        <f t="shared" si="1"/>
        <v/>
      </c>
      <c r="P10" s="33"/>
      <c r="Q10" s="68">
        <f>ABS(G10-$K$8)</f>
        <v>174.66666666666788</v>
      </c>
      <c r="R10" s="34">
        <f>IF(Q10&gt;$P$8,"",G10)</f>
        <v>24800</v>
      </c>
      <c r="S10" s="34">
        <f t="shared" si="0"/>
        <v>2461</v>
      </c>
      <c r="T10" s="33"/>
      <c r="U10" s="33"/>
      <c r="V10" s="33"/>
      <c r="W10" s="68">
        <f>IF(R10="","",((R10-$T$8)/S10)^2)</f>
        <v>5.0372886421833369E-3</v>
      </c>
      <c r="X10" s="38"/>
      <c r="Y10" s="75"/>
      <c r="Z10" s="75"/>
      <c r="AA10" s="75"/>
      <c r="AB10" s="75"/>
      <c r="AC10" s="33"/>
      <c r="AD10" s="36"/>
      <c r="AE10" s="33"/>
      <c r="AF10" s="33"/>
      <c r="AG10" s="76"/>
      <c r="AH10" s="36"/>
      <c r="AI10" s="36"/>
      <c r="AJ10" s="36"/>
      <c r="AK10" s="36"/>
      <c r="AL10" s="33"/>
      <c r="AM10" s="29"/>
      <c r="AN10" s="29"/>
      <c r="AO10" s="29"/>
      <c r="AP10" s="29"/>
      <c r="AQ10" s="29"/>
      <c r="AR10" s="29"/>
      <c r="AS10" s="29"/>
      <c r="AT10" s="29"/>
    </row>
    <row r="11" spans="1:1450" x14ac:dyDescent="0.25">
      <c r="A11" s="42" t="s">
        <v>75</v>
      </c>
      <c r="B11" s="29" t="s">
        <v>75</v>
      </c>
      <c r="C11" s="29" t="s">
        <v>84</v>
      </c>
      <c r="D11" s="29" t="s">
        <v>101</v>
      </c>
      <c r="E11" s="29" t="s">
        <v>102</v>
      </c>
      <c r="F11" s="29" t="s">
        <v>103</v>
      </c>
      <c r="G11" s="43">
        <v>26629</v>
      </c>
      <c r="H11" s="43">
        <v>1840</v>
      </c>
      <c r="I11" s="43">
        <v>1176</v>
      </c>
      <c r="J11" s="29">
        <v>3</v>
      </c>
      <c r="K11" s="44">
        <f>AVERAGE(G11:G13)</f>
        <v>31877</v>
      </c>
      <c r="L11" s="44">
        <f>STDEV(G11:G13)</f>
        <v>9993.3041582851856</v>
      </c>
      <c r="M11" s="29"/>
      <c r="N11" s="45">
        <v>1.196</v>
      </c>
      <c r="O11" s="29" t="str">
        <f t="shared" si="1"/>
        <v/>
      </c>
      <c r="P11" s="44">
        <f>ABS(L11*N11)</f>
        <v>11951.991773309082</v>
      </c>
      <c r="Q11" s="44">
        <f>ABS(G11-$K$11)</f>
        <v>5248</v>
      </c>
      <c r="R11" s="30">
        <f>IF(Q11&gt;$P$11,"",G11)</f>
        <v>26629</v>
      </c>
      <c r="S11" s="30">
        <f t="shared" si="0"/>
        <v>1176</v>
      </c>
      <c r="T11" s="44">
        <f>AVERAGE(R11:R13)</f>
        <v>31877</v>
      </c>
      <c r="U11" s="44">
        <f>STDEV(R11:R13)</f>
        <v>9993.3041582851856</v>
      </c>
      <c r="V11" s="29"/>
      <c r="W11" s="44">
        <f>IF(R11="","",((R11-$T$11)/S11)^2)</f>
        <v>19.91466518580221</v>
      </c>
      <c r="X11" s="46">
        <f>(1/(J11-1))*SUM(W11:W13)</f>
        <v>24.467813390501281</v>
      </c>
      <c r="Y11" s="47">
        <f>U11/T11</f>
        <v>0.31349575425181747</v>
      </c>
      <c r="Z11" s="47"/>
      <c r="AA11" s="47" t="str">
        <f>IF(X11&lt;2,"A",IF(Y11&lt;0.15,"B","C"))</f>
        <v>C</v>
      </c>
      <c r="AB11" s="47"/>
      <c r="AC11" s="48">
        <f>T11/1000</f>
        <v>31.876999999999999</v>
      </c>
      <c r="AD11" s="49">
        <f>AC11*(SQRT((U11/T11)^2+(0.21/3.98)^2))</f>
        <v>10.133858663377644</v>
      </c>
      <c r="AE11" s="47">
        <f>AD11/AC11</f>
        <v>0.31790503069227483</v>
      </c>
      <c r="AF11" s="47"/>
      <c r="AG11" s="50">
        <v>57</v>
      </c>
      <c r="AH11" s="32"/>
      <c r="AI11" s="49">
        <f>(MEDIAN(R11:R13))/1000</f>
        <v>26.629000000000001</v>
      </c>
      <c r="AJ11" s="49">
        <f>(QUARTILE(R11:R13,1))/1000</f>
        <v>26.114999999999998</v>
      </c>
      <c r="AK11" s="49">
        <f>(QUARTILE(R11:R13,3))/1000</f>
        <v>35.015000000000001</v>
      </c>
      <c r="AL11" s="48">
        <f>(AK11-AJ11)</f>
        <v>8.9000000000000021</v>
      </c>
      <c r="AM11" s="29"/>
      <c r="AN11" s="29"/>
      <c r="AO11" s="29"/>
      <c r="AP11" s="47"/>
      <c r="AQ11" s="29"/>
      <c r="AR11" s="29"/>
      <c r="AS11" s="29"/>
      <c r="AT11" s="29"/>
    </row>
    <row r="12" spans="1:1450" s="37" customFormat="1" x14ac:dyDescent="0.25">
      <c r="A12" s="42" t="s">
        <v>75</v>
      </c>
      <c r="B12" s="29" t="s">
        <v>75</v>
      </c>
      <c r="C12" s="29" t="s">
        <v>84</v>
      </c>
      <c r="D12" s="29" t="s">
        <v>104</v>
      </c>
      <c r="E12" s="29" t="s">
        <v>102</v>
      </c>
      <c r="F12" s="29" t="s">
        <v>105</v>
      </c>
      <c r="G12" s="43">
        <v>25601</v>
      </c>
      <c r="H12" s="43">
        <v>2467</v>
      </c>
      <c r="I12" s="43">
        <v>2058</v>
      </c>
      <c r="J12" s="29"/>
      <c r="K12" s="29"/>
      <c r="L12" s="29"/>
      <c r="M12" s="29"/>
      <c r="N12" s="62"/>
      <c r="O12" s="29" t="str">
        <f t="shared" si="1"/>
        <v/>
      </c>
      <c r="P12" s="29"/>
      <c r="Q12" s="44">
        <f>ABS(G12-$K$11)</f>
        <v>6276</v>
      </c>
      <c r="R12" s="30">
        <f>IF(Q12&gt;$P$11,"",G12)</f>
        <v>25601</v>
      </c>
      <c r="S12" s="30">
        <f t="shared" si="0"/>
        <v>2058</v>
      </c>
      <c r="T12" s="29"/>
      <c r="U12" s="29"/>
      <c r="V12" s="29"/>
      <c r="W12" s="44">
        <f>IF(R12="","",((R12-$T$11)/S12)^2)</f>
        <v>9.2998325527628793</v>
      </c>
      <c r="X12" s="48"/>
      <c r="Y12" s="31"/>
      <c r="Z12" s="31"/>
      <c r="AA12" s="31"/>
      <c r="AB12" s="31"/>
      <c r="AC12" s="29"/>
      <c r="AD12" s="32"/>
      <c r="AE12" s="29"/>
      <c r="AF12" s="29"/>
      <c r="AG12" s="63"/>
      <c r="AH12" s="32"/>
      <c r="AI12" s="32"/>
      <c r="AJ12" s="32"/>
      <c r="AK12" s="32"/>
      <c r="AL12" s="29"/>
      <c r="AM12" s="29"/>
      <c r="AN12" s="29"/>
      <c r="AO12" s="29"/>
      <c r="AP12" s="29"/>
      <c r="AQ12" s="29"/>
      <c r="AR12" s="29"/>
      <c r="AS12" s="29"/>
      <c r="AT12" s="29"/>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row>
    <row r="13" spans="1:1450" s="37" customFormat="1" x14ac:dyDescent="0.25">
      <c r="A13" s="42" t="s">
        <v>75</v>
      </c>
      <c r="B13" s="29" t="s">
        <v>75</v>
      </c>
      <c r="C13" s="29" t="s">
        <v>84</v>
      </c>
      <c r="D13" s="29" t="s">
        <v>106</v>
      </c>
      <c r="E13" s="29" t="s">
        <v>102</v>
      </c>
      <c r="F13" s="29" t="s">
        <v>107</v>
      </c>
      <c r="G13" s="43">
        <v>43401</v>
      </c>
      <c r="H13" s="43">
        <v>3478</v>
      </c>
      <c r="I13" s="43">
        <v>2595</v>
      </c>
      <c r="J13" s="29"/>
      <c r="K13" s="29"/>
      <c r="L13" s="29"/>
      <c r="M13" s="29"/>
      <c r="N13" s="62"/>
      <c r="O13" s="29" t="str">
        <f t="shared" si="1"/>
        <v/>
      </c>
      <c r="P13" s="29"/>
      <c r="Q13" s="44">
        <f>ABS(G13-$K$11)</f>
        <v>11524</v>
      </c>
      <c r="R13" s="30">
        <f>IF(Q13&gt;$P$11,"",G13)</f>
        <v>43401</v>
      </c>
      <c r="S13" s="30">
        <f t="shared" si="0"/>
        <v>2595</v>
      </c>
      <c r="T13" s="29"/>
      <c r="U13" s="29"/>
      <c r="V13" s="29"/>
      <c r="W13" s="44">
        <f>IF(R13="","",((R13-$T$11)/S13)^2)</f>
        <v>19.721129042437472</v>
      </c>
      <c r="X13" s="48"/>
      <c r="Y13" s="31"/>
      <c r="Z13" s="31"/>
      <c r="AA13" s="31"/>
      <c r="AB13" s="31"/>
      <c r="AC13" s="29"/>
      <c r="AD13" s="32"/>
      <c r="AE13" s="29"/>
      <c r="AF13" s="29"/>
      <c r="AG13" s="63"/>
      <c r="AH13" s="32"/>
      <c r="AI13" s="32"/>
      <c r="AJ13" s="32"/>
      <c r="AK13" s="32"/>
      <c r="AL13" s="29"/>
      <c r="AM13" s="29"/>
      <c r="AN13" s="29"/>
      <c r="AO13" s="29"/>
      <c r="AP13" s="29"/>
      <c r="AQ13" s="29"/>
      <c r="AR13" s="29"/>
      <c r="AS13" s="29"/>
      <c r="AT13" s="29"/>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row>
    <row r="14" spans="1:1450" s="61" customFormat="1" x14ac:dyDescent="0.25">
      <c r="A14" s="77" t="s">
        <v>75</v>
      </c>
      <c r="B14" s="61" t="s">
        <v>75</v>
      </c>
      <c r="C14" s="61" t="s">
        <v>84</v>
      </c>
      <c r="D14" s="61" t="s">
        <v>108</v>
      </c>
      <c r="E14" s="61" t="s">
        <v>109</v>
      </c>
      <c r="F14" s="61" t="s">
        <v>110</v>
      </c>
      <c r="G14" s="78">
        <v>68651</v>
      </c>
      <c r="H14" s="78">
        <v>5416</v>
      </c>
      <c r="I14" s="78">
        <v>3969</v>
      </c>
      <c r="J14" s="61">
        <v>12</v>
      </c>
      <c r="K14" s="79">
        <f>AVERAGE(G14:G25)</f>
        <v>25905.083333333332</v>
      </c>
      <c r="L14" s="79">
        <f>STDEV(G14:G25)</f>
        <v>18842.808777589074</v>
      </c>
      <c r="N14" s="78">
        <v>1.663</v>
      </c>
      <c r="O14" s="61">
        <f t="shared" si="1"/>
        <v>1</v>
      </c>
      <c r="P14" s="79">
        <f>ABS(L14*N14)</f>
        <v>31335.590997130632</v>
      </c>
      <c r="Q14" s="79">
        <f t="shared" ref="Q14:Q25" si="2">ABS(G14-$K$14)</f>
        <v>42745.916666666672</v>
      </c>
      <c r="R14" s="80" t="str">
        <f t="shared" ref="R14:R25" si="3">IF(Q14&gt;$P$14,"",G14)</f>
        <v/>
      </c>
      <c r="S14" s="80" t="str">
        <f t="shared" si="0"/>
        <v/>
      </c>
      <c r="T14" s="79">
        <f>AVERAGE(R14:R25)</f>
        <v>17945.8</v>
      </c>
      <c r="U14" s="79">
        <f>STDEV(R14:R25)</f>
        <v>3111.9000555216335</v>
      </c>
      <c r="W14" s="79" t="str">
        <f t="shared" ref="W14:W25" si="4">IF(R14="","",((R14-$T$14)/S14)^2)</f>
        <v/>
      </c>
      <c r="X14" s="81">
        <f>(1/(J14-1))*SUM(W14:W25)</f>
        <v>10.586688551325555</v>
      </c>
      <c r="Y14" s="82">
        <f>U14/T14</f>
        <v>0.17340547958417199</v>
      </c>
      <c r="Z14" s="82"/>
      <c r="AA14" s="82" t="str">
        <f>IF(X14&lt;2,"A",IF(Y14&lt;0.15,"B","C"))</f>
        <v>C</v>
      </c>
      <c r="AB14" s="82"/>
      <c r="AC14" s="83">
        <f>T14/1000</f>
        <v>17.945799999999998</v>
      </c>
      <c r="AD14" s="84">
        <f>AC14*(SQRT((U14/T14)^2+(0.21/3.98)^2))</f>
        <v>3.2527712230028341</v>
      </c>
      <c r="AE14" s="82">
        <f>AD14/AC14</f>
        <v>0.18125529221337774</v>
      </c>
      <c r="AF14" s="71"/>
      <c r="AG14" s="85">
        <v>77</v>
      </c>
      <c r="AH14" s="86"/>
      <c r="AI14" s="84">
        <f>(MEDIAN(R14:R25))/1000</f>
        <v>18.244</v>
      </c>
      <c r="AJ14" s="84">
        <f>(QUARTILE(R14:R25,1))/1000</f>
        <v>16.486499999999999</v>
      </c>
      <c r="AK14" s="84">
        <f>(QUARTILE(R14:R25,3))/1000</f>
        <v>20.274000000000001</v>
      </c>
      <c r="AL14" s="83">
        <f>(AK14-AJ14)</f>
        <v>3.7875000000000014</v>
      </c>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row>
    <row r="15" spans="1:1450" s="64" customFormat="1" x14ac:dyDescent="0.25">
      <c r="A15" s="66" t="s">
        <v>75</v>
      </c>
      <c r="B15" s="33" t="s">
        <v>75</v>
      </c>
      <c r="C15" s="33" t="s">
        <v>84</v>
      </c>
      <c r="D15" s="33" t="s">
        <v>111</v>
      </c>
      <c r="E15" s="33" t="s">
        <v>109</v>
      </c>
      <c r="F15" s="33" t="s">
        <v>112</v>
      </c>
      <c r="G15" s="67">
        <v>16902</v>
      </c>
      <c r="H15" s="67">
        <v>1349</v>
      </c>
      <c r="I15" s="67">
        <v>1009</v>
      </c>
      <c r="J15" s="33"/>
      <c r="K15" s="33"/>
      <c r="L15" s="33"/>
      <c r="M15" s="33"/>
      <c r="N15" s="74"/>
      <c r="O15" s="33" t="str">
        <f>IF(R15="",1,"")</f>
        <v/>
      </c>
      <c r="P15" s="33"/>
      <c r="Q15" s="68">
        <f t="shared" si="2"/>
        <v>9003.0833333333321</v>
      </c>
      <c r="R15" s="34">
        <f t="shared" si="3"/>
        <v>16902</v>
      </c>
      <c r="S15" s="34">
        <f t="shared" si="0"/>
        <v>1009</v>
      </c>
      <c r="T15" s="33"/>
      <c r="U15" s="33"/>
      <c r="V15" s="33"/>
      <c r="W15" s="68">
        <f t="shared" si="4"/>
        <v>1.0701687193848017</v>
      </c>
      <c r="X15" s="38"/>
      <c r="Y15" s="75"/>
      <c r="Z15" s="75"/>
      <c r="AA15" s="75"/>
      <c r="AB15" s="75"/>
      <c r="AC15" s="33"/>
      <c r="AD15" s="33"/>
      <c r="AE15" s="33"/>
      <c r="AF15" s="33"/>
      <c r="AG15" s="76"/>
      <c r="AH15" s="36"/>
      <c r="AI15" s="36"/>
      <c r="AJ15" s="36"/>
      <c r="AK15" s="36"/>
      <c r="AL15" s="33"/>
      <c r="AM15" s="29"/>
      <c r="AN15" s="29"/>
      <c r="AO15" s="29"/>
      <c r="AP15" s="29"/>
      <c r="AQ15" s="29"/>
      <c r="AR15" s="29"/>
      <c r="AS15" s="29"/>
      <c r="AT15" s="29"/>
    </row>
    <row r="16" spans="1:1450" x14ac:dyDescent="0.25">
      <c r="A16" s="66" t="s">
        <v>75</v>
      </c>
      <c r="B16" s="33" t="s">
        <v>75</v>
      </c>
      <c r="C16" s="33" t="s">
        <v>84</v>
      </c>
      <c r="D16" s="33" t="s">
        <v>113</v>
      </c>
      <c r="E16" s="33" t="s">
        <v>109</v>
      </c>
      <c r="F16" s="33" t="s">
        <v>114</v>
      </c>
      <c r="G16" s="67">
        <v>17935</v>
      </c>
      <c r="H16" s="67">
        <v>1574</v>
      </c>
      <c r="I16" s="67">
        <v>1254</v>
      </c>
      <c r="J16" s="33"/>
      <c r="K16" s="33"/>
      <c r="L16" s="33"/>
      <c r="M16" s="33"/>
      <c r="N16" s="74"/>
      <c r="O16" s="33" t="str">
        <f>IF(R16="",1,"")</f>
        <v/>
      </c>
      <c r="P16" s="33"/>
      <c r="Q16" s="68">
        <f t="shared" si="2"/>
        <v>7970.0833333333321</v>
      </c>
      <c r="R16" s="34">
        <f t="shared" si="3"/>
        <v>17935</v>
      </c>
      <c r="S16" s="34">
        <f t="shared" si="0"/>
        <v>1254</v>
      </c>
      <c r="T16" s="33"/>
      <c r="U16" s="33"/>
      <c r="V16" s="33"/>
      <c r="W16" s="68">
        <f t="shared" si="4"/>
        <v>7.4174126050217801E-5</v>
      </c>
      <c r="X16" s="38"/>
      <c r="Y16" s="75"/>
      <c r="Z16" s="75"/>
      <c r="AA16" s="75"/>
      <c r="AB16" s="75"/>
      <c r="AC16" s="33"/>
      <c r="AD16" s="33"/>
      <c r="AE16" s="33"/>
      <c r="AF16" s="33"/>
      <c r="AG16" s="76"/>
      <c r="AH16" s="36"/>
      <c r="AI16" s="36"/>
      <c r="AJ16" s="36"/>
      <c r="AK16" s="36"/>
      <c r="AL16" s="33"/>
      <c r="AM16" s="29"/>
      <c r="AN16" s="29"/>
      <c r="AO16" s="29"/>
      <c r="AP16" s="29"/>
      <c r="AQ16" s="29"/>
      <c r="AR16" s="29"/>
      <c r="AS16" s="29"/>
      <c r="AT16" s="29"/>
    </row>
    <row r="17" spans="1:1450" x14ac:dyDescent="0.25">
      <c r="A17" s="66" t="s">
        <v>76</v>
      </c>
      <c r="B17" s="33" t="s">
        <v>76</v>
      </c>
      <c r="C17" s="67" t="s">
        <v>115</v>
      </c>
      <c r="D17" s="67" t="s">
        <v>140</v>
      </c>
      <c r="E17" s="67" t="s">
        <v>109</v>
      </c>
      <c r="F17" s="67" t="s">
        <v>141</v>
      </c>
      <c r="G17" s="67">
        <v>20622</v>
      </c>
      <c r="H17" s="67">
        <v>1399</v>
      </c>
      <c r="I17" s="67">
        <v>872</v>
      </c>
      <c r="J17" s="33"/>
      <c r="K17" s="68"/>
      <c r="L17" s="33"/>
      <c r="M17" s="33"/>
      <c r="N17" s="74"/>
      <c r="O17" s="33" t="str">
        <f>IF(R17="",1,"")</f>
        <v/>
      </c>
      <c r="P17" s="33"/>
      <c r="Q17" s="68">
        <f t="shared" si="2"/>
        <v>5283.0833333333321</v>
      </c>
      <c r="R17" s="34">
        <f t="shared" si="3"/>
        <v>20622</v>
      </c>
      <c r="S17" s="34">
        <f t="shared" si="0"/>
        <v>872</v>
      </c>
      <c r="T17" s="33"/>
      <c r="U17" s="33"/>
      <c r="V17" s="33"/>
      <c r="W17" s="68">
        <f t="shared" si="4"/>
        <v>9.4189862490531144</v>
      </c>
      <c r="X17" s="38"/>
      <c r="Y17" s="75"/>
      <c r="Z17" s="75"/>
      <c r="AA17" s="75"/>
      <c r="AB17" s="75"/>
      <c r="AC17" s="33"/>
      <c r="AD17" s="33"/>
      <c r="AE17" s="33"/>
      <c r="AF17" s="33"/>
      <c r="AG17" s="76"/>
      <c r="AH17" s="36"/>
      <c r="AI17" s="36"/>
      <c r="AJ17" s="36"/>
      <c r="AK17" s="36"/>
      <c r="AL17" s="33"/>
      <c r="AM17" s="29"/>
      <c r="AN17" s="29"/>
      <c r="AO17" s="29"/>
      <c r="AP17" s="29"/>
      <c r="AQ17" s="29"/>
      <c r="AR17" s="29"/>
      <c r="AS17" s="29"/>
      <c r="AT17" s="29"/>
    </row>
    <row r="18" spans="1:1450" x14ac:dyDescent="0.25">
      <c r="A18" s="66" t="s">
        <v>76</v>
      </c>
      <c r="B18" s="33" t="s">
        <v>76</v>
      </c>
      <c r="C18" s="67" t="s">
        <v>115</v>
      </c>
      <c r="D18" s="67" t="s">
        <v>142</v>
      </c>
      <c r="E18" s="67" t="s">
        <v>109</v>
      </c>
      <c r="F18" s="67" t="s">
        <v>143</v>
      </c>
      <c r="G18" s="67">
        <v>22427</v>
      </c>
      <c r="H18" s="67">
        <v>1538</v>
      </c>
      <c r="I18" s="67">
        <v>974</v>
      </c>
      <c r="J18" s="33"/>
      <c r="K18" s="68"/>
      <c r="L18" s="68"/>
      <c r="M18" s="33"/>
      <c r="N18" s="69"/>
      <c r="O18" s="33" t="str">
        <f>IF(R18="",1,"")</f>
        <v/>
      </c>
      <c r="P18" s="68"/>
      <c r="Q18" s="68">
        <f t="shared" si="2"/>
        <v>3478.0833333333321</v>
      </c>
      <c r="R18" s="34">
        <f t="shared" si="3"/>
        <v>22427</v>
      </c>
      <c r="S18" s="34">
        <f t="shared" si="0"/>
        <v>974</v>
      </c>
      <c r="T18" s="68"/>
      <c r="U18" s="68"/>
      <c r="V18" s="33"/>
      <c r="W18" s="68">
        <f t="shared" si="4"/>
        <v>21.16755714279692</v>
      </c>
      <c r="X18" s="70"/>
      <c r="Y18" s="71"/>
      <c r="Z18" s="75"/>
      <c r="AA18" s="71"/>
      <c r="AB18" s="75"/>
      <c r="AC18" s="38"/>
      <c r="AD18" s="72"/>
      <c r="AE18" s="71"/>
      <c r="AF18" s="71"/>
      <c r="AG18" s="73"/>
      <c r="AH18" s="36"/>
      <c r="AI18" s="72"/>
      <c r="AJ18" s="72"/>
      <c r="AK18" s="72"/>
      <c r="AL18" s="38"/>
      <c r="AM18" s="29"/>
      <c r="AN18" s="29"/>
      <c r="AO18" s="29"/>
      <c r="AP18" s="29"/>
      <c r="AQ18" s="29"/>
      <c r="AR18" s="29"/>
      <c r="AS18" s="29"/>
      <c r="AT18" s="29"/>
    </row>
    <row r="19" spans="1:1450" x14ac:dyDescent="0.25">
      <c r="A19" s="66" t="s">
        <v>76</v>
      </c>
      <c r="B19" s="33" t="s">
        <v>76</v>
      </c>
      <c r="C19" s="67" t="s">
        <v>115</v>
      </c>
      <c r="D19" s="67" t="s">
        <v>144</v>
      </c>
      <c r="E19" s="67" t="s">
        <v>109</v>
      </c>
      <c r="F19" s="67" t="s">
        <v>145</v>
      </c>
      <c r="G19" s="67">
        <v>20425</v>
      </c>
      <c r="H19" s="67">
        <v>1371</v>
      </c>
      <c r="I19" s="67">
        <v>840</v>
      </c>
      <c r="J19" s="33"/>
      <c r="K19" s="33"/>
      <c r="L19" s="33"/>
      <c r="M19" s="33"/>
      <c r="N19" s="74"/>
      <c r="O19" s="33" t="str">
        <f t="shared" ref="O19:O25" si="5">IF(R19="",1,"")</f>
        <v/>
      </c>
      <c r="P19" s="33"/>
      <c r="Q19" s="68">
        <f t="shared" si="2"/>
        <v>5480.0833333333321</v>
      </c>
      <c r="R19" s="34">
        <f t="shared" si="3"/>
        <v>20425</v>
      </c>
      <c r="S19" s="34">
        <f t="shared" si="0"/>
        <v>840</v>
      </c>
      <c r="T19" s="33"/>
      <c r="U19" s="33"/>
      <c r="V19" s="33"/>
      <c r="W19" s="68">
        <f t="shared" si="4"/>
        <v>8.7109306122449031</v>
      </c>
      <c r="X19" s="38"/>
      <c r="Y19" s="75"/>
      <c r="Z19" s="75"/>
      <c r="AA19" s="75"/>
      <c r="AB19" s="75"/>
      <c r="AC19" s="33"/>
      <c r="AD19" s="33"/>
      <c r="AE19" s="33"/>
      <c r="AF19" s="33"/>
      <c r="AG19" s="76"/>
      <c r="AH19" s="36"/>
      <c r="AI19" s="36"/>
      <c r="AJ19" s="36"/>
      <c r="AK19" s="36"/>
      <c r="AL19" s="33"/>
      <c r="AM19" s="29"/>
      <c r="AN19" s="29"/>
      <c r="AO19" s="29"/>
      <c r="AP19" s="29"/>
      <c r="AQ19" s="29"/>
      <c r="AR19" s="29"/>
      <c r="AS19" s="29"/>
      <c r="AT19" s="29"/>
    </row>
    <row r="20" spans="1:1450" s="52" customFormat="1" x14ac:dyDescent="0.25">
      <c r="A20" s="77" t="s">
        <v>76</v>
      </c>
      <c r="B20" s="61" t="s">
        <v>76</v>
      </c>
      <c r="C20" s="78" t="s">
        <v>115</v>
      </c>
      <c r="D20" s="78" t="s">
        <v>146</v>
      </c>
      <c r="E20" s="78" t="s">
        <v>109</v>
      </c>
      <c r="F20" s="78" t="s">
        <v>147</v>
      </c>
      <c r="G20" s="78">
        <v>62752</v>
      </c>
      <c r="H20" s="78">
        <v>4026</v>
      </c>
      <c r="I20" s="78">
        <v>2213</v>
      </c>
      <c r="J20" s="61"/>
      <c r="K20" s="61"/>
      <c r="L20" s="79"/>
      <c r="M20" s="61"/>
      <c r="N20" s="87"/>
      <c r="O20" s="61">
        <f t="shared" si="5"/>
        <v>1</v>
      </c>
      <c r="P20" s="61"/>
      <c r="Q20" s="79">
        <f t="shared" si="2"/>
        <v>36846.916666666672</v>
      </c>
      <c r="R20" s="80" t="str">
        <f t="shared" si="3"/>
        <v/>
      </c>
      <c r="S20" s="80" t="str">
        <f t="shared" si="0"/>
        <v/>
      </c>
      <c r="T20" s="61"/>
      <c r="U20" s="61"/>
      <c r="V20" s="61"/>
      <c r="W20" s="79" t="str">
        <f t="shared" si="4"/>
        <v/>
      </c>
      <c r="X20" s="83"/>
      <c r="Y20" s="88"/>
      <c r="Z20" s="88"/>
      <c r="AA20" s="88"/>
      <c r="AB20" s="88"/>
      <c r="AC20" s="61"/>
      <c r="AD20" s="61"/>
      <c r="AE20" s="61"/>
      <c r="AF20" s="33"/>
      <c r="AG20" s="89"/>
      <c r="AH20" s="86"/>
      <c r="AI20" s="86"/>
      <c r="AJ20" s="86"/>
      <c r="AK20" s="86"/>
      <c r="AL20" s="61"/>
    </row>
    <row r="21" spans="1:1450" s="64" customFormat="1" x14ac:dyDescent="0.25">
      <c r="A21" s="66" t="s">
        <v>76</v>
      </c>
      <c r="B21" s="33" t="s">
        <v>76</v>
      </c>
      <c r="C21" s="67" t="s">
        <v>115</v>
      </c>
      <c r="D21" s="67" t="s">
        <v>148</v>
      </c>
      <c r="E21" s="67" t="s">
        <v>109</v>
      </c>
      <c r="F21" s="67" t="s">
        <v>149</v>
      </c>
      <c r="G21" s="67">
        <v>19821</v>
      </c>
      <c r="H21" s="67">
        <v>1352</v>
      </c>
      <c r="I21" s="67">
        <v>851</v>
      </c>
      <c r="J21" s="33"/>
      <c r="K21" s="68"/>
      <c r="L21" s="33"/>
      <c r="M21" s="33"/>
      <c r="N21" s="74"/>
      <c r="O21" s="33" t="str">
        <f t="shared" si="5"/>
        <v/>
      </c>
      <c r="P21" s="68"/>
      <c r="Q21" s="68">
        <f t="shared" si="2"/>
        <v>6084.0833333333321</v>
      </c>
      <c r="R21" s="34">
        <f t="shared" si="3"/>
        <v>19821</v>
      </c>
      <c r="S21" s="34">
        <f t="shared" si="0"/>
        <v>851</v>
      </c>
      <c r="T21" s="68"/>
      <c r="U21" s="68"/>
      <c r="V21" s="33"/>
      <c r="W21" s="68">
        <f t="shared" si="4"/>
        <v>4.8555235908263077</v>
      </c>
      <c r="X21" s="70"/>
      <c r="Y21" s="71"/>
      <c r="Z21" s="71"/>
      <c r="AA21" s="71"/>
      <c r="AB21" s="71"/>
      <c r="AC21" s="38"/>
      <c r="AD21" s="38"/>
      <c r="AE21" s="71"/>
      <c r="AF21" s="71"/>
      <c r="AG21" s="73"/>
      <c r="AH21" s="90"/>
      <c r="AI21" s="90"/>
      <c r="AJ21" s="90"/>
      <c r="AK21" s="90"/>
      <c r="AL21" s="33"/>
      <c r="AM21" s="29"/>
      <c r="AN21" s="29"/>
      <c r="AO21" s="29"/>
      <c r="AP21" s="29"/>
      <c r="AQ21" s="29"/>
      <c r="AR21" s="29"/>
      <c r="AS21" s="29"/>
      <c r="AT21" s="29"/>
    </row>
    <row r="22" spans="1:1450" x14ac:dyDescent="0.25">
      <c r="A22" s="66" t="s">
        <v>76</v>
      </c>
      <c r="B22" s="33" t="s">
        <v>76</v>
      </c>
      <c r="C22" s="67" t="s">
        <v>115</v>
      </c>
      <c r="D22" s="67" t="s">
        <v>150</v>
      </c>
      <c r="E22" s="67" t="s">
        <v>109</v>
      </c>
      <c r="F22" s="67" t="s">
        <v>151</v>
      </c>
      <c r="G22" s="67">
        <v>14058</v>
      </c>
      <c r="H22" s="67">
        <v>971</v>
      </c>
      <c r="I22" s="67">
        <v>624</v>
      </c>
      <c r="J22" s="33"/>
      <c r="K22" s="68"/>
      <c r="L22" s="33"/>
      <c r="M22" s="33"/>
      <c r="N22" s="74"/>
      <c r="O22" s="33" t="str">
        <f t="shared" si="5"/>
        <v/>
      </c>
      <c r="P22" s="33"/>
      <c r="Q22" s="68">
        <f t="shared" si="2"/>
        <v>11847.083333333332</v>
      </c>
      <c r="R22" s="34">
        <f t="shared" si="3"/>
        <v>14058</v>
      </c>
      <c r="S22" s="34">
        <f t="shared" si="0"/>
        <v>624</v>
      </c>
      <c r="T22" s="33"/>
      <c r="U22" s="33"/>
      <c r="V22" s="33"/>
      <c r="W22" s="68">
        <f t="shared" si="4"/>
        <v>38.818491226988804</v>
      </c>
      <c r="X22" s="38"/>
      <c r="Y22" s="75"/>
      <c r="Z22" s="75"/>
      <c r="AA22" s="75"/>
      <c r="AB22" s="75"/>
      <c r="AC22" s="33"/>
      <c r="AD22" s="33"/>
      <c r="AE22" s="33"/>
      <c r="AF22" s="33"/>
      <c r="AG22" s="76"/>
      <c r="AH22" s="36"/>
      <c r="AI22" s="36"/>
      <c r="AJ22" s="36"/>
      <c r="AK22" s="36"/>
      <c r="AL22" s="33"/>
      <c r="AM22" s="29"/>
      <c r="AN22" s="29"/>
      <c r="AO22" s="29"/>
      <c r="AP22" s="29"/>
      <c r="AQ22" s="29"/>
      <c r="AR22" s="29"/>
      <c r="AS22" s="29"/>
      <c r="AT22" s="29"/>
    </row>
    <row r="23" spans="1:1450" x14ac:dyDescent="0.25">
      <c r="A23" s="66" t="s">
        <v>76</v>
      </c>
      <c r="B23" s="33" t="s">
        <v>76</v>
      </c>
      <c r="C23" s="67" t="s">
        <v>115</v>
      </c>
      <c r="D23" s="67" t="s">
        <v>152</v>
      </c>
      <c r="E23" s="67" t="s">
        <v>109</v>
      </c>
      <c r="F23" s="67" t="s">
        <v>153</v>
      </c>
      <c r="G23" s="67">
        <v>16348</v>
      </c>
      <c r="H23" s="67">
        <v>1059</v>
      </c>
      <c r="I23" s="67">
        <v>609</v>
      </c>
      <c r="J23" s="33"/>
      <c r="K23" s="68"/>
      <c r="L23" s="33"/>
      <c r="M23" s="33"/>
      <c r="N23" s="74"/>
      <c r="O23" s="33" t="str">
        <f t="shared" si="5"/>
        <v/>
      </c>
      <c r="P23" s="33"/>
      <c r="Q23" s="68">
        <f t="shared" si="2"/>
        <v>9557.0833333333321</v>
      </c>
      <c r="R23" s="34">
        <f t="shared" si="3"/>
        <v>16348</v>
      </c>
      <c r="S23" s="34">
        <f t="shared" si="0"/>
        <v>609</v>
      </c>
      <c r="T23" s="33"/>
      <c r="U23" s="33"/>
      <c r="V23" s="33"/>
      <c r="W23" s="68">
        <f t="shared" si="4"/>
        <v>6.8835147661918459</v>
      </c>
      <c r="X23" s="38"/>
      <c r="Y23" s="75"/>
      <c r="Z23" s="75"/>
      <c r="AA23" s="75"/>
      <c r="AB23" s="75"/>
      <c r="AC23" s="33"/>
      <c r="AD23" s="33"/>
      <c r="AE23" s="33"/>
      <c r="AF23" s="33"/>
      <c r="AG23" s="76"/>
      <c r="AH23" s="36"/>
      <c r="AI23" s="36"/>
      <c r="AJ23" s="36"/>
      <c r="AK23" s="36"/>
      <c r="AL23" s="33"/>
      <c r="AM23" s="29"/>
      <c r="AN23" s="29"/>
      <c r="AO23" s="29"/>
      <c r="AP23" s="29"/>
      <c r="AQ23" s="29"/>
      <c r="AR23" s="29"/>
      <c r="AS23" s="29"/>
      <c r="AT23" s="29"/>
    </row>
    <row r="24" spans="1:1450" x14ac:dyDescent="0.25">
      <c r="A24" s="66" t="s">
        <v>76</v>
      </c>
      <c r="B24" s="33" t="s">
        <v>76</v>
      </c>
      <c r="C24" s="67" t="s">
        <v>115</v>
      </c>
      <c r="D24" s="67" t="s">
        <v>154</v>
      </c>
      <c r="E24" s="67" t="s">
        <v>109</v>
      </c>
      <c r="F24" s="67" t="s">
        <v>155</v>
      </c>
      <c r="G24" s="67">
        <v>12367</v>
      </c>
      <c r="H24" s="67">
        <v>1294</v>
      </c>
      <c r="I24" s="67">
        <v>1116</v>
      </c>
      <c r="J24" s="33"/>
      <c r="K24" s="33"/>
      <c r="L24" s="68"/>
      <c r="M24" s="33"/>
      <c r="N24" s="74"/>
      <c r="O24" s="33" t="str">
        <f t="shared" si="5"/>
        <v/>
      </c>
      <c r="P24" s="68"/>
      <c r="Q24" s="68">
        <f t="shared" si="2"/>
        <v>13538.083333333332</v>
      </c>
      <c r="R24" s="34">
        <f t="shared" si="3"/>
        <v>12367</v>
      </c>
      <c r="S24" s="34">
        <f t="shared" si="0"/>
        <v>1116</v>
      </c>
      <c r="T24" s="68"/>
      <c r="U24" s="68"/>
      <c r="V24" s="33"/>
      <c r="W24" s="68">
        <f t="shared" si="4"/>
        <v>24.989248468030979</v>
      </c>
      <c r="X24" s="70"/>
      <c r="Y24" s="71"/>
      <c r="Z24" s="71"/>
      <c r="AA24" s="71"/>
      <c r="AB24" s="71"/>
      <c r="AC24" s="38"/>
      <c r="AD24" s="38"/>
      <c r="AE24" s="71"/>
      <c r="AF24" s="71"/>
      <c r="AG24" s="73"/>
      <c r="AH24" s="90"/>
      <c r="AI24" s="90"/>
      <c r="AJ24" s="90"/>
      <c r="AK24" s="90"/>
      <c r="AL24" s="33"/>
      <c r="AM24" s="29"/>
      <c r="AN24" s="29"/>
      <c r="AO24" s="29"/>
      <c r="AP24" s="29"/>
      <c r="AQ24" s="29"/>
      <c r="AR24" s="29"/>
      <c r="AS24" s="29"/>
      <c r="AT24" s="29"/>
    </row>
    <row r="25" spans="1:1450" x14ac:dyDescent="0.25">
      <c r="A25" s="66" t="s">
        <v>76</v>
      </c>
      <c r="B25" s="33" t="s">
        <v>76</v>
      </c>
      <c r="C25" s="67" t="s">
        <v>115</v>
      </c>
      <c r="D25" s="67" t="s">
        <v>156</v>
      </c>
      <c r="E25" s="67" t="s">
        <v>109</v>
      </c>
      <c r="F25" s="67" t="s">
        <v>157</v>
      </c>
      <c r="G25" s="67">
        <v>18553</v>
      </c>
      <c r="H25" s="67">
        <v>1285</v>
      </c>
      <c r="I25" s="67">
        <v>827</v>
      </c>
      <c r="J25" s="33"/>
      <c r="K25" s="33"/>
      <c r="L25" s="33"/>
      <c r="M25" s="33"/>
      <c r="N25" s="74"/>
      <c r="O25" s="33" t="str">
        <f t="shared" si="5"/>
        <v/>
      </c>
      <c r="P25" s="33"/>
      <c r="Q25" s="68">
        <f t="shared" si="2"/>
        <v>7352.0833333333321</v>
      </c>
      <c r="R25" s="34">
        <f t="shared" si="3"/>
        <v>18553</v>
      </c>
      <c r="S25" s="34">
        <f t="shared" si="0"/>
        <v>827</v>
      </c>
      <c r="T25" s="33"/>
      <c r="U25" s="33"/>
      <c r="V25" s="33"/>
      <c r="W25" s="68">
        <f t="shared" si="4"/>
        <v>0.53907911493737048</v>
      </c>
      <c r="X25" s="38"/>
      <c r="Y25" s="75"/>
      <c r="Z25" s="75"/>
      <c r="AA25" s="75"/>
      <c r="AB25" s="75"/>
      <c r="AC25" s="33"/>
      <c r="AD25" s="33"/>
      <c r="AE25" s="33"/>
      <c r="AF25" s="33"/>
      <c r="AG25" s="76"/>
      <c r="AH25" s="36"/>
      <c r="AI25" s="36"/>
      <c r="AJ25" s="36"/>
      <c r="AK25" s="36"/>
      <c r="AL25" s="33"/>
      <c r="AM25" s="29"/>
      <c r="AN25" s="29"/>
      <c r="AO25" s="29"/>
      <c r="AP25" s="29"/>
      <c r="AQ25" s="29"/>
      <c r="AR25" s="29"/>
      <c r="AS25" s="29"/>
      <c r="AT25" s="29"/>
    </row>
    <row r="26" spans="1:1450" s="52" customFormat="1" x14ac:dyDescent="0.25">
      <c r="A26" s="51" t="s">
        <v>76</v>
      </c>
      <c r="B26" s="52" t="s">
        <v>76</v>
      </c>
      <c r="C26" s="53" t="s">
        <v>115</v>
      </c>
      <c r="D26" s="53" t="s">
        <v>116</v>
      </c>
      <c r="E26" s="53" t="s">
        <v>117</v>
      </c>
      <c r="F26" s="53" t="s">
        <v>118</v>
      </c>
      <c r="G26" s="53">
        <v>11759</v>
      </c>
      <c r="H26" s="53">
        <v>857</v>
      </c>
      <c r="I26" s="53">
        <v>589</v>
      </c>
      <c r="J26" s="52">
        <v>2</v>
      </c>
      <c r="K26" s="55">
        <f>AVERAGE(G26:G27)</f>
        <v>11749</v>
      </c>
      <c r="L26" s="55">
        <f>STDEV(G26:G27)</f>
        <v>14.142135623730951</v>
      </c>
      <c r="N26" s="54"/>
      <c r="O26" s="52">
        <f>IF(R26="",1,"")</f>
        <v>1</v>
      </c>
      <c r="P26" s="55"/>
      <c r="Q26" s="55"/>
      <c r="R26" s="56"/>
      <c r="S26" s="56"/>
      <c r="T26" s="55"/>
      <c r="U26" s="55"/>
      <c r="W26" s="55"/>
      <c r="X26" s="91"/>
      <c r="Y26" s="92"/>
      <c r="Z26" s="92"/>
      <c r="AA26" s="92"/>
      <c r="AB26" s="92"/>
      <c r="AC26" s="57"/>
      <c r="AD26" s="57"/>
      <c r="AE26" s="92"/>
      <c r="AF26" s="47"/>
      <c r="AG26" s="93"/>
      <c r="AH26" s="94"/>
      <c r="AI26" s="94"/>
      <c r="AJ26" s="94"/>
      <c r="AK26" s="94"/>
    </row>
    <row r="27" spans="1:1450" s="61" customFormat="1" x14ac:dyDescent="0.25">
      <c r="A27" s="51" t="s">
        <v>76</v>
      </c>
      <c r="B27" s="52" t="s">
        <v>76</v>
      </c>
      <c r="C27" s="53" t="s">
        <v>115</v>
      </c>
      <c r="D27" s="53" t="s">
        <v>119</v>
      </c>
      <c r="E27" s="53" t="s">
        <v>117</v>
      </c>
      <c r="F27" s="53" t="s">
        <v>120</v>
      </c>
      <c r="G27" s="53">
        <v>11739</v>
      </c>
      <c r="H27" s="53">
        <v>724</v>
      </c>
      <c r="I27" s="53">
        <v>373</v>
      </c>
      <c r="J27" s="52"/>
      <c r="K27" s="52"/>
      <c r="L27" s="52"/>
      <c r="M27" s="52"/>
      <c r="N27" s="54"/>
      <c r="O27" s="52">
        <f>IF(R27="",1,"")</f>
        <v>1</v>
      </c>
      <c r="P27" s="52"/>
      <c r="Q27" s="55"/>
      <c r="R27" s="56"/>
      <c r="S27" s="56"/>
      <c r="T27" s="52"/>
      <c r="U27" s="52"/>
      <c r="V27" s="52"/>
      <c r="W27" s="55"/>
      <c r="X27" s="57"/>
      <c r="Y27" s="58"/>
      <c r="Z27" s="58"/>
      <c r="AA27" s="58"/>
      <c r="AB27" s="58"/>
      <c r="AC27" s="52"/>
      <c r="AD27" s="52"/>
      <c r="AE27" s="52"/>
      <c r="AF27" s="29"/>
      <c r="AG27" s="60"/>
      <c r="AH27" s="59"/>
      <c r="AI27" s="59"/>
      <c r="AJ27" s="59"/>
      <c r="AK27" s="59"/>
      <c r="AL27" s="52"/>
      <c r="AM27" s="43"/>
      <c r="AN27" s="95"/>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c r="IH27" s="52"/>
      <c r="II27" s="52"/>
      <c r="IJ27" s="52"/>
      <c r="IK27" s="52"/>
      <c r="IL27" s="52"/>
      <c r="IM27" s="52"/>
      <c r="IN27" s="52"/>
      <c r="IO27" s="52"/>
      <c r="IP27" s="52"/>
      <c r="IQ27" s="52"/>
      <c r="IR27" s="52"/>
      <c r="IS27" s="52"/>
      <c r="IT27" s="52"/>
      <c r="IU27" s="52"/>
      <c r="IV27" s="52"/>
      <c r="IW27" s="52"/>
      <c r="IX27" s="52"/>
      <c r="IY27" s="52"/>
      <c r="IZ27" s="52"/>
      <c r="JA27" s="52"/>
      <c r="JB27" s="52"/>
      <c r="JC27" s="52"/>
      <c r="JD27" s="52"/>
      <c r="JE27" s="52"/>
      <c r="JF27" s="52"/>
      <c r="JG27" s="52"/>
      <c r="JH27" s="52"/>
      <c r="JI27" s="52"/>
      <c r="JJ27" s="52"/>
      <c r="JK27" s="52"/>
      <c r="JL27" s="52"/>
      <c r="JM27" s="52"/>
      <c r="JN27" s="52"/>
      <c r="JO27" s="52"/>
      <c r="JP27" s="52"/>
      <c r="JQ27" s="52"/>
      <c r="JR27" s="52"/>
      <c r="JS27" s="52"/>
      <c r="JT27" s="52"/>
      <c r="JU27" s="52"/>
      <c r="JV27" s="52"/>
      <c r="JW27" s="52"/>
      <c r="JX27" s="52"/>
      <c r="JY27" s="52"/>
      <c r="JZ27" s="52"/>
      <c r="KA27" s="52"/>
      <c r="KB27" s="52"/>
      <c r="KC27" s="52"/>
      <c r="KD27" s="52"/>
      <c r="KE27" s="52"/>
      <c r="KF27" s="52"/>
      <c r="KG27" s="52"/>
      <c r="KH27" s="52"/>
      <c r="KI27" s="52"/>
      <c r="KJ27" s="52"/>
      <c r="KK27" s="52"/>
      <c r="KL27" s="52"/>
      <c r="KM27" s="52"/>
      <c r="KN27" s="52"/>
      <c r="KO27" s="52"/>
      <c r="KP27" s="52"/>
      <c r="KQ27" s="52"/>
      <c r="KR27" s="52"/>
      <c r="KS27" s="52"/>
      <c r="KT27" s="52"/>
      <c r="KU27" s="52"/>
      <c r="KV27" s="52"/>
      <c r="KW27" s="52"/>
      <c r="KX27" s="52"/>
      <c r="KY27" s="52"/>
      <c r="KZ27" s="52"/>
      <c r="LA27" s="52"/>
      <c r="LB27" s="52"/>
      <c r="LC27" s="52"/>
      <c r="LD27" s="52"/>
      <c r="LE27" s="52"/>
      <c r="LF27" s="52"/>
      <c r="LG27" s="52"/>
      <c r="LH27" s="52"/>
      <c r="LI27" s="52"/>
      <c r="LJ27" s="52"/>
      <c r="LK27" s="52"/>
      <c r="LL27" s="52"/>
      <c r="LM27" s="52"/>
      <c r="LN27" s="52"/>
      <c r="LO27" s="52"/>
      <c r="LP27" s="52"/>
      <c r="LQ27" s="52"/>
      <c r="LR27" s="52"/>
      <c r="LS27" s="52"/>
      <c r="LT27" s="52"/>
      <c r="LU27" s="52"/>
      <c r="LV27" s="52"/>
      <c r="LW27" s="52"/>
      <c r="LX27" s="52"/>
      <c r="LY27" s="52"/>
      <c r="LZ27" s="52"/>
      <c r="MA27" s="52"/>
      <c r="MB27" s="52"/>
      <c r="MC27" s="52"/>
      <c r="MD27" s="52"/>
      <c r="ME27" s="52"/>
      <c r="MF27" s="52"/>
      <c r="MG27" s="52"/>
      <c r="MH27" s="52"/>
      <c r="MI27" s="52"/>
      <c r="MJ27" s="52"/>
      <c r="MK27" s="52"/>
      <c r="ML27" s="52"/>
      <c r="MM27" s="52"/>
      <c r="MN27" s="52"/>
      <c r="MO27" s="52"/>
      <c r="MP27" s="52"/>
      <c r="MQ27" s="52"/>
      <c r="MR27" s="52"/>
      <c r="MS27" s="52"/>
      <c r="MT27" s="52"/>
      <c r="MU27" s="52"/>
      <c r="MV27" s="52"/>
      <c r="MW27" s="52"/>
      <c r="MX27" s="52"/>
      <c r="MY27" s="52"/>
      <c r="MZ27" s="52"/>
      <c r="NA27" s="52"/>
      <c r="NB27" s="52"/>
      <c r="NC27" s="52"/>
      <c r="ND27" s="52"/>
      <c r="NE27" s="52"/>
      <c r="NF27" s="52"/>
      <c r="NG27" s="52"/>
      <c r="NH27" s="52"/>
      <c r="NI27" s="52"/>
      <c r="NJ27" s="52"/>
      <c r="NK27" s="52"/>
      <c r="NL27" s="52"/>
      <c r="NM27" s="52"/>
      <c r="NN27" s="52"/>
      <c r="NO27" s="52"/>
      <c r="NP27" s="52"/>
      <c r="NQ27" s="52"/>
      <c r="NR27" s="52"/>
      <c r="NS27" s="52"/>
      <c r="NT27" s="52"/>
      <c r="NU27" s="52"/>
      <c r="NV27" s="52"/>
      <c r="NW27" s="52"/>
      <c r="NX27" s="52"/>
      <c r="NY27" s="52"/>
      <c r="NZ27" s="52"/>
      <c r="OA27" s="52"/>
      <c r="OB27" s="52"/>
      <c r="OC27" s="52"/>
      <c r="OD27" s="52"/>
      <c r="OE27" s="52"/>
      <c r="OF27" s="52"/>
      <c r="OG27" s="52"/>
      <c r="OH27" s="52"/>
      <c r="OI27" s="52"/>
      <c r="OJ27" s="52"/>
      <c r="OK27" s="52"/>
      <c r="OL27" s="52"/>
      <c r="OM27" s="52"/>
      <c r="ON27" s="52"/>
      <c r="OO27" s="52"/>
      <c r="OP27" s="52"/>
      <c r="OQ27" s="52"/>
      <c r="OR27" s="52"/>
      <c r="OS27" s="52"/>
      <c r="OT27" s="52"/>
      <c r="OU27" s="52"/>
      <c r="OV27" s="52"/>
      <c r="OW27" s="52"/>
      <c r="OX27" s="52"/>
      <c r="OY27" s="52"/>
      <c r="OZ27" s="52"/>
      <c r="PA27" s="52"/>
      <c r="PB27" s="52"/>
      <c r="PC27" s="52"/>
      <c r="PD27" s="52"/>
      <c r="PE27" s="52"/>
      <c r="PF27" s="52"/>
      <c r="PG27" s="52"/>
      <c r="PH27" s="52"/>
      <c r="PI27" s="52"/>
      <c r="PJ27" s="52"/>
      <c r="PK27" s="52"/>
      <c r="PL27" s="52"/>
      <c r="PM27" s="52"/>
      <c r="PN27" s="52"/>
      <c r="PO27" s="52"/>
      <c r="PP27" s="52"/>
      <c r="PQ27" s="52"/>
      <c r="PR27" s="52"/>
      <c r="PS27" s="52"/>
      <c r="PT27" s="52"/>
      <c r="PU27" s="52"/>
      <c r="PV27" s="52"/>
      <c r="PW27" s="52"/>
      <c r="PX27" s="52"/>
      <c r="PY27" s="52"/>
      <c r="PZ27" s="52"/>
      <c r="QA27" s="52"/>
      <c r="QB27" s="52"/>
      <c r="QC27" s="52"/>
      <c r="QD27" s="52"/>
      <c r="QE27" s="52"/>
      <c r="QF27" s="52"/>
      <c r="QG27" s="52"/>
      <c r="QH27" s="52"/>
      <c r="QI27" s="52"/>
      <c r="QJ27" s="52"/>
      <c r="QK27" s="52"/>
      <c r="QL27" s="52"/>
      <c r="QM27" s="52"/>
      <c r="QN27" s="52"/>
      <c r="QO27" s="52"/>
      <c r="QP27" s="52"/>
      <c r="QQ27" s="52"/>
      <c r="QR27" s="52"/>
      <c r="QS27" s="52"/>
      <c r="QT27" s="52"/>
      <c r="QU27" s="52"/>
      <c r="QV27" s="52"/>
      <c r="QW27" s="52"/>
      <c r="QX27" s="52"/>
      <c r="QY27" s="52"/>
      <c r="QZ27" s="52"/>
      <c r="RA27" s="52"/>
      <c r="RB27" s="52"/>
      <c r="RC27" s="52"/>
      <c r="RD27" s="52"/>
      <c r="RE27" s="52"/>
      <c r="RF27" s="52"/>
      <c r="RG27" s="52"/>
      <c r="RH27" s="52"/>
      <c r="RI27" s="52"/>
      <c r="RJ27" s="52"/>
      <c r="RK27" s="52"/>
      <c r="RL27" s="52"/>
      <c r="RM27" s="52"/>
      <c r="RN27" s="52"/>
      <c r="RO27" s="52"/>
      <c r="RP27" s="52"/>
      <c r="RQ27" s="52"/>
      <c r="RR27" s="52"/>
      <c r="RS27" s="52"/>
      <c r="RT27" s="52"/>
      <c r="RU27" s="52"/>
      <c r="RV27" s="52"/>
      <c r="RW27" s="52"/>
      <c r="RX27" s="52"/>
      <c r="RY27" s="52"/>
      <c r="RZ27" s="52"/>
      <c r="SA27" s="52"/>
      <c r="SB27" s="52"/>
      <c r="SC27" s="52"/>
      <c r="SD27" s="52"/>
      <c r="SE27" s="52"/>
      <c r="SF27" s="52"/>
      <c r="SG27" s="52"/>
      <c r="SH27" s="52"/>
      <c r="SI27" s="52"/>
      <c r="SJ27" s="52"/>
      <c r="SK27" s="52"/>
      <c r="SL27" s="52"/>
      <c r="SM27" s="52"/>
      <c r="SN27" s="52"/>
      <c r="SO27" s="52"/>
      <c r="SP27" s="52"/>
      <c r="SQ27" s="52"/>
      <c r="SR27" s="52"/>
      <c r="SS27" s="52"/>
      <c r="ST27" s="52"/>
      <c r="SU27" s="52"/>
      <c r="SV27" s="52"/>
      <c r="SW27" s="52"/>
      <c r="SX27" s="52"/>
      <c r="SY27" s="52"/>
      <c r="SZ27" s="52"/>
      <c r="TA27" s="52"/>
      <c r="TB27" s="52"/>
      <c r="TC27" s="52"/>
      <c r="TD27" s="52"/>
      <c r="TE27" s="52"/>
      <c r="TF27" s="52"/>
      <c r="TG27" s="52"/>
      <c r="TH27" s="52"/>
      <c r="TI27" s="52"/>
      <c r="TJ27" s="52"/>
      <c r="TK27" s="52"/>
      <c r="TL27" s="52"/>
      <c r="TM27" s="52"/>
      <c r="TN27" s="52"/>
      <c r="TO27" s="52"/>
      <c r="TP27" s="52"/>
      <c r="TQ27" s="52"/>
      <c r="TR27" s="52"/>
      <c r="TS27" s="52"/>
      <c r="TT27" s="52"/>
      <c r="TU27" s="52"/>
      <c r="TV27" s="52"/>
      <c r="TW27" s="52"/>
      <c r="TX27" s="52"/>
      <c r="TY27" s="52"/>
      <c r="TZ27" s="52"/>
      <c r="UA27" s="52"/>
      <c r="UB27" s="52"/>
      <c r="UC27" s="52"/>
      <c r="UD27" s="52"/>
      <c r="UE27" s="52"/>
      <c r="UF27" s="52"/>
      <c r="UG27" s="52"/>
      <c r="UH27" s="52"/>
      <c r="UI27" s="52"/>
      <c r="UJ27" s="52"/>
      <c r="UK27" s="52"/>
      <c r="UL27" s="52"/>
      <c r="UM27" s="52"/>
      <c r="UN27" s="52"/>
      <c r="UO27" s="52"/>
      <c r="UP27" s="52"/>
      <c r="UQ27" s="52"/>
      <c r="UR27" s="52"/>
      <c r="US27" s="52"/>
      <c r="UT27" s="52"/>
      <c r="UU27" s="52"/>
      <c r="UV27" s="52"/>
      <c r="UW27" s="52"/>
      <c r="UX27" s="52"/>
      <c r="UY27" s="52"/>
      <c r="UZ27" s="52"/>
      <c r="VA27" s="52"/>
      <c r="VB27" s="52"/>
      <c r="VC27" s="52"/>
      <c r="VD27" s="52"/>
      <c r="VE27" s="52"/>
      <c r="VF27" s="52"/>
      <c r="VG27" s="52"/>
      <c r="VH27" s="52"/>
      <c r="VI27" s="52"/>
      <c r="VJ27" s="52"/>
      <c r="VK27" s="52"/>
      <c r="VL27" s="52"/>
      <c r="VM27" s="52"/>
      <c r="VN27" s="52"/>
      <c r="VO27" s="52"/>
      <c r="VP27" s="52"/>
      <c r="VQ27" s="52"/>
      <c r="VR27" s="52"/>
      <c r="VS27" s="52"/>
      <c r="VT27" s="52"/>
      <c r="VU27" s="52"/>
      <c r="VV27" s="52"/>
      <c r="VW27" s="52"/>
      <c r="VX27" s="52"/>
      <c r="VY27" s="52"/>
      <c r="VZ27" s="52"/>
      <c r="WA27" s="52"/>
      <c r="WB27" s="52"/>
      <c r="WC27" s="52"/>
      <c r="WD27" s="52"/>
      <c r="WE27" s="52"/>
      <c r="WF27" s="52"/>
      <c r="WG27" s="52"/>
      <c r="WH27" s="52"/>
      <c r="WI27" s="52"/>
      <c r="WJ27" s="52"/>
      <c r="WK27" s="52"/>
      <c r="WL27" s="52"/>
      <c r="WM27" s="52"/>
      <c r="WN27" s="52"/>
      <c r="WO27" s="52"/>
      <c r="WP27" s="52"/>
      <c r="WQ27" s="52"/>
      <c r="WR27" s="52"/>
      <c r="WS27" s="52"/>
      <c r="WT27" s="52"/>
      <c r="WU27" s="52"/>
      <c r="WV27" s="52"/>
      <c r="WW27" s="52"/>
      <c r="WX27" s="52"/>
      <c r="WY27" s="52"/>
      <c r="WZ27" s="52"/>
      <c r="XA27" s="52"/>
      <c r="XB27" s="52"/>
      <c r="XC27" s="52"/>
      <c r="XD27" s="52"/>
      <c r="XE27" s="52"/>
      <c r="XF27" s="52"/>
      <c r="XG27" s="52"/>
      <c r="XH27" s="52"/>
      <c r="XI27" s="52"/>
      <c r="XJ27" s="52"/>
      <c r="XK27" s="52"/>
      <c r="XL27" s="52"/>
      <c r="XM27" s="52"/>
      <c r="XN27" s="52"/>
      <c r="XO27" s="52"/>
      <c r="XP27" s="52"/>
      <c r="XQ27" s="52"/>
      <c r="XR27" s="52"/>
      <c r="XS27" s="52"/>
      <c r="XT27" s="52"/>
      <c r="XU27" s="52"/>
      <c r="XV27" s="52"/>
      <c r="XW27" s="52"/>
      <c r="XX27" s="52"/>
      <c r="XY27" s="52"/>
      <c r="XZ27" s="52"/>
      <c r="YA27" s="52"/>
      <c r="YB27" s="52"/>
      <c r="YC27" s="52"/>
      <c r="YD27" s="52"/>
      <c r="YE27" s="52"/>
      <c r="YF27" s="52"/>
      <c r="YG27" s="52"/>
      <c r="YH27" s="52"/>
      <c r="YI27" s="52"/>
      <c r="YJ27" s="52"/>
      <c r="YK27" s="52"/>
      <c r="YL27" s="52"/>
      <c r="YM27" s="52"/>
      <c r="YN27" s="52"/>
      <c r="YO27" s="52"/>
      <c r="YP27" s="52"/>
      <c r="YQ27" s="52"/>
      <c r="YR27" s="52"/>
      <c r="YS27" s="52"/>
      <c r="YT27" s="52"/>
      <c r="YU27" s="52"/>
      <c r="YV27" s="52"/>
      <c r="YW27" s="52"/>
      <c r="YX27" s="52"/>
      <c r="YY27" s="52"/>
      <c r="YZ27" s="52"/>
      <c r="ZA27" s="52"/>
      <c r="ZB27" s="52"/>
      <c r="ZC27" s="52"/>
      <c r="ZD27" s="52"/>
      <c r="ZE27" s="52"/>
      <c r="ZF27" s="52"/>
      <c r="ZG27" s="52"/>
      <c r="ZH27" s="52"/>
      <c r="ZI27" s="52"/>
      <c r="ZJ27" s="52"/>
      <c r="ZK27" s="52"/>
      <c r="ZL27" s="52"/>
      <c r="ZM27" s="52"/>
      <c r="ZN27" s="52"/>
      <c r="ZO27" s="52"/>
      <c r="ZP27" s="52"/>
      <c r="ZQ27" s="52"/>
      <c r="ZR27" s="52"/>
      <c r="ZS27" s="52"/>
      <c r="ZT27" s="52"/>
      <c r="ZU27" s="52"/>
      <c r="ZV27" s="52"/>
      <c r="ZW27" s="52"/>
      <c r="ZX27" s="52"/>
      <c r="ZY27" s="52"/>
      <c r="ZZ27" s="52"/>
      <c r="AAA27" s="52"/>
      <c r="AAB27" s="52"/>
      <c r="AAC27" s="52"/>
      <c r="AAD27" s="52"/>
      <c r="AAE27" s="52"/>
      <c r="AAF27" s="52"/>
      <c r="AAG27" s="52"/>
      <c r="AAH27" s="52"/>
      <c r="AAI27" s="52"/>
      <c r="AAJ27" s="52"/>
      <c r="AAK27" s="52"/>
      <c r="AAL27" s="52"/>
      <c r="AAM27" s="52"/>
      <c r="AAN27" s="52"/>
      <c r="AAO27" s="52"/>
      <c r="AAP27" s="52"/>
      <c r="AAQ27" s="52"/>
      <c r="AAR27" s="52"/>
      <c r="AAS27" s="52"/>
      <c r="AAT27" s="52"/>
      <c r="AAU27" s="52"/>
      <c r="AAV27" s="52"/>
      <c r="AAW27" s="52"/>
      <c r="AAX27" s="52"/>
      <c r="AAY27" s="52"/>
      <c r="AAZ27" s="52"/>
      <c r="ABA27" s="52"/>
      <c r="ABB27" s="52"/>
      <c r="ABC27" s="52"/>
      <c r="ABD27" s="52"/>
      <c r="ABE27" s="52"/>
      <c r="ABF27" s="52"/>
      <c r="ABG27" s="52"/>
      <c r="ABH27" s="52"/>
      <c r="ABI27" s="52"/>
      <c r="ABJ27" s="52"/>
      <c r="ABK27" s="52"/>
      <c r="ABL27" s="52"/>
      <c r="ABM27" s="52"/>
      <c r="ABN27" s="52"/>
      <c r="ABO27" s="52"/>
      <c r="ABP27" s="52"/>
      <c r="ABQ27" s="52"/>
      <c r="ABR27" s="52"/>
      <c r="ABS27" s="52"/>
      <c r="ABT27" s="52"/>
      <c r="ABU27" s="52"/>
      <c r="ABV27" s="52"/>
      <c r="ABW27" s="52"/>
      <c r="ABX27" s="52"/>
      <c r="ABY27" s="52"/>
      <c r="ABZ27" s="52"/>
      <c r="ACA27" s="52"/>
      <c r="ACB27" s="52"/>
      <c r="ACC27" s="52"/>
      <c r="ACD27" s="52"/>
      <c r="ACE27" s="52"/>
      <c r="ACF27" s="52"/>
      <c r="ACG27" s="52"/>
      <c r="ACH27" s="52"/>
      <c r="ACI27" s="52"/>
      <c r="ACJ27" s="52"/>
      <c r="ACK27" s="52"/>
      <c r="ACL27" s="52"/>
      <c r="ACM27" s="52"/>
      <c r="ACN27" s="52"/>
      <c r="ACO27" s="52"/>
      <c r="ACP27" s="52"/>
      <c r="ACQ27" s="52"/>
      <c r="ACR27" s="52"/>
      <c r="ACS27" s="52"/>
      <c r="ACT27" s="52"/>
      <c r="ACU27" s="52"/>
      <c r="ACV27" s="52"/>
      <c r="ACW27" s="52"/>
      <c r="ACX27" s="52"/>
      <c r="ACY27" s="52"/>
      <c r="ACZ27" s="52"/>
      <c r="ADA27" s="52"/>
      <c r="ADB27" s="52"/>
      <c r="ADC27" s="52"/>
      <c r="ADD27" s="52"/>
      <c r="ADE27" s="52"/>
      <c r="ADF27" s="52"/>
      <c r="ADG27" s="52"/>
      <c r="ADH27" s="52"/>
      <c r="ADI27" s="52"/>
      <c r="ADJ27" s="52"/>
      <c r="ADK27" s="52"/>
      <c r="ADL27" s="52"/>
      <c r="ADM27" s="52"/>
      <c r="ADN27" s="52"/>
      <c r="ADO27" s="52"/>
      <c r="ADP27" s="52"/>
      <c r="ADQ27" s="52"/>
      <c r="ADR27" s="52"/>
      <c r="ADS27" s="52"/>
      <c r="ADT27" s="52"/>
      <c r="ADU27" s="52"/>
      <c r="ADV27" s="52"/>
      <c r="ADW27" s="52"/>
      <c r="ADX27" s="52"/>
      <c r="ADY27" s="52"/>
      <c r="ADZ27" s="52"/>
      <c r="AEA27" s="52"/>
      <c r="AEB27" s="52"/>
      <c r="AEC27" s="52"/>
      <c r="AED27" s="52"/>
      <c r="AEE27" s="52"/>
      <c r="AEF27" s="52"/>
      <c r="AEG27" s="52"/>
      <c r="AEH27" s="52"/>
      <c r="AEI27" s="52"/>
      <c r="AEJ27" s="52"/>
      <c r="AEK27" s="52"/>
      <c r="AEL27" s="52"/>
      <c r="AEM27" s="52"/>
      <c r="AEN27" s="52"/>
      <c r="AEO27" s="52"/>
      <c r="AEP27" s="52"/>
      <c r="AEQ27" s="52"/>
      <c r="AER27" s="52"/>
      <c r="AES27" s="52"/>
      <c r="AET27" s="52"/>
      <c r="AEU27" s="52"/>
      <c r="AEV27" s="52"/>
      <c r="AEW27" s="52"/>
      <c r="AEX27" s="52"/>
      <c r="AEY27" s="52"/>
      <c r="AEZ27" s="52"/>
      <c r="AFA27" s="52"/>
      <c r="AFB27" s="52"/>
      <c r="AFC27" s="52"/>
      <c r="AFD27" s="52"/>
      <c r="AFE27" s="52"/>
      <c r="AFF27" s="52"/>
      <c r="AFG27" s="52"/>
      <c r="AFH27" s="52"/>
      <c r="AFI27" s="52"/>
      <c r="AFJ27" s="52"/>
      <c r="AFK27" s="52"/>
      <c r="AFL27" s="52"/>
      <c r="AFM27" s="52"/>
      <c r="AFN27" s="52"/>
      <c r="AFO27" s="52"/>
      <c r="AFP27" s="52"/>
      <c r="AFQ27" s="52"/>
      <c r="AFR27" s="52"/>
      <c r="AFS27" s="52"/>
      <c r="AFT27" s="52"/>
      <c r="AFU27" s="52"/>
      <c r="AFV27" s="52"/>
      <c r="AFW27" s="52"/>
      <c r="AFX27" s="52"/>
      <c r="AFY27" s="52"/>
      <c r="AFZ27" s="52"/>
      <c r="AGA27" s="52"/>
      <c r="AGB27" s="52"/>
      <c r="AGC27" s="52"/>
      <c r="AGD27" s="52"/>
      <c r="AGE27" s="52"/>
      <c r="AGF27" s="52"/>
      <c r="AGG27" s="52"/>
      <c r="AGH27" s="52"/>
      <c r="AGI27" s="52"/>
      <c r="AGJ27" s="52"/>
      <c r="AGK27" s="52"/>
      <c r="AGL27" s="52"/>
      <c r="AGM27" s="52"/>
      <c r="AGN27" s="52"/>
      <c r="AGO27" s="52"/>
      <c r="AGP27" s="52"/>
      <c r="AGQ27" s="52"/>
      <c r="AGR27" s="52"/>
      <c r="AGS27" s="52"/>
      <c r="AGT27" s="52"/>
      <c r="AGU27" s="52"/>
      <c r="AGV27" s="52"/>
      <c r="AGW27" s="52"/>
      <c r="AGX27" s="52"/>
      <c r="AGY27" s="52"/>
      <c r="AGZ27" s="52"/>
      <c r="AHA27" s="52"/>
      <c r="AHB27" s="52"/>
      <c r="AHC27" s="52"/>
      <c r="AHD27" s="52"/>
      <c r="AHE27" s="52"/>
      <c r="AHF27" s="52"/>
      <c r="AHG27" s="52"/>
      <c r="AHH27" s="52"/>
      <c r="AHI27" s="52"/>
      <c r="AHJ27" s="52"/>
      <c r="AHK27" s="52"/>
      <c r="AHL27" s="52"/>
      <c r="AHM27" s="52"/>
      <c r="AHN27" s="52"/>
      <c r="AHO27" s="52"/>
      <c r="AHP27" s="52"/>
      <c r="AHQ27" s="52"/>
      <c r="AHR27" s="52"/>
      <c r="AHS27" s="52"/>
      <c r="AHT27" s="52"/>
      <c r="AHU27" s="52"/>
      <c r="AHV27" s="52"/>
      <c r="AHW27" s="52"/>
      <c r="AHX27" s="52"/>
      <c r="AHY27" s="52"/>
      <c r="AHZ27" s="52"/>
      <c r="AIA27" s="52"/>
      <c r="AIB27" s="52"/>
      <c r="AIC27" s="52"/>
      <c r="AID27" s="52"/>
      <c r="AIE27" s="52"/>
      <c r="AIF27" s="52"/>
      <c r="AIG27" s="52"/>
      <c r="AIH27" s="52"/>
      <c r="AII27" s="52"/>
      <c r="AIJ27" s="52"/>
      <c r="AIK27" s="52"/>
      <c r="AIL27" s="52"/>
      <c r="AIM27" s="52"/>
      <c r="AIN27" s="52"/>
      <c r="AIO27" s="52"/>
      <c r="AIP27" s="52"/>
      <c r="AIQ27" s="52"/>
      <c r="AIR27" s="52"/>
      <c r="AIS27" s="52"/>
      <c r="AIT27" s="52"/>
      <c r="AIU27" s="52"/>
      <c r="AIV27" s="52"/>
      <c r="AIW27" s="52"/>
      <c r="AIX27" s="52"/>
      <c r="AIY27" s="52"/>
      <c r="AIZ27" s="52"/>
      <c r="AJA27" s="52"/>
      <c r="AJB27" s="52"/>
      <c r="AJC27" s="52"/>
      <c r="AJD27" s="52"/>
      <c r="AJE27" s="52"/>
      <c r="AJF27" s="52"/>
      <c r="AJG27" s="52"/>
      <c r="AJH27" s="52"/>
      <c r="AJI27" s="52"/>
      <c r="AJJ27" s="52"/>
      <c r="AJK27" s="52"/>
      <c r="AJL27" s="52"/>
      <c r="AJM27" s="52"/>
      <c r="AJN27" s="52"/>
      <c r="AJO27" s="52"/>
      <c r="AJP27" s="52"/>
      <c r="AJQ27" s="52"/>
      <c r="AJR27" s="52"/>
      <c r="AJS27" s="52"/>
      <c r="AJT27" s="52"/>
      <c r="AJU27" s="52"/>
      <c r="AJV27" s="52"/>
      <c r="AJW27" s="52"/>
      <c r="AJX27" s="52"/>
      <c r="AJY27" s="52"/>
      <c r="AJZ27" s="52"/>
      <c r="AKA27" s="52"/>
      <c r="AKB27" s="52"/>
      <c r="AKC27" s="52"/>
      <c r="AKD27" s="52"/>
      <c r="AKE27" s="52"/>
      <c r="AKF27" s="52"/>
      <c r="AKG27" s="52"/>
      <c r="AKH27" s="52"/>
      <c r="AKI27" s="52"/>
      <c r="AKJ27" s="52"/>
      <c r="AKK27" s="52"/>
      <c r="AKL27" s="52"/>
      <c r="AKM27" s="52"/>
      <c r="AKN27" s="52"/>
      <c r="AKO27" s="52"/>
      <c r="AKP27" s="52"/>
      <c r="AKQ27" s="52"/>
      <c r="AKR27" s="52"/>
      <c r="AKS27" s="52"/>
      <c r="AKT27" s="52"/>
      <c r="AKU27" s="52"/>
      <c r="AKV27" s="52"/>
      <c r="AKW27" s="52"/>
      <c r="AKX27" s="52"/>
      <c r="AKY27" s="52"/>
      <c r="AKZ27" s="52"/>
      <c r="ALA27" s="52"/>
      <c r="ALB27" s="52"/>
      <c r="ALC27" s="52"/>
      <c r="ALD27" s="52"/>
      <c r="ALE27" s="52"/>
      <c r="ALF27" s="52"/>
      <c r="ALG27" s="52"/>
      <c r="ALH27" s="52"/>
      <c r="ALI27" s="52"/>
      <c r="ALJ27" s="52"/>
      <c r="ALK27" s="52"/>
      <c r="ALL27" s="52"/>
      <c r="ALM27" s="52"/>
      <c r="ALN27" s="52"/>
      <c r="ALO27" s="52"/>
      <c r="ALP27" s="52"/>
      <c r="ALQ27" s="52"/>
      <c r="ALR27" s="52"/>
      <c r="ALS27" s="52"/>
      <c r="ALT27" s="52"/>
      <c r="ALU27" s="52"/>
      <c r="ALV27" s="52"/>
      <c r="ALW27" s="52"/>
      <c r="ALX27" s="52"/>
      <c r="ALY27" s="52"/>
      <c r="ALZ27" s="52"/>
      <c r="AMA27" s="52"/>
      <c r="AMB27" s="52"/>
      <c r="AMC27" s="52"/>
      <c r="AMD27" s="52"/>
      <c r="AME27" s="52"/>
      <c r="AMF27" s="52"/>
      <c r="AMG27" s="52"/>
      <c r="AMH27" s="52"/>
      <c r="AMI27" s="52"/>
      <c r="AMJ27" s="52"/>
      <c r="AMK27" s="52"/>
      <c r="AML27" s="52"/>
      <c r="AMM27" s="52"/>
      <c r="AMN27" s="52"/>
      <c r="AMO27" s="52"/>
      <c r="AMP27" s="52"/>
      <c r="AMQ27" s="52"/>
      <c r="AMR27" s="52"/>
      <c r="AMS27" s="52"/>
      <c r="AMT27" s="52"/>
      <c r="AMU27" s="52"/>
      <c r="AMV27" s="52"/>
      <c r="AMW27" s="52"/>
      <c r="AMX27" s="52"/>
      <c r="AMY27" s="52"/>
      <c r="AMZ27" s="52"/>
      <c r="ANA27" s="52"/>
      <c r="ANB27" s="52"/>
      <c r="ANC27" s="52"/>
      <c r="AND27" s="52"/>
      <c r="ANE27" s="52"/>
      <c r="ANF27" s="52"/>
      <c r="ANG27" s="52"/>
      <c r="ANH27" s="52"/>
      <c r="ANI27" s="52"/>
      <c r="ANJ27" s="52"/>
      <c r="ANK27" s="52"/>
      <c r="ANL27" s="52"/>
      <c r="ANM27" s="52"/>
      <c r="ANN27" s="52"/>
      <c r="ANO27" s="52"/>
      <c r="ANP27" s="52"/>
      <c r="ANQ27" s="52"/>
      <c r="ANR27" s="52"/>
      <c r="ANS27" s="52"/>
      <c r="ANT27" s="52"/>
      <c r="ANU27" s="52"/>
      <c r="ANV27" s="52"/>
      <c r="ANW27" s="52"/>
      <c r="ANX27" s="52"/>
      <c r="ANY27" s="52"/>
      <c r="ANZ27" s="52"/>
      <c r="AOA27" s="52"/>
      <c r="AOB27" s="52"/>
      <c r="AOC27" s="52"/>
      <c r="AOD27" s="52"/>
      <c r="AOE27" s="52"/>
      <c r="AOF27" s="52"/>
      <c r="AOG27" s="52"/>
      <c r="AOH27" s="52"/>
      <c r="AOI27" s="52"/>
      <c r="AOJ27" s="52"/>
      <c r="AOK27" s="52"/>
      <c r="AOL27" s="52"/>
      <c r="AOM27" s="52"/>
      <c r="AON27" s="52"/>
      <c r="AOO27" s="52"/>
      <c r="AOP27" s="52"/>
      <c r="AOQ27" s="52"/>
      <c r="AOR27" s="52"/>
      <c r="AOS27" s="52"/>
      <c r="AOT27" s="52"/>
      <c r="AOU27" s="52"/>
      <c r="AOV27" s="52"/>
      <c r="AOW27" s="52"/>
      <c r="AOX27" s="52"/>
      <c r="AOY27" s="52"/>
      <c r="AOZ27" s="52"/>
      <c r="APA27" s="52"/>
      <c r="APB27" s="52"/>
      <c r="APC27" s="52"/>
      <c r="APD27" s="52"/>
      <c r="APE27" s="52"/>
      <c r="APF27" s="52"/>
      <c r="APG27" s="52"/>
      <c r="APH27" s="52"/>
      <c r="API27" s="52"/>
      <c r="APJ27" s="52"/>
      <c r="APK27" s="52"/>
      <c r="APL27" s="52"/>
      <c r="APM27" s="52"/>
      <c r="APN27" s="52"/>
      <c r="APO27" s="52"/>
      <c r="APP27" s="52"/>
      <c r="APQ27" s="52"/>
      <c r="APR27" s="52"/>
      <c r="APS27" s="52"/>
      <c r="APT27" s="52"/>
      <c r="APU27" s="52"/>
      <c r="APV27" s="52"/>
      <c r="APW27" s="52"/>
      <c r="APX27" s="52"/>
      <c r="APY27" s="52"/>
      <c r="APZ27" s="52"/>
      <c r="AQA27" s="52"/>
      <c r="AQB27" s="52"/>
      <c r="AQC27" s="52"/>
      <c r="AQD27" s="52"/>
      <c r="AQE27" s="52"/>
      <c r="AQF27" s="52"/>
      <c r="AQG27" s="52"/>
      <c r="AQH27" s="52"/>
      <c r="AQI27" s="52"/>
      <c r="AQJ27" s="52"/>
      <c r="AQK27" s="52"/>
      <c r="AQL27" s="52"/>
      <c r="AQM27" s="52"/>
      <c r="AQN27" s="52"/>
      <c r="AQO27" s="52"/>
      <c r="AQP27" s="52"/>
      <c r="AQQ27" s="52"/>
      <c r="AQR27" s="52"/>
      <c r="AQS27" s="52"/>
      <c r="AQT27" s="52"/>
      <c r="AQU27" s="52"/>
      <c r="AQV27" s="52"/>
      <c r="AQW27" s="52"/>
      <c r="AQX27" s="52"/>
      <c r="AQY27" s="52"/>
      <c r="AQZ27" s="52"/>
      <c r="ARA27" s="52"/>
      <c r="ARB27" s="52"/>
      <c r="ARC27" s="52"/>
      <c r="ARD27" s="52"/>
      <c r="ARE27" s="52"/>
      <c r="ARF27" s="52"/>
      <c r="ARG27" s="52"/>
      <c r="ARH27" s="52"/>
      <c r="ARI27" s="52"/>
      <c r="ARJ27" s="52"/>
      <c r="ARK27" s="52"/>
      <c r="ARL27" s="52"/>
      <c r="ARM27" s="52"/>
      <c r="ARN27" s="52"/>
      <c r="ARO27" s="52"/>
      <c r="ARP27" s="52"/>
      <c r="ARQ27" s="52"/>
      <c r="ARR27" s="52"/>
      <c r="ARS27" s="52"/>
      <c r="ART27" s="52"/>
      <c r="ARU27" s="52"/>
      <c r="ARV27" s="52"/>
      <c r="ARW27" s="52"/>
      <c r="ARX27" s="52"/>
      <c r="ARY27" s="52"/>
      <c r="ARZ27" s="52"/>
      <c r="ASA27" s="52"/>
      <c r="ASB27" s="52"/>
      <c r="ASC27" s="52"/>
      <c r="ASD27" s="52"/>
      <c r="ASE27" s="52"/>
      <c r="ASF27" s="52"/>
      <c r="ASG27" s="52"/>
      <c r="ASH27" s="52"/>
      <c r="ASI27" s="52"/>
      <c r="ASJ27" s="52"/>
      <c r="ASK27" s="52"/>
      <c r="ASL27" s="52"/>
      <c r="ASM27" s="52"/>
      <c r="ASN27" s="52"/>
      <c r="ASO27" s="52"/>
      <c r="ASP27" s="52"/>
      <c r="ASQ27" s="52"/>
      <c r="ASR27" s="52"/>
      <c r="ASS27" s="52"/>
      <c r="AST27" s="52"/>
      <c r="ASU27" s="52"/>
      <c r="ASV27" s="52"/>
      <c r="ASW27" s="52"/>
      <c r="ASX27" s="52"/>
      <c r="ASY27" s="52"/>
      <c r="ASZ27" s="52"/>
      <c r="ATA27" s="52"/>
      <c r="ATB27" s="52"/>
      <c r="ATC27" s="52"/>
      <c r="ATD27" s="52"/>
      <c r="ATE27" s="52"/>
      <c r="ATF27" s="52"/>
      <c r="ATG27" s="52"/>
      <c r="ATH27" s="52"/>
      <c r="ATI27" s="52"/>
      <c r="ATJ27" s="52"/>
      <c r="ATK27" s="52"/>
      <c r="ATL27" s="52"/>
      <c r="ATM27" s="52"/>
      <c r="ATN27" s="52"/>
      <c r="ATO27" s="52"/>
      <c r="ATP27" s="52"/>
      <c r="ATQ27" s="52"/>
      <c r="ATR27" s="52"/>
      <c r="ATS27" s="52"/>
      <c r="ATT27" s="52"/>
      <c r="ATU27" s="52"/>
      <c r="ATV27" s="52"/>
      <c r="ATW27" s="52"/>
      <c r="ATX27" s="52"/>
      <c r="ATY27" s="52"/>
      <c r="ATZ27" s="52"/>
      <c r="AUA27" s="52"/>
      <c r="AUB27" s="52"/>
      <c r="AUC27" s="52"/>
      <c r="AUD27" s="52"/>
      <c r="AUE27" s="52"/>
      <c r="AUF27" s="52"/>
      <c r="AUG27" s="52"/>
      <c r="AUH27" s="52"/>
      <c r="AUI27" s="52"/>
      <c r="AUJ27" s="52"/>
      <c r="AUK27" s="52"/>
      <c r="AUL27" s="52"/>
      <c r="AUM27" s="52"/>
      <c r="AUN27" s="52"/>
      <c r="AUO27" s="52"/>
      <c r="AUP27" s="52"/>
      <c r="AUQ27" s="52"/>
      <c r="AUR27" s="52"/>
      <c r="AUS27" s="52"/>
      <c r="AUT27" s="52"/>
      <c r="AUU27" s="52"/>
      <c r="AUV27" s="52"/>
      <c r="AUW27" s="52"/>
      <c r="AUX27" s="52"/>
      <c r="AUY27" s="52"/>
      <c r="AUZ27" s="52"/>
      <c r="AVA27" s="52"/>
      <c r="AVB27" s="52"/>
      <c r="AVC27" s="52"/>
      <c r="AVD27" s="52"/>
      <c r="AVE27" s="52"/>
      <c r="AVF27" s="52"/>
      <c r="AVG27" s="52"/>
      <c r="AVH27" s="52"/>
      <c r="AVI27" s="52"/>
      <c r="AVJ27" s="52"/>
      <c r="AVK27" s="52"/>
      <c r="AVL27" s="52"/>
      <c r="AVM27" s="52"/>
      <c r="AVN27" s="52"/>
      <c r="AVO27" s="52"/>
      <c r="AVP27" s="52"/>
      <c r="AVQ27" s="52"/>
      <c r="AVR27" s="52"/>
      <c r="AVS27" s="52"/>
      <c r="AVT27" s="52"/>
      <c r="AVU27" s="52"/>
      <c r="AVV27" s="52"/>
      <c r="AVW27" s="52"/>
      <c r="AVX27" s="52"/>
      <c r="AVY27" s="52"/>
      <c r="AVZ27" s="52"/>
      <c r="AWA27" s="52"/>
      <c r="AWB27" s="52"/>
      <c r="AWC27" s="52"/>
      <c r="AWD27" s="52"/>
      <c r="AWE27" s="52"/>
      <c r="AWF27" s="52"/>
      <c r="AWG27" s="52"/>
      <c r="AWH27" s="52"/>
      <c r="AWI27" s="52"/>
      <c r="AWJ27" s="52"/>
      <c r="AWK27" s="52"/>
      <c r="AWL27" s="52"/>
      <c r="AWM27" s="52"/>
      <c r="AWN27" s="52"/>
      <c r="AWO27" s="52"/>
      <c r="AWP27" s="52"/>
      <c r="AWQ27" s="52"/>
      <c r="AWR27" s="52"/>
      <c r="AWS27" s="52"/>
      <c r="AWT27" s="52"/>
      <c r="AWU27" s="52"/>
      <c r="AWV27" s="52"/>
      <c r="AWW27" s="52"/>
      <c r="AWX27" s="52"/>
      <c r="AWY27" s="52"/>
      <c r="AWZ27" s="52"/>
      <c r="AXA27" s="52"/>
      <c r="AXB27" s="52"/>
      <c r="AXC27" s="52"/>
      <c r="AXD27" s="52"/>
      <c r="AXE27" s="52"/>
      <c r="AXF27" s="52"/>
      <c r="AXG27" s="52"/>
      <c r="AXH27" s="52"/>
      <c r="AXI27" s="52"/>
      <c r="AXJ27" s="52"/>
      <c r="AXK27" s="52"/>
      <c r="AXL27" s="52"/>
      <c r="AXM27" s="52"/>
      <c r="AXN27" s="52"/>
      <c r="AXO27" s="52"/>
      <c r="AXP27" s="52"/>
      <c r="AXQ27" s="52"/>
      <c r="AXR27" s="52"/>
      <c r="AXS27" s="52"/>
      <c r="AXT27" s="52"/>
      <c r="AXU27" s="52"/>
      <c r="AXV27" s="52"/>
      <c r="AXW27" s="52"/>
      <c r="AXX27" s="52"/>
      <c r="AXY27" s="52"/>
      <c r="AXZ27" s="52"/>
      <c r="AYA27" s="52"/>
      <c r="AYB27" s="52"/>
      <c r="AYC27" s="52"/>
      <c r="AYD27" s="52"/>
      <c r="AYE27" s="52"/>
      <c r="AYF27" s="52"/>
      <c r="AYG27" s="52"/>
      <c r="AYH27" s="52"/>
      <c r="AYI27" s="52"/>
      <c r="AYJ27" s="52"/>
      <c r="AYK27" s="52"/>
      <c r="AYL27" s="52"/>
      <c r="AYM27" s="52"/>
      <c r="AYN27" s="52"/>
      <c r="AYO27" s="52"/>
      <c r="AYP27" s="52"/>
      <c r="AYQ27" s="52"/>
      <c r="AYR27" s="52"/>
      <c r="AYS27" s="52"/>
      <c r="AYT27" s="52"/>
      <c r="AYU27" s="52"/>
      <c r="AYV27" s="52"/>
      <c r="AYW27" s="52"/>
      <c r="AYX27" s="52"/>
      <c r="AYY27" s="52"/>
      <c r="AYZ27" s="52"/>
      <c r="AZA27" s="52"/>
      <c r="AZB27" s="52"/>
      <c r="AZC27" s="52"/>
      <c r="AZD27" s="52"/>
      <c r="AZE27" s="52"/>
      <c r="AZF27" s="52"/>
      <c r="AZG27" s="52"/>
      <c r="AZH27" s="52"/>
      <c r="AZI27" s="52"/>
      <c r="AZJ27" s="52"/>
      <c r="AZK27" s="52"/>
      <c r="AZL27" s="52"/>
      <c r="AZM27" s="52"/>
      <c r="AZN27" s="52"/>
      <c r="AZO27" s="52"/>
      <c r="AZP27" s="52"/>
      <c r="AZQ27" s="52"/>
      <c r="AZR27" s="52"/>
      <c r="AZS27" s="52"/>
      <c r="AZT27" s="52"/>
      <c r="AZU27" s="52"/>
      <c r="AZV27" s="52"/>
      <c r="AZW27" s="52"/>
      <c r="AZX27" s="52"/>
      <c r="AZY27" s="52"/>
      <c r="AZZ27" s="52"/>
      <c r="BAA27" s="52"/>
      <c r="BAB27" s="52"/>
      <c r="BAC27" s="52"/>
      <c r="BAD27" s="52"/>
      <c r="BAE27" s="52"/>
      <c r="BAF27" s="52"/>
      <c r="BAG27" s="52"/>
      <c r="BAH27" s="52"/>
      <c r="BAI27" s="52"/>
      <c r="BAJ27" s="52"/>
      <c r="BAK27" s="52"/>
      <c r="BAL27" s="52"/>
      <c r="BAM27" s="52"/>
      <c r="BAN27" s="52"/>
      <c r="BAO27" s="52"/>
      <c r="BAP27" s="52"/>
      <c r="BAQ27" s="52"/>
      <c r="BAR27" s="52"/>
      <c r="BAS27" s="52"/>
      <c r="BAT27" s="52"/>
      <c r="BAU27" s="52"/>
      <c r="BAV27" s="52"/>
      <c r="BAW27" s="52"/>
      <c r="BAX27" s="52"/>
      <c r="BAY27" s="52"/>
      <c r="BAZ27" s="52"/>
      <c r="BBA27" s="52"/>
      <c r="BBB27" s="52"/>
      <c r="BBC27" s="52"/>
      <c r="BBD27" s="52"/>
      <c r="BBE27" s="52"/>
      <c r="BBF27" s="52"/>
      <c r="BBG27" s="52"/>
      <c r="BBH27" s="52"/>
      <c r="BBI27" s="52"/>
      <c r="BBJ27" s="52"/>
      <c r="BBK27" s="52"/>
      <c r="BBL27" s="52"/>
      <c r="BBM27" s="52"/>
      <c r="BBN27" s="52"/>
      <c r="BBO27" s="52"/>
      <c r="BBP27" s="52"/>
      <c r="BBQ27" s="52"/>
      <c r="BBR27" s="52"/>
      <c r="BBS27" s="52"/>
      <c r="BBT27" s="52"/>
      <c r="BBU27" s="52"/>
      <c r="BBV27" s="52"/>
      <c r="BBW27" s="52"/>
      <c r="BBX27" s="52"/>
      <c r="BBY27" s="52"/>
      <c r="BBZ27" s="52"/>
      <c r="BCA27" s="52"/>
      <c r="BCB27" s="52"/>
      <c r="BCC27" s="52"/>
      <c r="BCD27" s="52"/>
      <c r="BCE27" s="52"/>
      <c r="BCF27" s="52"/>
      <c r="BCG27" s="52"/>
      <c r="BCH27" s="52"/>
      <c r="BCI27" s="52"/>
      <c r="BCJ27" s="52"/>
      <c r="BCK27" s="52"/>
      <c r="BCL27" s="52"/>
      <c r="BCM27" s="52"/>
      <c r="BCN27" s="52"/>
      <c r="BCO27" s="52"/>
      <c r="BCP27" s="52"/>
      <c r="BCQ27" s="52"/>
      <c r="BCR27" s="52"/>
      <c r="BCS27" s="52"/>
      <c r="BCT27" s="52"/>
    </row>
    <row r="28" spans="1:1450" s="37" customFormat="1" x14ac:dyDescent="0.25">
      <c r="A28" s="66" t="s">
        <v>76</v>
      </c>
      <c r="B28" s="33" t="s">
        <v>76</v>
      </c>
      <c r="C28" s="67" t="s">
        <v>115</v>
      </c>
      <c r="D28" s="67" t="s">
        <v>121</v>
      </c>
      <c r="E28" s="67" t="s">
        <v>122</v>
      </c>
      <c r="F28" s="67" t="s">
        <v>123</v>
      </c>
      <c r="G28" s="67">
        <v>10127</v>
      </c>
      <c r="H28" s="67">
        <v>658</v>
      </c>
      <c r="I28" s="67">
        <v>382</v>
      </c>
      <c r="J28" s="33">
        <v>3</v>
      </c>
      <c r="K28" s="68">
        <f>AVERAGE(G28:G30)</f>
        <v>9725.6666666666661</v>
      </c>
      <c r="L28" s="68">
        <f>STDEV(G28:G30)</f>
        <v>473.11978750981592</v>
      </c>
      <c r="M28" s="33"/>
      <c r="N28" s="96">
        <v>1.196</v>
      </c>
      <c r="O28" s="33" t="str">
        <f>IF(R28="",1,"")</f>
        <v/>
      </c>
      <c r="P28" s="68">
        <f>ABS(L28*N28)</f>
        <v>565.85126586173988</v>
      </c>
      <c r="Q28" s="68">
        <f>ABS(G28-$K$28)</f>
        <v>401.33333333333394</v>
      </c>
      <c r="R28" s="34">
        <f>IF(Q28&gt;$P$28,"",G28)</f>
        <v>10127</v>
      </c>
      <c r="S28" s="34">
        <f>IF(R28=G28,I28,"")</f>
        <v>382</v>
      </c>
      <c r="T28" s="68">
        <f>AVERAGE(R28:R30)</f>
        <v>9725.6666666666661</v>
      </c>
      <c r="U28" s="68">
        <f>STDEV(R28:R30)</f>
        <v>473.11978750981592</v>
      </c>
      <c r="V28" s="33"/>
      <c r="W28" s="68">
        <f>IF(R28="","",((R28-$T$28)/S28)^2)</f>
        <v>1.103783095614463</v>
      </c>
      <c r="X28" s="70">
        <f>(1/(J28-1))*SUM(W28:W30)</f>
        <v>1.2125011386241584</v>
      </c>
      <c r="Y28" s="71">
        <f>U28/T28</f>
        <v>4.8646514807192238E-2</v>
      </c>
      <c r="Z28" s="75"/>
      <c r="AA28" s="71" t="str">
        <f>IF(X28&lt;2,"A",IF(Y28&lt;0.15,"B","C"))</f>
        <v>A</v>
      </c>
      <c r="AB28" s="75"/>
      <c r="AC28" s="38">
        <f>T28/1000</f>
        <v>9.7256666666666653</v>
      </c>
      <c r="AD28" s="72">
        <f>AC28*(SQRT((U28/T28)^2+(0.17/3.98)^2))</f>
        <v>0.62961447254635516</v>
      </c>
      <c r="AE28" s="71">
        <f>AD28/AC28</f>
        <v>6.4737410208008564E-2</v>
      </c>
      <c r="AF28" s="71"/>
      <c r="AG28" s="73">
        <v>14</v>
      </c>
      <c r="AH28" s="36"/>
      <c r="AI28" s="72">
        <f>(MEDIAN(R28:R31))/1000</f>
        <v>9.8460000000000001</v>
      </c>
      <c r="AJ28" s="72">
        <f>(QUARTILE(R28:R31,1))/1000</f>
        <v>9.5250000000000004</v>
      </c>
      <c r="AK28" s="72">
        <f>(QUARTILE(R28:R31,3))/1000</f>
        <v>9.9864999999999995</v>
      </c>
      <c r="AL28" s="38">
        <f>(AK28-AJ28)</f>
        <v>0.46149999999999913</v>
      </c>
      <c r="AM28" s="43"/>
      <c r="AN28" s="95"/>
      <c r="AO28" s="29"/>
      <c r="AP28" s="29"/>
      <c r="AQ28" s="29"/>
      <c r="AR28" s="29"/>
      <c r="AS28" s="29"/>
      <c r="AT28" s="29"/>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row>
    <row r="29" spans="1:1450" x14ac:dyDescent="0.25">
      <c r="A29" s="66" t="s">
        <v>76</v>
      </c>
      <c r="B29" s="33" t="s">
        <v>76</v>
      </c>
      <c r="C29" s="67" t="s">
        <v>115</v>
      </c>
      <c r="D29" s="67" t="s">
        <v>124</v>
      </c>
      <c r="E29" s="67" t="s">
        <v>122</v>
      </c>
      <c r="F29" s="67" t="s">
        <v>125</v>
      </c>
      <c r="G29" s="67">
        <v>9846</v>
      </c>
      <c r="H29" s="67">
        <v>742</v>
      </c>
      <c r="I29" s="67">
        <v>529</v>
      </c>
      <c r="J29" s="33"/>
      <c r="K29" s="33"/>
      <c r="L29" s="33"/>
      <c r="M29" s="33"/>
      <c r="N29" s="68"/>
      <c r="O29" s="33" t="str">
        <f>IF(R29="",1,"")</f>
        <v/>
      </c>
      <c r="P29" s="33"/>
      <c r="Q29" s="68">
        <f>ABS(G29-$K$28)</f>
        <v>120.33333333333394</v>
      </c>
      <c r="R29" s="34">
        <f>IF(Q29&gt;$P$28,"",G29)</f>
        <v>9846</v>
      </c>
      <c r="S29" s="34">
        <f>IF(R29=G29,I29,"")</f>
        <v>529</v>
      </c>
      <c r="T29" s="33"/>
      <c r="U29" s="33"/>
      <c r="V29" s="33"/>
      <c r="W29" s="68">
        <f>IF(R29="","",((R29-$T$28)/S29)^2)</f>
        <v>5.1744065777035018E-2</v>
      </c>
      <c r="X29" s="70"/>
      <c r="Y29" s="71"/>
      <c r="Z29" s="71"/>
      <c r="AA29" s="71"/>
      <c r="AB29" s="71"/>
      <c r="AC29" s="38"/>
      <c r="AD29" s="38"/>
      <c r="AE29" s="71"/>
      <c r="AF29" s="71"/>
      <c r="AG29" s="73"/>
      <c r="AH29" s="90"/>
      <c r="AI29" s="90"/>
      <c r="AJ29" s="90"/>
      <c r="AK29" s="90"/>
      <c r="AL29" s="33"/>
      <c r="AM29" s="43"/>
      <c r="AN29" s="95"/>
      <c r="AO29" s="29"/>
      <c r="AP29" s="29"/>
      <c r="AQ29" s="29"/>
      <c r="AR29" s="29"/>
      <c r="AS29" s="29"/>
      <c r="AT29" s="29"/>
    </row>
    <row r="30" spans="1:1450" x14ac:dyDescent="0.25">
      <c r="A30" s="66" t="s">
        <v>76</v>
      </c>
      <c r="B30" s="33" t="s">
        <v>76</v>
      </c>
      <c r="C30" s="67" t="s">
        <v>115</v>
      </c>
      <c r="D30" s="67" t="s">
        <v>126</v>
      </c>
      <c r="E30" s="67" t="s">
        <v>122</v>
      </c>
      <c r="F30" s="67" t="s">
        <v>127</v>
      </c>
      <c r="G30" s="67">
        <v>9204</v>
      </c>
      <c r="H30" s="67">
        <v>672</v>
      </c>
      <c r="I30" s="67">
        <v>463</v>
      </c>
      <c r="J30" s="33"/>
      <c r="K30" s="33"/>
      <c r="L30" s="33"/>
      <c r="M30" s="33"/>
      <c r="N30" s="33"/>
      <c r="O30" s="33" t="str">
        <f t="shared" ref="O30:O68" si="6">IF(R30="",1,"")</f>
        <v/>
      </c>
      <c r="P30" s="33"/>
      <c r="Q30" s="68">
        <f>ABS(G30-$K$28)</f>
        <v>521.66666666666606</v>
      </c>
      <c r="R30" s="34">
        <f>IF(Q30&gt;$P$28,"",G30)</f>
        <v>9204</v>
      </c>
      <c r="S30" s="34">
        <f>IF(R30=G30,I30,"")</f>
        <v>463</v>
      </c>
      <c r="T30" s="33"/>
      <c r="U30" s="33"/>
      <c r="V30" s="33"/>
      <c r="W30" s="68">
        <f>IF(R30="","",((R30-$T$28)/S30)^2)</f>
        <v>1.2694751158568192</v>
      </c>
      <c r="X30" s="38"/>
      <c r="Y30" s="75"/>
      <c r="Z30" s="75"/>
      <c r="AA30" s="75"/>
      <c r="AB30" s="75"/>
      <c r="AC30" s="33"/>
      <c r="AD30" s="33"/>
      <c r="AE30" s="33"/>
      <c r="AF30" s="33"/>
      <c r="AG30" s="76"/>
      <c r="AH30" s="36"/>
      <c r="AI30" s="36"/>
      <c r="AJ30" s="36"/>
      <c r="AK30" s="36"/>
      <c r="AL30" s="33"/>
      <c r="AM30" s="43"/>
      <c r="AN30" s="95"/>
      <c r="AO30" s="29"/>
      <c r="AP30" s="29"/>
      <c r="AQ30" s="29"/>
      <c r="AR30" s="29"/>
      <c r="AS30" s="29"/>
      <c r="AT30" s="29"/>
    </row>
    <row r="31" spans="1:1450" s="52" customFormat="1" x14ac:dyDescent="0.25">
      <c r="A31" s="51" t="s">
        <v>76</v>
      </c>
      <c r="B31" s="52" t="s">
        <v>76</v>
      </c>
      <c r="C31" s="53" t="s">
        <v>115</v>
      </c>
      <c r="D31" s="53" t="s">
        <v>128</v>
      </c>
      <c r="E31" s="53" t="s">
        <v>129</v>
      </c>
      <c r="F31" s="53" t="s">
        <v>130</v>
      </c>
      <c r="G31" s="53">
        <v>1412</v>
      </c>
      <c r="H31" s="53">
        <v>141</v>
      </c>
      <c r="I31" s="53">
        <v>120</v>
      </c>
      <c r="J31" s="52">
        <v>2</v>
      </c>
      <c r="K31" s="55">
        <f>AVERAGE(G31:G32)</f>
        <v>1305.5</v>
      </c>
      <c r="L31" s="55">
        <f>STDEV(G31:G32)</f>
        <v>150.61374439273462</v>
      </c>
      <c r="O31" s="52">
        <f t="shared" si="6"/>
        <v>1</v>
      </c>
      <c r="Q31" s="55"/>
      <c r="R31" s="56"/>
      <c r="S31" s="56"/>
      <c r="W31" s="55"/>
      <c r="X31" s="57"/>
      <c r="Y31" s="58"/>
      <c r="Z31" s="58"/>
      <c r="AA31" s="58"/>
      <c r="AB31" s="58"/>
      <c r="AF31" s="29"/>
      <c r="AG31" s="60"/>
      <c r="AH31" s="59"/>
      <c r="AI31" s="59"/>
      <c r="AJ31" s="59"/>
      <c r="AK31" s="59"/>
      <c r="AM31" s="43"/>
      <c r="AN31" s="95"/>
    </row>
    <row r="32" spans="1:1450" s="61" customFormat="1" x14ac:dyDescent="0.25">
      <c r="A32" s="51" t="s">
        <v>76</v>
      </c>
      <c r="B32" s="52" t="s">
        <v>76</v>
      </c>
      <c r="C32" s="53" t="s">
        <v>115</v>
      </c>
      <c r="D32" s="53" t="s">
        <v>131</v>
      </c>
      <c r="E32" s="53" t="s">
        <v>129</v>
      </c>
      <c r="F32" s="53" t="s">
        <v>132</v>
      </c>
      <c r="G32" s="53">
        <v>1199</v>
      </c>
      <c r="H32" s="53">
        <v>108</v>
      </c>
      <c r="I32" s="53">
        <v>87</v>
      </c>
      <c r="J32" s="52"/>
      <c r="K32" s="55"/>
      <c r="L32" s="55"/>
      <c r="M32" s="52"/>
      <c r="N32" s="55"/>
      <c r="O32" s="52">
        <f t="shared" si="6"/>
        <v>1</v>
      </c>
      <c r="P32" s="52"/>
      <c r="Q32" s="55"/>
      <c r="R32" s="56"/>
      <c r="S32" s="56"/>
      <c r="T32" s="55"/>
      <c r="U32" s="55"/>
      <c r="V32" s="52"/>
      <c r="W32" s="52"/>
      <c r="X32" s="57"/>
      <c r="Y32" s="58"/>
      <c r="Z32" s="58"/>
      <c r="AA32" s="58"/>
      <c r="AB32" s="58"/>
      <c r="AC32" s="52"/>
      <c r="AD32" s="52"/>
      <c r="AE32" s="52"/>
      <c r="AF32" s="29"/>
      <c r="AG32" s="60"/>
      <c r="AH32" s="59"/>
      <c r="AI32" s="59"/>
      <c r="AJ32" s="59"/>
      <c r="AK32" s="59"/>
      <c r="AL32" s="52"/>
      <c r="AM32" s="43"/>
      <c r="AN32" s="95"/>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c r="IH32" s="52"/>
      <c r="II32" s="52"/>
      <c r="IJ32" s="52"/>
      <c r="IK32" s="52"/>
      <c r="IL32" s="52"/>
      <c r="IM32" s="52"/>
      <c r="IN32" s="52"/>
      <c r="IO32" s="52"/>
      <c r="IP32" s="52"/>
      <c r="IQ32" s="52"/>
      <c r="IR32" s="52"/>
      <c r="IS32" s="52"/>
      <c r="IT32" s="52"/>
      <c r="IU32" s="52"/>
      <c r="IV32" s="52"/>
      <c r="IW32" s="52"/>
      <c r="IX32" s="52"/>
      <c r="IY32" s="52"/>
      <c r="IZ32" s="52"/>
      <c r="JA32" s="52"/>
      <c r="JB32" s="52"/>
      <c r="JC32" s="52"/>
      <c r="JD32" s="52"/>
      <c r="JE32" s="52"/>
      <c r="JF32" s="52"/>
      <c r="JG32" s="52"/>
      <c r="JH32" s="52"/>
      <c r="JI32" s="52"/>
      <c r="JJ32" s="52"/>
      <c r="JK32" s="52"/>
      <c r="JL32" s="52"/>
      <c r="JM32" s="52"/>
      <c r="JN32" s="52"/>
      <c r="JO32" s="52"/>
      <c r="JP32" s="52"/>
      <c r="JQ32" s="52"/>
      <c r="JR32" s="52"/>
      <c r="JS32" s="52"/>
      <c r="JT32" s="52"/>
      <c r="JU32" s="52"/>
      <c r="JV32" s="52"/>
      <c r="JW32" s="52"/>
      <c r="JX32" s="52"/>
      <c r="JY32" s="52"/>
      <c r="JZ32" s="52"/>
      <c r="KA32" s="52"/>
      <c r="KB32" s="52"/>
      <c r="KC32" s="52"/>
      <c r="KD32" s="52"/>
      <c r="KE32" s="52"/>
      <c r="KF32" s="52"/>
      <c r="KG32" s="52"/>
      <c r="KH32" s="52"/>
      <c r="KI32" s="52"/>
      <c r="KJ32" s="52"/>
      <c r="KK32" s="52"/>
      <c r="KL32" s="52"/>
      <c r="KM32" s="52"/>
      <c r="KN32" s="52"/>
      <c r="KO32" s="52"/>
      <c r="KP32" s="52"/>
      <c r="KQ32" s="52"/>
      <c r="KR32" s="52"/>
      <c r="KS32" s="52"/>
      <c r="KT32" s="52"/>
      <c r="KU32" s="52"/>
      <c r="KV32" s="52"/>
      <c r="KW32" s="52"/>
      <c r="KX32" s="52"/>
      <c r="KY32" s="52"/>
      <c r="KZ32" s="52"/>
      <c r="LA32" s="52"/>
      <c r="LB32" s="52"/>
      <c r="LC32" s="52"/>
      <c r="LD32" s="52"/>
      <c r="LE32" s="52"/>
      <c r="LF32" s="52"/>
      <c r="LG32" s="52"/>
      <c r="LH32" s="52"/>
      <c r="LI32" s="52"/>
      <c r="LJ32" s="52"/>
      <c r="LK32" s="52"/>
      <c r="LL32" s="52"/>
      <c r="LM32" s="52"/>
      <c r="LN32" s="52"/>
      <c r="LO32" s="52"/>
      <c r="LP32" s="52"/>
      <c r="LQ32" s="52"/>
      <c r="LR32" s="52"/>
      <c r="LS32" s="52"/>
      <c r="LT32" s="52"/>
      <c r="LU32" s="52"/>
      <c r="LV32" s="52"/>
      <c r="LW32" s="52"/>
      <c r="LX32" s="52"/>
      <c r="LY32" s="52"/>
      <c r="LZ32" s="52"/>
      <c r="MA32" s="52"/>
      <c r="MB32" s="52"/>
      <c r="MC32" s="52"/>
      <c r="MD32" s="52"/>
      <c r="ME32" s="52"/>
      <c r="MF32" s="52"/>
      <c r="MG32" s="52"/>
      <c r="MH32" s="52"/>
      <c r="MI32" s="52"/>
      <c r="MJ32" s="52"/>
      <c r="MK32" s="52"/>
      <c r="ML32" s="52"/>
      <c r="MM32" s="52"/>
      <c r="MN32" s="52"/>
      <c r="MO32" s="52"/>
      <c r="MP32" s="52"/>
      <c r="MQ32" s="52"/>
      <c r="MR32" s="52"/>
      <c r="MS32" s="52"/>
      <c r="MT32" s="52"/>
      <c r="MU32" s="52"/>
      <c r="MV32" s="52"/>
      <c r="MW32" s="52"/>
      <c r="MX32" s="52"/>
      <c r="MY32" s="52"/>
      <c r="MZ32" s="52"/>
      <c r="NA32" s="52"/>
      <c r="NB32" s="52"/>
      <c r="NC32" s="52"/>
      <c r="ND32" s="52"/>
      <c r="NE32" s="52"/>
      <c r="NF32" s="52"/>
      <c r="NG32" s="52"/>
      <c r="NH32" s="52"/>
      <c r="NI32" s="52"/>
      <c r="NJ32" s="52"/>
      <c r="NK32" s="52"/>
      <c r="NL32" s="52"/>
      <c r="NM32" s="52"/>
      <c r="NN32" s="52"/>
      <c r="NO32" s="52"/>
      <c r="NP32" s="52"/>
      <c r="NQ32" s="52"/>
      <c r="NR32" s="52"/>
      <c r="NS32" s="52"/>
      <c r="NT32" s="52"/>
      <c r="NU32" s="52"/>
      <c r="NV32" s="52"/>
      <c r="NW32" s="52"/>
      <c r="NX32" s="52"/>
      <c r="NY32" s="52"/>
      <c r="NZ32" s="52"/>
      <c r="OA32" s="52"/>
      <c r="OB32" s="52"/>
      <c r="OC32" s="52"/>
      <c r="OD32" s="52"/>
      <c r="OE32" s="52"/>
      <c r="OF32" s="52"/>
      <c r="OG32" s="52"/>
      <c r="OH32" s="52"/>
      <c r="OI32" s="52"/>
      <c r="OJ32" s="52"/>
      <c r="OK32" s="52"/>
      <c r="OL32" s="52"/>
      <c r="OM32" s="52"/>
      <c r="ON32" s="52"/>
      <c r="OO32" s="52"/>
      <c r="OP32" s="52"/>
      <c r="OQ32" s="52"/>
      <c r="OR32" s="52"/>
      <c r="OS32" s="52"/>
      <c r="OT32" s="52"/>
      <c r="OU32" s="52"/>
      <c r="OV32" s="52"/>
      <c r="OW32" s="52"/>
      <c r="OX32" s="52"/>
      <c r="OY32" s="52"/>
      <c r="OZ32" s="52"/>
      <c r="PA32" s="52"/>
      <c r="PB32" s="52"/>
      <c r="PC32" s="52"/>
      <c r="PD32" s="52"/>
      <c r="PE32" s="52"/>
      <c r="PF32" s="52"/>
      <c r="PG32" s="52"/>
      <c r="PH32" s="52"/>
      <c r="PI32" s="52"/>
      <c r="PJ32" s="52"/>
      <c r="PK32" s="52"/>
      <c r="PL32" s="52"/>
      <c r="PM32" s="52"/>
      <c r="PN32" s="52"/>
      <c r="PO32" s="52"/>
      <c r="PP32" s="52"/>
      <c r="PQ32" s="52"/>
      <c r="PR32" s="52"/>
      <c r="PS32" s="52"/>
      <c r="PT32" s="52"/>
      <c r="PU32" s="52"/>
      <c r="PV32" s="52"/>
      <c r="PW32" s="52"/>
      <c r="PX32" s="52"/>
      <c r="PY32" s="52"/>
      <c r="PZ32" s="52"/>
      <c r="QA32" s="52"/>
      <c r="QB32" s="52"/>
      <c r="QC32" s="52"/>
      <c r="QD32" s="52"/>
      <c r="QE32" s="52"/>
      <c r="QF32" s="52"/>
      <c r="QG32" s="52"/>
      <c r="QH32" s="52"/>
      <c r="QI32" s="52"/>
      <c r="QJ32" s="52"/>
      <c r="QK32" s="52"/>
      <c r="QL32" s="52"/>
      <c r="QM32" s="52"/>
      <c r="QN32" s="52"/>
      <c r="QO32" s="52"/>
      <c r="QP32" s="52"/>
      <c r="QQ32" s="52"/>
      <c r="QR32" s="52"/>
      <c r="QS32" s="52"/>
      <c r="QT32" s="52"/>
      <c r="QU32" s="52"/>
      <c r="QV32" s="52"/>
      <c r="QW32" s="52"/>
      <c r="QX32" s="52"/>
      <c r="QY32" s="52"/>
      <c r="QZ32" s="52"/>
      <c r="RA32" s="52"/>
      <c r="RB32" s="52"/>
      <c r="RC32" s="52"/>
      <c r="RD32" s="52"/>
      <c r="RE32" s="52"/>
      <c r="RF32" s="52"/>
      <c r="RG32" s="52"/>
      <c r="RH32" s="52"/>
      <c r="RI32" s="52"/>
      <c r="RJ32" s="52"/>
      <c r="RK32" s="52"/>
      <c r="RL32" s="52"/>
      <c r="RM32" s="52"/>
      <c r="RN32" s="52"/>
      <c r="RO32" s="52"/>
      <c r="RP32" s="52"/>
      <c r="RQ32" s="52"/>
      <c r="RR32" s="52"/>
      <c r="RS32" s="52"/>
      <c r="RT32" s="52"/>
      <c r="RU32" s="52"/>
      <c r="RV32" s="52"/>
      <c r="RW32" s="52"/>
      <c r="RX32" s="52"/>
      <c r="RY32" s="52"/>
      <c r="RZ32" s="52"/>
      <c r="SA32" s="52"/>
      <c r="SB32" s="52"/>
      <c r="SC32" s="52"/>
      <c r="SD32" s="52"/>
      <c r="SE32" s="52"/>
      <c r="SF32" s="52"/>
      <c r="SG32" s="52"/>
      <c r="SH32" s="52"/>
      <c r="SI32" s="52"/>
      <c r="SJ32" s="52"/>
      <c r="SK32" s="52"/>
      <c r="SL32" s="52"/>
      <c r="SM32" s="52"/>
      <c r="SN32" s="52"/>
      <c r="SO32" s="52"/>
      <c r="SP32" s="52"/>
      <c r="SQ32" s="52"/>
      <c r="SR32" s="52"/>
      <c r="SS32" s="52"/>
      <c r="ST32" s="52"/>
      <c r="SU32" s="52"/>
      <c r="SV32" s="52"/>
      <c r="SW32" s="52"/>
      <c r="SX32" s="52"/>
      <c r="SY32" s="52"/>
      <c r="SZ32" s="52"/>
      <c r="TA32" s="52"/>
      <c r="TB32" s="52"/>
      <c r="TC32" s="52"/>
      <c r="TD32" s="52"/>
      <c r="TE32" s="52"/>
      <c r="TF32" s="52"/>
      <c r="TG32" s="52"/>
      <c r="TH32" s="52"/>
      <c r="TI32" s="52"/>
      <c r="TJ32" s="52"/>
      <c r="TK32" s="52"/>
      <c r="TL32" s="52"/>
      <c r="TM32" s="52"/>
      <c r="TN32" s="52"/>
      <c r="TO32" s="52"/>
      <c r="TP32" s="52"/>
      <c r="TQ32" s="52"/>
      <c r="TR32" s="52"/>
      <c r="TS32" s="52"/>
      <c r="TT32" s="52"/>
      <c r="TU32" s="52"/>
      <c r="TV32" s="52"/>
      <c r="TW32" s="52"/>
      <c r="TX32" s="52"/>
      <c r="TY32" s="52"/>
      <c r="TZ32" s="52"/>
      <c r="UA32" s="52"/>
      <c r="UB32" s="52"/>
      <c r="UC32" s="52"/>
      <c r="UD32" s="52"/>
      <c r="UE32" s="52"/>
      <c r="UF32" s="52"/>
      <c r="UG32" s="52"/>
      <c r="UH32" s="52"/>
      <c r="UI32" s="52"/>
      <c r="UJ32" s="52"/>
      <c r="UK32" s="52"/>
      <c r="UL32" s="52"/>
      <c r="UM32" s="52"/>
      <c r="UN32" s="52"/>
      <c r="UO32" s="52"/>
      <c r="UP32" s="52"/>
      <c r="UQ32" s="52"/>
      <c r="UR32" s="52"/>
      <c r="US32" s="52"/>
      <c r="UT32" s="52"/>
      <c r="UU32" s="52"/>
      <c r="UV32" s="52"/>
      <c r="UW32" s="52"/>
      <c r="UX32" s="52"/>
      <c r="UY32" s="52"/>
      <c r="UZ32" s="52"/>
      <c r="VA32" s="52"/>
      <c r="VB32" s="52"/>
      <c r="VC32" s="52"/>
      <c r="VD32" s="52"/>
      <c r="VE32" s="52"/>
      <c r="VF32" s="52"/>
      <c r="VG32" s="52"/>
      <c r="VH32" s="52"/>
      <c r="VI32" s="52"/>
      <c r="VJ32" s="52"/>
      <c r="VK32" s="52"/>
      <c r="VL32" s="52"/>
      <c r="VM32" s="52"/>
      <c r="VN32" s="52"/>
      <c r="VO32" s="52"/>
      <c r="VP32" s="52"/>
      <c r="VQ32" s="52"/>
      <c r="VR32" s="52"/>
      <c r="VS32" s="52"/>
      <c r="VT32" s="52"/>
      <c r="VU32" s="52"/>
      <c r="VV32" s="52"/>
      <c r="VW32" s="52"/>
      <c r="VX32" s="52"/>
      <c r="VY32" s="52"/>
      <c r="VZ32" s="52"/>
      <c r="WA32" s="52"/>
      <c r="WB32" s="52"/>
      <c r="WC32" s="52"/>
      <c r="WD32" s="52"/>
      <c r="WE32" s="52"/>
      <c r="WF32" s="52"/>
      <c r="WG32" s="52"/>
      <c r="WH32" s="52"/>
      <c r="WI32" s="52"/>
      <c r="WJ32" s="52"/>
      <c r="WK32" s="52"/>
      <c r="WL32" s="52"/>
      <c r="WM32" s="52"/>
      <c r="WN32" s="52"/>
      <c r="WO32" s="52"/>
      <c r="WP32" s="52"/>
      <c r="WQ32" s="52"/>
      <c r="WR32" s="52"/>
      <c r="WS32" s="52"/>
      <c r="WT32" s="52"/>
      <c r="WU32" s="52"/>
      <c r="WV32" s="52"/>
      <c r="WW32" s="52"/>
      <c r="WX32" s="52"/>
      <c r="WY32" s="52"/>
      <c r="WZ32" s="52"/>
      <c r="XA32" s="52"/>
      <c r="XB32" s="52"/>
      <c r="XC32" s="52"/>
      <c r="XD32" s="52"/>
      <c r="XE32" s="52"/>
      <c r="XF32" s="52"/>
      <c r="XG32" s="52"/>
      <c r="XH32" s="52"/>
      <c r="XI32" s="52"/>
      <c r="XJ32" s="52"/>
      <c r="XK32" s="52"/>
      <c r="XL32" s="52"/>
      <c r="XM32" s="52"/>
      <c r="XN32" s="52"/>
      <c r="XO32" s="52"/>
      <c r="XP32" s="52"/>
      <c r="XQ32" s="52"/>
      <c r="XR32" s="52"/>
      <c r="XS32" s="52"/>
      <c r="XT32" s="52"/>
      <c r="XU32" s="52"/>
      <c r="XV32" s="52"/>
      <c r="XW32" s="52"/>
      <c r="XX32" s="52"/>
      <c r="XY32" s="52"/>
      <c r="XZ32" s="52"/>
      <c r="YA32" s="52"/>
      <c r="YB32" s="52"/>
      <c r="YC32" s="52"/>
      <c r="YD32" s="52"/>
      <c r="YE32" s="52"/>
      <c r="YF32" s="52"/>
      <c r="YG32" s="52"/>
      <c r="YH32" s="52"/>
      <c r="YI32" s="52"/>
      <c r="YJ32" s="52"/>
      <c r="YK32" s="52"/>
      <c r="YL32" s="52"/>
      <c r="YM32" s="52"/>
      <c r="YN32" s="52"/>
      <c r="YO32" s="52"/>
      <c r="YP32" s="52"/>
      <c r="YQ32" s="52"/>
      <c r="YR32" s="52"/>
      <c r="YS32" s="52"/>
      <c r="YT32" s="52"/>
      <c r="YU32" s="52"/>
      <c r="YV32" s="52"/>
      <c r="YW32" s="52"/>
      <c r="YX32" s="52"/>
      <c r="YY32" s="52"/>
      <c r="YZ32" s="52"/>
      <c r="ZA32" s="52"/>
      <c r="ZB32" s="52"/>
      <c r="ZC32" s="52"/>
      <c r="ZD32" s="52"/>
      <c r="ZE32" s="52"/>
      <c r="ZF32" s="52"/>
      <c r="ZG32" s="52"/>
      <c r="ZH32" s="52"/>
      <c r="ZI32" s="52"/>
      <c r="ZJ32" s="52"/>
      <c r="ZK32" s="52"/>
      <c r="ZL32" s="52"/>
      <c r="ZM32" s="52"/>
      <c r="ZN32" s="52"/>
      <c r="ZO32" s="52"/>
      <c r="ZP32" s="52"/>
      <c r="ZQ32" s="52"/>
      <c r="ZR32" s="52"/>
      <c r="ZS32" s="52"/>
      <c r="ZT32" s="52"/>
      <c r="ZU32" s="52"/>
      <c r="ZV32" s="52"/>
      <c r="ZW32" s="52"/>
      <c r="ZX32" s="52"/>
      <c r="ZY32" s="52"/>
      <c r="ZZ32" s="52"/>
      <c r="AAA32" s="52"/>
      <c r="AAB32" s="52"/>
      <c r="AAC32" s="52"/>
      <c r="AAD32" s="52"/>
      <c r="AAE32" s="52"/>
      <c r="AAF32" s="52"/>
      <c r="AAG32" s="52"/>
      <c r="AAH32" s="52"/>
      <c r="AAI32" s="52"/>
      <c r="AAJ32" s="52"/>
      <c r="AAK32" s="52"/>
      <c r="AAL32" s="52"/>
      <c r="AAM32" s="52"/>
      <c r="AAN32" s="52"/>
      <c r="AAO32" s="52"/>
      <c r="AAP32" s="52"/>
      <c r="AAQ32" s="52"/>
      <c r="AAR32" s="52"/>
      <c r="AAS32" s="52"/>
      <c r="AAT32" s="52"/>
      <c r="AAU32" s="52"/>
      <c r="AAV32" s="52"/>
      <c r="AAW32" s="52"/>
      <c r="AAX32" s="52"/>
      <c r="AAY32" s="52"/>
      <c r="AAZ32" s="52"/>
      <c r="ABA32" s="52"/>
      <c r="ABB32" s="52"/>
      <c r="ABC32" s="52"/>
      <c r="ABD32" s="52"/>
      <c r="ABE32" s="52"/>
      <c r="ABF32" s="52"/>
      <c r="ABG32" s="52"/>
      <c r="ABH32" s="52"/>
      <c r="ABI32" s="52"/>
      <c r="ABJ32" s="52"/>
      <c r="ABK32" s="52"/>
      <c r="ABL32" s="52"/>
      <c r="ABM32" s="52"/>
      <c r="ABN32" s="52"/>
      <c r="ABO32" s="52"/>
      <c r="ABP32" s="52"/>
      <c r="ABQ32" s="52"/>
      <c r="ABR32" s="52"/>
      <c r="ABS32" s="52"/>
      <c r="ABT32" s="52"/>
      <c r="ABU32" s="52"/>
      <c r="ABV32" s="52"/>
      <c r="ABW32" s="52"/>
      <c r="ABX32" s="52"/>
      <c r="ABY32" s="52"/>
      <c r="ABZ32" s="52"/>
      <c r="ACA32" s="52"/>
      <c r="ACB32" s="52"/>
      <c r="ACC32" s="52"/>
      <c r="ACD32" s="52"/>
      <c r="ACE32" s="52"/>
      <c r="ACF32" s="52"/>
      <c r="ACG32" s="52"/>
      <c r="ACH32" s="52"/>
      <c r="ACI32" s="52"/>
      <c r="ACJ32" s="52"/>
      <c r="ACK32" s="52"/>
      <c r="ACL32" s="52"/>
      <c r="ACM32" s="52"/>
      <c r="ACN32" s="52"/>
      <c r="ACO32" s="52"/>
      <c r="ACP32" s="52"/>
      <c r="ACQ32" s="52"/>
      <c r="ACR32" s="52"/>
      <c r="ACS32" s="52"/>
      <c r="ACT32" s="52"/>
      <c r="ACU32" s="52"/>
      <c r="ACV32" s="52"/>
      <c r="ACW32" s="52"/>
      <c r="ACX32" s="52"/>
      <c r="ACY32" s="52"/>
      <c r="ACZ32" s="52"/>
      <c r="ADA32" s="52"/>
      <c r="ADB32" s="52"/>
      <c r="ADC32" s="52"/>
      <c r="ADD32" s="52"/>
      <c r="ADE32" s="52"/>
      <c r="ADF32" s="52"/>
      <c r="ADG32" s="52"/>
      <c r="ADH32" s="52"/>
      <c r="ADI32" s="52"/>
      <c r="ADJ32" s="52"/>
      <c r="ADK32" s="52"/>
      <c r="ADL32" s="52"/>
      <c r="ADM32" s="52"/>
      <c r="ADN32" s="52"/>
      <c r="ADO32" s="52"/>
      <c r="ADP32" s="52"/>
      <c r="ADQ32" s="52"/>
      <c r="ADR32" s="52"/>
      <c r="ADS32" s="52"/>
      <c r="ADT32" s="52"/>
      <c r="ADU32" s="52"/>
      <c r="ADV32" s="52"/>
      <c r="ADW32" s="52"/>
      <c r="ADX32" s="52"/>
      <c r="ADY32" s="52"/>
      <c r="ADZ32" s="52"/>
      <c r="AEA32" s="52"/>
      <c r="AEB32" s="52"/>
      <c r="AEC32" s="52"/>
      <c r="AED32" s="52"/>
      <c r="AEE32" s="52"/>
      <c r="AEF32" s="52"/>
      <c r="AEG32" s="52"/>
      <c r="AEH32" s="52"/>
      <c r="AEI32" s="52"/>
      <c r="AEJ32" s="52"/>
      <c r="AEK32" s="52"/>
      <c r="AEL32" s="52"/>
      <c r="AEM32" s="52"/>
      <c r="AEN32" s="52"/>
      <c r="AEO32" s="52"/>
      <c r="AEP32" s="52"/>
      <c r="AEQ32" s="52"/>
      <c r="AER32" s="52"/>
      <c r="AES32" s="52"/>
      <c r="AET32" s="52"/>
      <c r="AEU32" s="52"/>
      <c r="AEV32" s="52"/>
      <c r="AEW32" s="52"/>
      <c r="AEX32" s="52"/>
      <c r="AEY32" s="52"/>
      <c r="AEZ32" s="52"/>
      <c r="AFA32" s="52"/>
      <c r="AFB32" s="52"/>
      <c r="AFC32" s="52"/>
      <c r="AFD32" s="52"/>
      <c r="AFE32" s="52"/>
      <c r="AFF32" s="52"/>
      <c r="AFG32" s="52"/>
      <c r="AFH32" s="52"/>
      <c r="AFI32" s="52"/>
      <c r="AFJ32" s="52"/>
      <c r="AFK32" s="52"/>
      <c r="AFL32" s="52"/>
      <c r="AFM32" s="52"/>
      <c r="AFN32" s="52"/>
      <c r="AFO32" s="52"/>
      <c r="AFP32" s="52"/>
      <c r="AFQ32" s="52"/>
      <c r="AFR32" s="52"/>
      <c r="AFS32" s="52"/>
      <c r="AFT32" s="52"/>
      <c r="AFU32" s="52"/>
      <c r="AFV32" s="52"/>
      <c r="AFW32" s="52"/>
      <c r="AFX32" s="52"/>
      <c r="AFY32" s="52"/>
      <c r="AFZ32" s="52"/>
      <c r="AGA32" s="52"/>
      <c r="AGB32" s="52"/>
      <c r="AGC32" s="52"/>
      <c r="AGD32" s="52"/>
      <c r="AGE32" s="52"/>
      <c r="AGF32" s="52"/>
      <c r="AGG32" s="52"/>
      <c r="AGH32" s="52"/>
      <c r="AGI32" s="52"/>
      <c r="AGJ32" s="52"/>
      <c r="AGK32" s="52"/>
      <c r="AGL32" s="52"/>
      <c r="AGM32" s="52"/>
      <c r="AGN32" s="52"/>
      <c r="AGO32" s="52"/>
      <c r="AGP32" s="52"/>
      <c r="AGQ32" s="52"/>
      <c r="AGR32" s="52"/>
      <c r="AGS32" s="52"/>
      <c r="AGT32" s="52"/>
      <c r="AGU32" s="52"/>
      <c r="AGV32" s="52"/>
      <c r="AGW32" s="52"/>
      <c r="AGX32" s="52"/>
      <c r="AGY32" s="52"/>
      <c r="AGZ32" s="52"/>
      <c r="AHA32" s="52"/>
      <c r="AHB32" s="52"/>
      <c r="AHC32" s="52"/>
      <c r="AHD32" s="52"/>
      <c r="AHE32" s="52"/>
      <c r="AHF32" s="52"/>
      <c r="AHG32" s="52"/>
      <c r="AHH32" s="52"/>
      <c r="AHI32" s="52"/>
      <c r="AHJ32" s="52"/>
      <c r="AHK32" s="52"/>
      <c r="AHL32" s="52"/>
      <c r="AHM32" s="52"/>
      <c r="AHN32" s="52"/>
      <c r="AHO32" s="52"/>
      <c r="AHP32" s="52"/>
      <c r="AHQ32" s="52"/>
      <c r="AHR32" s="52"/>
      <c r="AHS32" s="52"/>
      <c r="AHT32" s="52"/>
      <c r="AHU32" s="52"/>
      <c r="AHV32" s="52"/>
      <c r="AHW32" s="52"/>
      <c r="AHX32" s="52"/>
      <c r="AHY32" s="52"/>
      <c r="AHZ32" s="52"/>
      <c r="AIA32" s="52"/>
      <c r="AIB32" s="52"/>
      <c r="AIC32" s="52"/>
      <c r="AID32" s="52"/>
      <c r="AIE32" s="52"/>
      <c r="AIF32" s="52"/>
      <c r="AIG32" s="52"/>
      <c r="AIH32" s="52"/>
      <c r="AII32" s="52"/>
      <c r="AIJ32" s="52"/>
      <c r="AIK32" s="52"/>
      <c r="AIL32" s="52"/>
      <c r="AIM32" s="52"/>
      <c r="AIN32" s="52"/>
      <c r="AIO32" s="52"/>
      <c r="AIP32" s="52"/>
      <c r="AIQ32" s="52"/>
      <c r="AIR32" s="52"/>
      <c r="AIS32" s="52"/>
      <c r="AIT32" s="52"/>
      <c r="AIU32" s="52"/>
      <c r="AIV32" s="52"/>
      <c r="AIW32" s="52"/>
      <c r="AIX32" s="52"/>
      <c r="AIY32" s="52"/>
      <c r="AIZ32" s="52"/>
      <c r="AJA32" s="52"/>
      <c r="AJB32" s="52"/>
      <c r="AJC32" s="52"/>
      <c r="AJD32" s="52"/>
      <c r="AJE32" s="52"/>
      <c r="AJF32" s="52"/>
      <c r="AJG32" s="52"/>
      <c r="AJH32" s="52"/>
      <c r="AJI32" s="52"/>
      <c r="AJJ32" s="52"/>
      <c r="AJK32" s="52"/>
      <c r="AJL32" s="52"/>
      <c r="AJM32" s="52"/>
      <c r="AJN32" s="52"/>
      <c r="AJO32" s="52"/>
      <c r="AJP32" s="52"/>
      <c r="AJQ32" s="52"/>
      <c r="AJR32" s="52"/>
      <c r="AJS32" s="52"/>
      <c r="AJT32" s="52"/>
      <c r="AJU32" s="52"/>
      <c r="AJV32" s="52"/>
      <c r="AJW32" s="52"/>
      <c r="AJX32" s="52"/>
      <c r="AJY32" s="52"/>
      <c r="AJZ32" s="52"/>
      <c r="AKA32" s="52"/>
      <c r="AKB32" s="52"/>
      <c r="AKC32" s="52"/>
      <c r="AKD32" s="52"/>
      <c r="AKE32" s="52"/>
      <c r="AKF32" s="52"/>
      <c r="AKG32" s="52"/>
      <c r="AKH32" s="52"/>
      <c r="AKI32" s="52"/>
      <c r="AKJ32" s="52"/>
      <c r="AKK32" s="52"/>
      <c r="AKL32" s="52"/>
      <c r="AKM32" s="52"/>
      <c r="AKN32" s="52"/>
      <c r="AKO32" s="52"/>
      <c r="AKP32" s="52"/>
      <c r="AKQ32" s="52"/>
      <c r="AKR32" s="52"/>
      <c r="AKS32" s="52"/>
      <c r="AKT32" s="52"/>
      <c r="AKU32" s="52"/>
      <c r="AKV32" s="52"/>
      <c r="AKW32" s="52"/>
      <c r="AKX32" s="52"/>
      <c r="AKY32" s="52"/>
      <c r="AKZ32" s="52"/>
      <c r="ALA32" s="52"/>
      <c r="ALB32" s="52"/>
      <c r="ALC32" s="52"/>
      <c r="ALD32" s="52"/>
      <c r="ALE32" s="52"/>
      <c r="ALF32" s="52"/>
      <c r="ALG32" s="52"/>
      <c r="ALH32" s="52"/>
      <c r="ALI32" s="52"/>
      <c r="ALJ32" s="52"/>
      <c r="ALK32" s="52"/>
      <c r="ALL32" s="52"/>
      <c r="ALM32" s="52"/>
      <c r="ALN32" s="52"/>
      <c r="ALO32" s="52"/>
      <c r="ALP32" s="52"/>
      <c r="ALQ32" s="52"/>
      <c r="ALR32" s="52"/>
      <c r="ALS32" s="52"/>
      <c r="ALT32" s="52"/>
      <c r="ALU32" s="52"/>
      <c r="ALV32" s="52"/>
      <c r="ALW32" s="52"/>
      <c r="ALX32" s="52"/>
      <c r="ALY32" s="52"/>
      <c r="ALZ32" s="52"/>
      <c r="AMA32" s="52"/>
      <c r="AMB32" s="52"/>
      <c r="AMC32" s="52"/>
      <c r="AMD32" s="52"/>
      <c r="AME32" s="52"/>
      <c r="AMF32" s="52"/>
      <c r="AMG32" s="52"/>
      <c r="AMH32" s="52"/>
      <c r="AMI32" s="52"/>
      <c r="AMJ32" s="52"/>
      <c r="AMK32" s="52"/>
      <c r="AML32" s="52"/>
      <c r="AMM32" s="52"/>
      <c r="AMN32" s="52"/>
      <c r="AMO32" s="52"/>
      <c r="AMP32" s="52"/>
      <c r="AMQ32" s="52"/>
      <c r="AMR32" s="52"/>
      <c r="AMS32" s="52"/>
      <c r="AMT32" s="52"/>
      <c r="AMU32" s="52"/>
      <c r="AMV32" s="52"/>
      <c r="AMW32" s="52"/>
      <c r="AMX32" s="52"/>
      <c r="AMY32" s="52"/>
      <c r="AMZ32" s="52"/>
      <c r="ANA32" s="52"/>
      <c r="ANB32" s="52"/>
      <c r="ANC32" s="52"/>
      <c r="AND32" s="52"/>
      <c r="ANE32" s="52"/>
      <c r="ANF32" s="52"/>
      <c r="ANG32" s="52"/>
      <c r="ANH32" s="52"/>
      <c r="ANI32" s="52"/>
      <c r="ANJ32" s="52"/>
      <c r="ANK32" s="52"/>
      <c r="ANL32" s="52"/>
      <c r="ANM32" s="52"/>
      <c r="ANN32" s="52"/>
      <c r="ANO32" s="52"/>
      <c r="ANP32" s="52"/>
      <c r="ANQ32" s="52"/>
      <c r="ANR32" s="52"/>
      <c r="ANS32" s="52"/>
      <c r="ANT32" s="52"/>
      <c r="ANU32" s="52"/>
      <c r="ANV32" s="52"/>
      <c r="ANW32" s="52"/>
      <c r="ANX32" s="52"/>
      <c r="ANY32" s="52"/>
      <c r="ANZ32" s="52"/>
      <c r="AOA32" s="52"/>
      <c r="AOB32" s="52"/>
      <c r="AOC32" s="52"/>
      <c r="AOD32" s="52"/>
      <c r="AOE32" s="52"/>
      <c r="AOF32" s="52"/>
      <c r="AOG32" s="52"/>
      <c r="AOH32" s="52"/>
      <c r="AOI32" s="52"/>
      <c r="AOJ32" s="52"/>
      <c r="AOK32" s="52"/>
      <c r="AOL32" s="52"/>
      <c r="AOM32" s="52"/>
      <c r="AON32" s="52"/>
      <c r="AOO32" s="52"/>
      <c r="AOP32" s="52"/>
      <c r="AOQ32" s="52"/>
      <c r="AOR32" s="52"/>
      <c r="AOS32" s="52"/>
      <c r="AOT32" s="52"/>
      <c r="AOU32" s="52"/>
      <c r="AOV32" s="52"/>
      <c r="AOW32" s="52"/>
      <c r="AOX32" s="52"/>
      <c r="AOY32" s="52"/>
      <c r="AOZ32" s="52"/>
      <c r="APA32" s="52"/>
      <c r="APB32" s="52"/>
      <c r="APC32" s="52"/>
      <c r="APD32" s="52"/>
      <c r="APE32" s="52"/>
      <c r="APF32" s="52"/>
      <c r="APG32" s="52"/>
      <c r="APH32" s="52"/>
      <c r="API32" s="52"/>
      <c r="APJ32" s="52"/>
      <c r="APK32" s="52"/>
      <c r="APL32" s="52"/>
      <c r="APM32" s="52"/>
      <c r="APN32" s="52"/>
      <c r="APO32" s="52"/>
      <c r="APP32" s="52"/>
      <c r="APQ32" s="52"/>
      <c r="APR32" s="52"/>
      <c r="APS32" s="52"/>
      <c r="APT32" s="52"/>
      <c r="APU32" s="52"/>
      <c r="APV32" s="52"/>
      <c r="APW32" s="52"/>
      <c r="APX32" s="52"/>
      <c r="APY32" s="52"/>
      <c r="APZ32" s="52"/>
      <c r="AQA32" s="52"/>
      <c r="AQB32" s="52"/>
      <c r="AQC32" s="52"/>
      <c r="AQD32" s="52"/>
      <c r="AQE32" s="52"/>
      <c r="AQF32" s="52"/>
      <c r="AQG32" s="52"/>
      <c r="AQH32" s="52"/>
      <c r="AQI32" s="52"/>
      <c r="AQJ32" s="52"/>
      <c r="AQK32" s="52"/>
      <c r="AQL32" s="52"/>
      <c r="AQM32" s="52"/>
      <c r="AQN32" s="52"/>
      <c r="AQO32" s="52"/>
      <c r="AQP32" s="52"/>
      <c r="AQQ32" s="52"/>
      <c r="AQR32" s="52"/>
      <c r="AQS32" s="52"/>
      <c r="AQT32" s="52"/>
      <c r="AQU32" s="52"/>
      <c r="AQV32" s="52"/>
      <c r="AQW32" s="52"/>
      <c r="AQX32" s="52"/>
      <c r="AQY32" s="52"/>
      <c r="AQZ32" s="52"/>
      <c r="ARA32" s="52"/>
      <c r="ARB32" s="52"/>
      <c r="ARC32" s="52"/>
      <c r="ARD32" s="52"/>
      <c r="ARE32" s="52"/>
      <c r="ARF32" s="52"/>
      <c r="ARG32" s="52"/>
      <c r="ARH32" s="52"/>
      <c r="ARI32" s="52"/>
      <c r="ARJ32" s="52"/>
      <c r="ARK32" s="52"/>
      <c r="ARL32" s="52"/>
      <c r="ARM32" s="52"/>
      <c r="ARN32" s="52"/>
      <c r="ARO32" s="52"/>
      <c r="ARP32" s="52"/>
      <c r="ARQ32" s="52"/>
      <c r="ARR32" s="52"/>
      <c r="ARS32" s="52"/>
      <c r="ART32" s="52"/>
      <c r="ARU32" s="52"/>
      <c r="ARV32" s="52"/>
      <c r="ARW32" s="52"/>
      <c r="ARX32" s="52"/>
      <c r="ARY32" s="52"/>
      <c r="ARZ32" s="52"/>
      <c r="ASA32" s="52"/>
      <c r="ASB32" s="52"/>
      <c r="ASC32" s="52"/>
      <c r="ASD32" s="52"/>
      <c r="ASE32" s="52"/>
      <c r="ASF32" s="52"/>
      <c r="ASG32" s="52"/>
      <c r="ASH32" s="52"/>
      <c r="ASI32" s="52"/>
      <c r="ASJ32" s="52"/>
      <c r="ASK32" s="52"/>
      <c r="ASL32" s="52"/>
      <c r="ASM32" s="52"/>
      <c r="ASN32" s="52"/>
      <c r="ASO32" s="52"/>
      <c r="ASP32" s="52"/>
      <c r="ASQ32" s="52"/>
      <c r="ASR32" s="52"/>
      <c r="ASS32" s="52"/>
      <c r="AST32" s="52"/>
      <c r="ASU32" s="52"/>
      <c r="ASV32" s="52"/>
      <c r="ASW32" s="52"/>
      <c r="ASX32" s="52"/>
      <c r="ASY32" s="52"/>
      <c r="ASZ32" s="52"/>
      <c r="ATA32" s="52"/>
      <c r="ATB32" s="52"/>
      <c r="ATC32" s="52"/>
      <c r="ATD32" s="52"/>
      <c r="ATE32" s="52"/>
      <c r="ATF32" s="52"/>
      <c r="ATG32" s="52"/>
      <c r="ATH32" s="52"/>
      <c r="ATI32" s="52"/>
      <c r="ATJ32" s="52"/>
      <c r="ATK32" s="52"/>
      <c r="ATL32" s="52"/>
      <c r="ATM32" s="52"/>
      <c r="ATN32" s="52"/>
      <c r="ATO32" s="52"/>
      <c r="ATP32" s="52"/>
      <c r="ATQ32" s="52"/>
      <c r="ATR32" s="52"/>
      <c r="ATS32" s="52"/>
      <c r="ATT32" s="52"/>
      <c r="ATU32" s="52"/>
      <c r="ATV32" s="52"/>
      <c r="ATW32" s="52"/>
      <c r="ATX32" s="52"/>
      <c r="ATY32" s="52"/>
      <c r="ATZ32" s="52"/>
      <c r="AUA32" s="52"/>
      <c r="AUB32" s="52"/>
      <c r="AUC32" s="52"/>
      <c r="AUD32" s="52"/>
      <c r="AUE32" s="52"/>
      <c r="AUF32" s="52"/>
      <c r="AUG32" s="52"/>
      <c r="AUH32" s="52"/>
      <c r="AUI32" s="52"/>
      <c r="AUJ32" s="52"/>
      <c r="AUK32" s="52"/>
      <c r="AUL32" s="52"/>
      <c r="AUM32" s="52"/>
      <c r="AUN32" s="52"/>
      <c r="AUO32" s="52"/>
      <c r="AUP32" s="52"/>
      <c r="AUQ32" s="52"/>
      <c r="AUR32" s="52"/>
      <c r="AUS32" s="52"/>
      <c r="AUT32" s="52"/>
      <c r="AUU32" s="52"/>
      <c r="AUV32" s="52"/>
      <c r="AUW32" s="52"/>
      <c r="AUX32" s="52"/>
      <c r="AUY32" s="52"/>
      <c r="AUZ32" s="52"/>
      <c r="AVA32" s="52"/>
      <c r="AVB32" s="52"/>
      <c r="AVC32" s="52"/>
      <c r="AVD32" s="52"/>
      <c r="AVE32" s="52"/>
      <c r="AVF32" s="52"/>
      <c r="AVG32" s="52"/>
      <c r="AVH32" s="52"/>
      <c r="AVI32" s="52"/>
      <c r="AVJ32" s="52"/>
      <c r="AVK32" s="52"/>
      <c r="AVL32" s="52"/>
      <c r="AVM32" s="52"/>
      <c r="AVN32" s="52"/>
      <c r="AVO32" s="52"/>
      <c r="AVP32" s="52"/>
      <c r="AVQ32" s="52"/>
      <c r="AVR32" s="52"/>
      <c r="AVS32" s="52"/>
      <c r="AVT32" s="52"/>
      <c r="AVU32" s="52"/>
      <c r="AVV32" s="52"/>
      <c r="AVW32" s="52"/>
      <c r="AVX32" s="52"/>
      <c r="AVY32" s="52"/>
      <c r="AVZ32" s="52"/>
      <c r="AWA32" s="52"/>
      <c r="AWB32" s="52"/>
      <c r="AWC32" s="52"/>
      <c r="AWD32" s="52"/>
      <c r="AWE32" s="52"/>
      <c r="AWF32" s="52"/>
      <c r="AWG32" s="52"/>
      <c r="AWH32" s="52"/>
      <c r="AWI32" s="52"/>
      <c r="AWJ32" s="52"/>
      <c r="AWK32" s="52"/>
      <c r="AWL32" s="52"/>
      <c r="AWM32" s="52"/>
      <c r="AWN32" s="52"/>
      <c r="AWO32" s="52"/>
      <c r="AWP32" s="52"/>
      <c r="AWQ32" s="52"/>
      <c r="AWR32" s="52"/>
      <c r="AWS32" s="52"/>
      <c r="AWT32" s="52"/>
      <c r="AWU32" s="52"/>
      <c r="AWV32" s="52"/>
      <c r="AWW32" s="52"/>
      <c r="AWX32" s="52"/>
      <c r="AWY32" s="52"/>
      <c r="AWZ32" s="52"/>
      <c r="AXA32" s="52"/>
      <c r="AXB32" s="52"/>
      <c r="AXC32" s="52"/>
      <c r="AXD32" s="52"/>
      <c r="AXE32" s="52"/>
      <c r="AXF32" s="52"/>
      <c r="AXG32" s="52"/>
      <c r="AXH32" s="52"/>
      <c r="AXI32" s="52"/>
      <c r="AXJ32" s="52"/>
      <c r="AXK32" s="52"/>
      <c r="AXL32" s="52"/>
      <c r="AXM32" s="52"/>
      <c r="AXN32" s="52"/>
      <c r="AXO32" s="52"/>
      <c r="AXP32" s="52"/>
      <c r="AXQ32" s="52"/>
      <c r="AXR32" s="52"/>
      <c r="AXS32" s="52"/>
      <c r="AXT32" s="52"/>
      <c r="AXU32" s="52"/>
      <c r="AXV32" s="52"/>
      <c r="AXW32" s="52"/>
      <c r="AXX32" s="52"/>
      <c r="AXY32" s="52"/>
      <c r="AXZ32" s="52"/>
      <c r="AYA32" s="52"/>
      <c r="AYB32" s="52"/>
      <c r="AYC32" s="52"/>
      <c r="AYD32" s="52"/>
      <c r="AYE32" s="52"/>
      <c r="AYF32" s="52"/>
      <c r="AYG32" s="52"/>
      <c r="AYH32" s="52"/>
      <c r="AYI32" s="52"/>
      <c r="AYJ32" s="52"/>
      <c r="AYK32" s="52"/>
      <c r="AYL32" s="52"/>
      <c r="AYM32" s="52"/>
      <c r="AYN32" s="52"/>
      <c r="AYO32" s="52"/>
      <c r="AYP32" s="52"/>
      <c r="AYQ32" s="52"/>
      <c r="AYR32" s="52"/>
      <c r="AYS32" s="52"/>
      <c r="AYT32" s="52"/>
      <c r="AYU32" s="52"/>
      <c r="AYV32" s="52"/>
      <c r="AYW32" s="52"/>
      <c r="AYX32" s="52"/>
      <c r="AYY32" s="52"/>
      <c r="AYZ32" s="52"/>
      <c r="AZA32" s="52"/>
      <c r="AZB32" s="52"/>
      <c r="AZC32" s="52"/>
      <c r="AZD32" s="52"/>
      <c r="AZE32" s="52"/>
      <c r="AZF32" s="52"/>
      <c r="AZG32" s="52"/>
      <c r="AZH32" s="52"/>
      <c r="AZI32" s="52"/>
      <c r="AZJ32" s="52"/>
      <c r="AZK32" s="52"/>
      <c r="AZL32" s="52"/>
      <c r="AZM32" s="52"/>
      <c r="AZN32" s="52"/>
      <c r="AZO32" s="52"/>
      <c r="AZP32" s="52"/>
      <c r="AZQ32" s="52"/>
      <c r="AZR32" s="52"/>
      <c r="AZS32" s="52"/>
      <c r="AZT32" s="52"/>
      <c r="AZU32" s="52"/>
      <c r="AZV32" s="52"/>
      <c r="AZW32" s="52"/>
      <c r="AZX32" s="52"/>
      <c r="AZY32" s="52"/>
      <c r="AZZ32" s="52"/>
      <c r="BAA32" s="52"/>
      <c r="BAB32" s="52"/>
      <c r="BAC32" s="52"/>
      <c r="BAD32" s="52"/>
      <c r="BAE32" s="52"/>
      <c r="BAF32" s="52"/>
      <c r="BAG32" s="52"/>
      <c r="BAH32" s="52"/>
      <c r="BAI32" s="52"/>
      <c r="BAJ32" s="52"/>
      <c r="BAK32" s="52"/>
      <c r="BAL32" s="52"/>
      <c r="BAM32" s="52"/>
      <c r="BAN32" s="52"/>
      <c r="BAO32" s="52"/>
      <c r="BAP32" s="52"/>
      <c r="BAQ32" s="52"/>
      <c r="BAR32" s="52"/>
      <c r="BAS32" s="52"/>
      <c r="BAT32" s="52"/>
      <c r="BAU32" s="52"/>
      <c r="BAV32" s="52"/>
      <c r="BAW32" s="52"/>
      <c r="BAX32" s="52"/>
      <c r="BAY32" s="52"/>
      <c r="BAZ32" s="52"/>
      <c r="BBA32" s="52"/>
      <c r="BBB32" s="52"/>
      <c r="BBC32" s="52"/>
      <c r="BBD32" s="52"/>
      <c r="BBE32" s="52"/>
      <c r="BBF32" s="52"/>
      <c r="BBG32" s="52"/>
      <c r="BBH32" s="52"/>
      <c r="BBI32" s="52"/>
      <c r="BBJ32" s="52"/>
      <c r="BBK32" s="52"/>
      <c r="BBL32" s="52"/>
      <c r="BBM32" s="52"/>
      <c r="BBN32" s="52"/>
      <c r="BBO32" s="52"/>
      <c r="BBP32" s="52"/>
      <c r="BBQ32" s="52"/>
      <c r="BBR32" s="52"/>
      <c r="BBS32" s="52"/>
      <c r="BBT32" s="52"/>
      <c r="BBU32" s="52"/>
      <c r="BBV32" s="52"/>
      <c r="BBW32" s="52"/>
      <c r="BBX32" s="52"/>
      <c r="BBY32" s="52"/>
      <c r="BBZ32" s="52"/>
      <c r="BCA32" s="52"/>
      <c r="BCB32" s="52"/>
      <c r="BCC32" s="52"/>
      <c r="BCD32" s="52"/>
      <c r="BCE32" s="52"/>
      <c r="BCF32" s="52"/>
      <c r="BCG32" s="52"/>
      <c r="BCH32" s="52"/>
      <c r="BCI32" s="52"/>
      <c r="BCJ32" s="52"/>
      <c r="BCK32" s="52"/>
      <c r="BCL32" s="52"/>
      <c r="BCM32" s="52"/>
      <c r="BCN32" s="52"/>
      <c r="BCO32" s="52"/>
      <c r="BCP32" s="52"/>
      <c r="BCQ32" s="52"/>
      <c r="BCR32" s="52"/>
      <c r="BCS32" s="52"/>
      <c r="BCT32" s="52"/>
    </row>
    <row r="33" spans="1:1450" s="37" customFormat="1" x14ac:dyDescent="0.25">
      <c r="A33" s="66" t="s">
        <v>76</v>
      </c>
      <c r="B33" s="33" t="s">
        <v>76</v>
      </c>
      <c r="C33" s="67" t="s">
        <v>115</v>
      </c>
      <c r="D33" s="67" t="s">
        <v>133</v>
      </c>
      <c r="E33" s="67" t="s">
        <v>134</v>
      </c>
      <c r="F33" s="67" t="s">
        <v>135</v>
      </c>
      <c r="G33" s="67">
        <v>24741</v>
      </c>
      <c r="H33" s="67">
        <v>1506</v>
      </c>
      <c r="I33" s="67">
        <v>736</v>
      </c>
      <c r="J33" s="33">
        <v>3</v>
      </c>
      <c r="K33" s="68">
        <f>AVERAGE(G33:G35)</f>
        <v>23462.333333333332</v>
      </c>
      <c r="L33" s="68">
        <f>STDEV(G33:G35)</f>
        <v>3983.0286633833521</v>
      </c>
      <c r="M33" s="33"/>
      <c r="N33" s="96">
        <v>1.196</v>
      </c>
      <c r="O33" s="33" t="str">
        <f t="shared" si="6"/>
        <v/>
      </c>
      <c r="P33" s="68">
        <f>ABS(L33*N33)</f>
        <v>4763.7022814064885</v>
      </c>
      <c r="Q33" s="68">
        <f>ABS(G33-$K$33)</f>
        <v>1278.6666666666679</v>
      </c>
      <c r="R33" s="34">
        <f>IF(Q33&gt;$P$33,"",G33)</f>
        <v>24741</v>
      </c>
      <c r="S33" s="34">
        <f t="shared" ref="S33:S39" si="7">IF(R33=G33,I33,"")</f>
        <v>736</v>
      </c>
      <c r="T33" s="68">
        <f>AVERAGE(R33:R35)</f>
        <v>23462.333333333332</v>
      </c>
      <c r="U33" s="68">
        <f>STDEV(R33:R35)</f>
        <v>3983.0286633833521</v>
      </c>
      <c r="V33" s="33"/>
      <c r="W33" s="68">
        <f>IF(R33="","",((R33-$T$33)/S33)^2)</f>
        <v>3.0182767538332338</v>
      </c>
      <c r="X33" s="70">
        <f>(1/(J33-1))*SUM(W33:W35)</f>
        <v>42.289896955439531</v>
      </c>
      <c r="Y33" s="71">
        <f>U33/T33</f>
        <v>0.16976268331012909</v>
      </c>
      <c r="Z33" s="75"/>
      <c r="AA33" s="71" t="str">
        <f>IF(X33&lt;2,"A",IF(Y33&lt;0.15,"B","C"))</f>
        <v>C</v>
      </c>
      <c r="AB33" s="75"/>
      <c r="AC33" s="38">
        <f>T33/1000</f>
        <v>23.462333333333333</v>
      </c>
      <c r="AD33" s="72">
        <f>AC33*(SQRT((U33/T33)^2+(0.17/3.98)^2))</f>
        <v>4.1071695767020602</v>
      </c>
      <c r="AE33" s="71">
        <f>AD33/AC33</f>
        <v>0.17505375609283222</v>
      </c>
      <c r="AF33" s="71"/>
      <c r="AG33" s="73">
        <v>65</v>
      </c>
      <c r="AH33" s="36"/>
      <c r="AI33" s="72">
        <f>(MEDIAN(R33:R36))/1000</f>
        <v>22.175000000000001</v>
      </c>
      <c r="AJ33" s="72">
        <f>(QUARTILE(R33:R36,1))/1000</f>
        <v>19.456</v>
      </c>
      <c r="AK33" s="72">
        <f>(QUARTILE(R33:R36,3))/1000</f>
        <v>25.218</v>
      </c>
      <c r="AL33" s="38">
        <f>(AK33-AJ33)</f>
        <v>5.7620000000000005</v>
      </c>
      <c r="AM33" s="29"/>
      <c r="AN33" s="29"/>
      <c r="AO33" s="29"/>
      <c r="AP33" s="29"/>
      <c r="AQ33" s="29"/>
      <c r="AR33" s="29"/>
      <c r="AS33" s="29"/>
      <c r="AT33" s="29"/>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row>
    <row r="34" spans="1:1450" x14ac:dyDescent="0.25">
      <c r="A34" s="66" t="s">
        <v>76</v>
      </c>
      <c r="B34" s="33" t="s">
        <v>76</v>
      </c>
      <c r="C34" s="67" t="s">
        <v>115</v>
      </c>
      <c r="D34" s="67" t="s">
        <v>136</v>
      </c>
      <c r="E34" s="67" t="s">
        <v>134</v>
      </c>
      <c r="F34" s="67" t="s">
        <v>137</v>
      </c>
      <c r="G34" s="67">
        <v>18997</v>
      </c>
      <c r="H34" s="67">
        <v>1157</v>
      </c>
      <c r="I34" s="67">
        <v>569</v>
      </c>
      <c r="J34" s="33"/>
      <c r="K34" s="33"/>
      <c r="L34" s="33"/>
      <c r="M34" s="33"/>
      <c r="N34" s="33"/>
      <c r="O34" s="33" t="str">
        <f t="shared" si="6"/>
        <v/>
      </c>
      <c r="P34" s="33"/>
      <c r="Q34" s="68">
        <f>ABS(G34-$K$33)</f>
        <v>4465.3333333333321</v>
      </c>
      <c r="R34" s="34">
        <f>IF(Q34&gt;$P$33,"",G34)</f>
        <v>18997</v>
      </c>
      <c r="S34" s="34">
        <f t="shared" si="7"/>
        <v>569</v>
      </c>
      <c r="T34" s="33"/>
      <c r="U34" s="33"/>
      <c r="V34" s="33"/>
      <c r="W34" s="68">
        <f>IF(R34="","",((R34-$T$33)/S34)^2)</f>
        <v>61.586175536206547</v>
      </c>
      <c r="X34" s="38"/>
      <c r="Y34" s="75"/>
      <c r="Z34" s="75"/>
      <c r="AA34" s="75"/>
      <c r="AB34" s="75"/>
      <c r="AC34" s="33"/>
      <c r="AD34" s="33"/>
      <c r="AE34" s="33"/>
      <c r="AF34" s="33"/>
      <c r="AG34" s="76"/>
      <c r="AH34" s="36"/>
      <c r="AI34" s="36"/>
      <c r="AJ34" s="36"/>
      <c r="AK34" s="36"/>
      <c r="AL34" s="33"/>
      <c r="AM34" s="29"/>
      <c r="AN34" s="29"/>
      <c r="AO34" s="29"/>
      <c r="AP34" s="29"/>
      <c r="AQ34" s="29"/>
      <c r="AR34" s="29"/>
      <c r="AS34" s="29"/>
      <c r="AT34" s="29"/>
    </row>
    <row r="35" spans="1:1450" x14ac:dyDescent="0.25">
      <c r="A35" s="66" t="s">
        <v>76</v>
      </c>
      <c r="B35" s="33" t="s">
        <v>76</v>
      </c>
      <c r="C35" s="67" t="s">
        <v>115</v>
      </c>
      <c r="D35" s="67" t="s">
        <v>138</v>
      </c>
      <c r="E35" s="67" t="s">
        <v>134</v>
      </c>
      <c r="F35" s="67" t="s">
        <v>139</v>
      </c>
      <c r="G35" s="67">
        <v>26649</v>
      </c>
      <c r="H35" s="67">
        <v>1585</v>
      </c>
      <c r="I35" s="67">
        <v>713</v>
      </c>
      <c r="J35" s="33"/>
      <c r="K35" s="68"/>
      <c r="L35" s="33"/>
      <c r="M35" s="33"/>
      <c r="N35" s="68"/>
      <c r="O35" s="33" t="str">
        <f t="shared" si="6"/>
        <v/>
      </c>
      <c r="P35" s="33"/>
      <c r="Q35" s="68">
        <f>ABS(G35-$K$33)</f>
        <v>3186.6666666666679</v>
      </c>
      <c r="R35" s="34">
        <f>IF(Q35&gt;$P$33,"",G35)</f>
        <v>26649</v>
      </c>
      <c r="S35" s="34">
        <f t="shared" si="7"/>
        <v>713</v>
      </c>
      <c r="T35" s="68"/>
      <c r="U35" s="68"/>
      <c r="V35" s="33"/>
      <c r="W35" s="68">
        <f>IF(R35="","",((R35-$T$33)/S35)^2)</f>
        <v>19.975341620839291</v>
      </c>
      <c r="X35" s="70"/>
      <c r="Y35" s="71"/>
      <c r="Z35" s="71"/>
      <c r="AA35" s="71"/>
      <c r="AB35" s="71"/>
      <c r="AC35" s="38"/>
      <c r="AD35" s="38"/>
      <c r="AE35" s="71"/>
      <c r="AF35" s="71"/>
      <c r="AG35" s="73"/>
      <c r="AH35" s="90"/>
      <c r="AI35" s="90"/>
      <c r="AJ35" s="90"/>
      <c r="AK35" s="90"/>
      <c r="AL35" s="33"/>
      <c r="AM35" s="29"/>
      <c r="AN35" s="29"/>
      <c r="AO35" s="29"/>
      <c r="AP35" s="29"/>
      <c r="AQ35" s="29"/>
      <c r="AR35" s="29"/>
      <c r="AS35" s="29"/>
      <c r="AT35" s="29"/>
    </row>
    <row r="36" spans="1:1450" x14ac:dyDescent="0.25">
      <c r="A36" s="42" t="s">
        <v>76</v>
      </c>
      <c r="B36" s="29" t="s">
        <v>76</v>
      </c>
      <c r="C36" s="43" t="s">
        <v>115</v>
      </c>
      <c r="D36" s="43" t="s">
        <v>158</v>
      </c>
      <c r="E36" s="43" t="s">
        <v>159</v>
      </c>
      <c r="F36" s="43" t="s">
        <v>160</v>
      </c>
      <c r="G36" s="43">
        <v>19609</v>
      </c>
      <c r="H36" s="43">
        <v>1369</v>
      </c>
      <c r="I36" s="43">
        <v>890</v>
      </c>
      <c r="J36" s="29">
        <v>4</v>
      </c>
      <c r="K36" s="44">
        <f>AVERAGE(G36:G39)</f>
        <v>24162.5</v>
      </c>
      <c r="L36" s="44">
        <f>STDEV(G36:G39)</f>
        <v>6578.9666108490519</v>
      </c>
      <c r="M36" s="29"/>
      <c r="N36" s="97">
        <v>1.383</v>
      </c>
      <c r="O36" s="29" t="str">
        <f t="shared" si="6"/>
        <v/>
      </c>
      <c r="P36" s="44">
        <f>ABS(L36*N36)</f>
        <v>9098.710822804238</v>
      </c>
      <c r="Q36" s="44">
        <f>ABS(G36-$K$36)</f>
        <v>4553.5</v>
      </c>
      <c r="R36" s="30">
        <f>IF(Q36&gt;$P$36,"",G36)</f>
        <v>19609</v>
      </c>
      <c r="S36" s="30">
        <f t="shared" si="7"/>
        <v>890</v>
      </c>
      <c r="T36" s="44">
        <f>AVERAGE(R36:R39)</f>
        <v>20936</v>
      </c>
      <c r="U36" s="44">
        <f>STDEV(R36:R39)</f>
        <v>1569.2001147081273</v>
      </c>
      <c r="V36" s="29"/>
      <c r="W36" s="44">
        <f>IF(R36="","",((R36-$T$36)/S36)^2)</f>
        <v>2.2231145057442245</v>
      </c>
      <c r="X36" s="46">
        <f>(1/(J36-1))*SUM(W36:W39)</f>
        <v>1.190725374483167</v>
      </c>
      <c r="Y36" s="47">
        <f>U36/T36</f>
        <v>7.4952240863017161E-2</v>
      </c>
      <c r="Z36" s="31"/>
      <c r="AA36" s="47" t="str">
        <f>IF(X36&lt;2,"A",IF(Y36&lt;0.15,"B","C"))</f>
        <v>A</v>
      </c>
      <c r="AB36" s="31"/>
      <c r="AC36" s="48">
        <f>T36/1000</f>
        <v>20.936</v>
      </c>
      <c r="AD36" s="49">
        <f>AC36*(SQRT((U36/T36)^2+(0.17/3.98)^2))</f>
        <v>1.8061213440300392</v>
      </c>
      <c r="AE36" s="47">
        <f>AD36/AC36</f>
        <v>8.6268692397307944E-2</v>
      </c>
      <c r="AF36" s="47"/>
      <c r="AG36" s="50">
        <v>3</v>
      </c>
      <c r="AH36" s="32"/>
      <c r="AI36" s="49">
        <f>(MEDIAN(R36:R39))/1000</f>
        <v>20.530999999999999</v>
      </c>
      <c r="AJ36" s="49">
        <f>(QUARTILE(R36:R39,1))/1000</f>
        <v>20.07</v>
      </c>
      <c r="AK36" s="49">
        <f>(QUARTILE(R36:R39,3))/1000</f>
        <v>21.599499999999999</v>
      </c>
      <c r="AL36" s="48">
        <f>(AK36-AJ36)</f>
        <v>1.5294999999999987</v>
      </c>
      <c r="AM36" s="29"/>
      <c r="AN36" s="29"/>
      <c r="AO36" s="29"/>
      <c r="AP36" s="29"/>
      <c r="AQ36" s="29"/>
      <c r="AR36" s="29"/>
      <c r="AS36" s="29"/>
      <c r="AT36" s="29"/>
    </row>
    <row r="37" spans="1:1450" s="37" customFormat="1" x14ac:dyDescent="0.25">
      <c r="A37" s="42" t="s">
        <v>76</v>
      </c>
      <c r="B37" s="29" t="s">
        <v>76</v>
      </c>
      <c r="C37" s="43" t="s">
        <v>115</v>
      </c>
      <c r="D37" s="43" t="s">
        <v>161</v>
      </c>
      <c r="E37" s="43" t="s">
        <v>159</v>
      </c>
      <c r="F37" s="43" t="s">
        <v>162</v>
      </c>
      <c r="G37" s="43">
        <v>20531</v>
      </c>
      <c r="H37" s="43">
        <v>1424</v>
      </c>
      <c r="I37" s="43">
        <v>918</v>
      </c>
      <c r="J37" s="29"/>
      <c r="K37" s="29"/>
      <c r="L37" s="29"/>
      <c r="M37" s="29"/>
      <c r="N37" s="29"/>
      <c r="O37" s="29" t="str">
        <f t="shared" si="6"/>
        <v/>
      </c>
      <c r="P37" s="29"/>
      <c r="Q37" s="44">
        <f>ABS(G37-$K$36)</f>
        <v>3631.5</v>
      </c>
      <c r="R37" s="30">
        <f>IF(Q37&gt;$P$36,"",G37)</f>
        <v>20531</v>
      </c>
      <c r="S37" s="30">
        <f t="shared" si="7"/>
        <v>918</v>
      </c>
      <c r="T37" s="29"/>
      <c r="U37" s="29"/>
      <c r="V37" s="29"/>
      <c r="W37" s="44">
        <f>IF(R37="","",((R37-$T$36)/S37)^2)</f>
        <v>0.19463667820069203</v>
      </c>
      <c r="X37" s="48"/>
      <c r="Y37" s="31"/>
      <c r="Z37" s="31"/>
      <c r="AA37" s="31"/>
      <c r="AB37" s="31"/>
      <c r="AC37" s="29"/>
      <c r="AD37" s="29"/>
      <c r="AE37" s="29"/>
      <c r="AF37" s="29"/>
      <c r="AG37" s="63"/>
      <c r="AH37" s="32"/>
      <c r="AI37" s="32"/>
      <c r="AJ37" s="32"/>
      <c r="AK37" s="32"/>
      <c r="AL37" s="29"/>
      <c r="AM37" s="29"/>
      <c r="AN37" s="29"/>
      <c r="AO37" s="29"/>
      <c r="AP37" s="29"/>
      <c r="AQ37" s="29"/>
      <c r="AR37" s="29"/>
      <c r="AS37" s="29"/>
      <c r="AT37" s="29"/>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row>
    <row r="38" spans="1:1450" s="61" customFormat="1" x14ac:dyDescent="0.25">
      <c r="A38" s="51" t="s">
        <v>76</v>
      </c>
      <c r="B38" s="52" t="s">
        <v>76</v>
      </c>
      <c r="C38" s="53" t="s">
        <v>115</v>
      </c>
      <c r="D38" s="53" t="s">
        <v>163</v>
      </c>
      <c r="E38" s="53" t="s">
        <v>159</v>
      </c>
      <c r="F38" s="53" t="s">
        <v>164</v>
      </c>
      <c r="G38" s="53">
        <v>33842</v>
      </c>
      <c r="H38" s="53">
        <v>2849</v>
      </c>
      <c r="I38" s="53">
        <v>2208</v>
      </c>
      <c r="J38" s="52"/>
      <c r="K38" s="52"/>
      <c r="L38" s="52"/>
      <c r="M38" s="52"/>
      <c r="N38" s="52"/>
      <c r="O38" s="52">
        <f t="shared" si="6"/>
        <v>1</v>
      </c>
      <c r="P38" s="52"/>
      <c r="Q38" s="55">
        <f>ABS(G38-$K$36)</f>
        <v>9679.5</v>
      </c>
      <c r="R38" s="56" t="str">
        <f>IF(Q38&gt;$P$36,"",G38)</f>
        <v/>
      </c>
      <c r="S38" s="56" t="str">
        <f t="shared" si="7"/>
        <v/>
      </c>
      <c r="T38" s="52"/>
      <c r="U38" s="52"/>
      <c r="V38" s="52"/>
      <c r="W38" s="55" t="str">
        <f>IF(R38="","",((R38-$T$36)/S38)^2)</f>
        <v/>
      </c>
      <c r="X38" s="57"/>
      <c r="Y38" s="58"/>
      <c r="Z38" s="58"/>
      <c r="AA38" s="58"/>
      <c r="AB38" s="58"/>
      <c r="AC38" s="52"/>
      <c r="AD38" s="52"/>
      <c r="AE38" s="52"/>
      <c r="AF38" s="29"/>
      <c r="AG38" s="60"/>
      <c r="AH38" s="59"/>
      <c r="AI38" s="59"/>
      <c r="AJ38" s="59"/>
      <c r="AK38" s="59"/>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c r="HZ38" s="52"/>
      <c r="IA38" s="52"/>
      <c r="IB38" s="52"/>
      <c r="IC38" s="52"/>
      <c r="ID38" s="52"/>
      <c r="IE38" s="52"/>
      <c r="IF38" s="52"/>
      <c r="IG38" s="52"/>
      <c r="IH38" s="52"/>
      <c r="II38" s="52"/>
      <c r="IJ38" s="52"/>
      <c r="IK38" s="52"/>
      <c r="IL38" s="52"/>
      <c r="IM38" s="52"/>
      <c r="IN38" s="52"/>
      <c r="IO38" s="52"/>
      <c r="IP38" s="52"/>
      <c r="IQ38" s="52"/>
      <c r="IR38" s="52"/>
      <c r="IS38" s="52"/>
      <c r="IT38" s="52"/>
      <c r="IU38" s="52"/>
      <c r="IV38" s="52"/>
      <c r="IW38" s="52"/>
      <c r="IX38" s="52"/>
      <c r="IY38" s="52"/>
      <c r="IZ38" s="52"/>
      <c r="JA38" s="52"/>
      <c r="JB38" s="52"/>
      <c r="JC38" s="52"/>
      <c r="JD38" s="52"/>
      <c r="JE38" s="52"/>
      <c r="JF38" s="52"/>
      <c r="JG38" s="52"/>
      <c r="JH38" s="52"/>
      <c r="JI38" s="52"/>
      <c r="JJ38" s="52"/>
      <c r="JK38" s="52"/>
      <c r="JL38" s="52"/>
      <c r="JM38" s="52"/>
      <c r="JN38" s="52"/>
      <c r="JO38" s="52"/>
      <c r="JP38" s="52"/>
      <c r="JQ38" s="52"/>
      <c r="JR38" s="52"/>
      <c r="JS38" s="52"/>
      <c r="JT38" s="52"/>
      <c r="JU38" s="52"/>
      <c r="JV38" s="52"/>
      <c r="JW38" s="52"/>
      <c r="JX38" s="52"/>
      <c r="JY38" s="52"/>
      <c r="JZ38" s="52"/>
      <c r="KA38" s="52"/>
      <c r="KB38" s="52"/>
      <c r="KC38" s="52"/>
      <c r="KD38" s="52"/>
      <c r="KE38" s="52"/>
      <c r="KF38" s="52"/>
      <c r="KG38" s="52"/>
      <c r="KH38" s="52"/>
      <c r="KI38" s="52"/>
      <c r="KJ38" s="52"/>
      <c r="KK38" s="52"/>
      <c r="KL38" s="52"/>
      <c r="KM38" s="52"/>
      <c r="KN38" s="52"/>
      <c r="KO38" s="52"/>
      <c r="KP38" s="52"/>
      <c r="KQ38" s="52"/>
      <c r="KR38" s="52"/>
      <c r="KS38" s="52"/>
      <c r="KT38" s="52"/>
      <c r="KU38" s="52"/>
      <c r="KV38" s="52"/>
      <c r="KW38" s="52"/>
      <c r="KX38" s="52"/>
      <c r="KY38" s="52"/>
      <c r="KZ38" s="52"/>
      <c r="LA38" s="52"/>
      <c r="LB38" s="52"/>
      <c r="LC38" s="52"/>
      <c r="LD38" s="52"/>
      <c r="LE38" s="52"/>
      <c r="LF38" s="52"/>
      <c r="LG38" s="52"/>
      <c r="LH38" s="52"/>
      <c r="LI38" s="52"/>
      <c r="LJ38" s="52"/>
      <c r="LK38" s="52"/>
      <c r="LL38" s="52"/>
      <c r="LM38" s="52"/>
      <c r="LN38" s="52"/>
      <c r="LO38" s="52"/>
      <c r="LP38" s="52"/>
      <c r="LQ38" s="52"/>
      <c r="LR38" s="52"/>
      <c r="LS38" s="52"/>
      <c r="LT38" s="52"/>
      <c r="LU38" s="52"/>
      <c r="LV38" s="52"/>
      <c r="LW38" s="52"/>
      <c r="LX38" s="52"/>
      <c r="LY38" s="52"/>
      <c r="LZ38" s="52"/>
      <c r="MA38" s="52"/>
      <c r="MB38" s="52"/>
      <c r="MC38" s="52"/>
      <c r="MD38" s="52"/>
      <c r="ME38" s="52"/>
      <c r="MF38" s="52"/>
      <c r="MG38" s="52"/>
      <c r="MH38" s="52"/>
      <c r="MI38" s="52"/>
      <c r="MJ38" s="52"/>
      <c r="MK38" s="52"/>
      <c r="ML38" s="52"/>
      <c r="MM38" s="52"/>
      <c r="MN38" s="52"/>
      <c r="MO38" s="52"/>
      <c r="MP38" s="52"/>
      <c r="MQ38" s="52"/>
      <c r="MR38" s="52"/>
      <c r="MS38" s="52"/>
      <c r="MT38" s="52"/>
      <c r="MU38" s="52"/>
      <c r="MV38" s="52"/>
      <c r="MW38" s="52"/>
      <c r="MX38" s="52"/>
      <c r="MY38" s="52"/>
      <c r="MZ38" s="52"/>
      <c r="NA38" s="52"/>
      <c r="NB38" s="52"/>
      <c r="NC38" s="52"/>
      <c r="ND38" s="52"/>
      <c r="NE38" s="52"/>
      <c r="NF38" s="52"/>
      <c r="NG38" s="52"/>
      <c r="NH38" s="52"/>
      <c r="NI38" s="52"/>
      <c r="NJ38" s="52"/>
      <c r="NK38" s="52"/>
      <c r="NL38" s="52"/>
      <c r="NM38" s="52"/>
      <c r="NN38" s="52"/>
      <c r="NO38" s="52"/>
      <c r="NP38" s="52"/>
      <c r="NQ38" s="52"/>
      <c r="NR38" s="52"/>
      <c r="NS38" s="52"/>
      <c r="NT38" s="52"/>
      <c r="NU38" s="52"/>
      <c r="NV38" s="52"/>
      <c r="NW38" s="52"/>
      <c r="NX38" s="52"/>
      <c r="NY38" s="52"/>
      <c r="NZ38" s="52"/>
      <c r="OA38" s="52"/>
      <c r="OB38" s="52"/>
      <c r="OC38" s="52"/>
      <c r="OD38" s="52"/>
      <c r="OE38" s="52"/>
      <c r="OF38" s="52"/>
      <c r="OG38" s="52"/>
      <c r="OH38" s="52"/>
      <c r="OI38" s="52"/>
      <c r="OJ38" s="52"/>
      <c r="OK38" s="52"/>
      <c r="OL38" s="52"/>
      <c r="OM38" s="52"/>
      <c r="ON38" s="52"/>
      <c r="OO38" s="52"/>
      <c r="OP38" s="52"/>
      <c r="OQ38" s="52"/>
      <c r="OR38" s="52"/>
      <c r="OS38" s="52"/>
      <c r="OT38" s="52"/>
      <c r="OU38" s="52"/>
      <c r="OV38" s="52"/>
      <c r="OW38" s="52"/>
      <c r="OX38" s="52"/>
      <c r="OY38" s="52"/>
      <c r="OZ38" s="52"/>
      <c r="PA38" s="52"/>
      <c r="PB38" s="52"/>
      <c r="PC38" s="52"/>
      <c r="PD38" s="52"/>
      <c r="PE38" s="52"/>
      <c r="PF38" s="52"/>
      <c r="PG38" s="52"/>
      <c r="PH38" s="52"/>
      <c r="PI38" s="52"/>
      <c r="PJ38" s="52"/>
      <c r="PK38" s="52"/>
      <c r="PL38" s="52"/>
      <c r="PM38" s="52"/>
      <c r="PN38" s="52"/>
      <c r="PO38" s="52"/>
      <c r="PP38" s="52"/>
      <c r="PQ38" s="52"/>
      <c r="PR38" s="52"/>
      <c r="PS38" s="52"/>
      <c r="PT38" s="52"/>
      <c r="PU38" s="52"/>
      <c r="PV38" s="52"/>
      <c r="PW38" s="52"/>
      <c r="PX38" s="52"/>
      <c r="PY38" s="52"/>
      <c r="PZ38" s="52"/>
      <c r="QA38" s="52"/>
      <c r="QB38" s="52"/>
      <c r="QC38" s="52"/>
      <c r="QD38" s="52"/>
      <c r="QE38" s="52"/>
      <c r="QF38" s="52"/>
      <c r="QG38" s="52"/>
      <c r="QH38" s="52"/>
      <c r="QI38" s="52"/>
      <c r="QJ38" s="52"/>
      <c r="QK38" s="52"/>
      <c r="QL38" s="52"/>
      <c r="QM38" s="52"/>
      <c r="QN38" s="52"/>
      <c r="QO38" s="52"/>
      <c r="QP38" s="52"/>
      <c r="QQ38" s="52"/>
      <c r="QR38" s="52"/>
      <c r="QS38" s="52"/>
      <c r="QT38" s="52"/>
      <c r="QU38" s="52"/>
      <c r="QV38" s="52"/>
      <c r="QW38" s="52"/>
      <c r="QX38" s="52"/>
      <c r="QY38" s="52"/>
      <c r="QZ38" s="52"/>
      <c r="RA38" s="52"/>
      <c r="RB38" s="52"/>
      <c r="RC38" s="52"/>
      <c r="RD38" s="52"/>
      <c r="RE38" s="52"/>
      <c r="RF38" s="52"/>
      <c r="RG38" s="52"/>
      <c r="RH38" s="52"/>
      <c r="RI38" s="52"/>
      <c r="RJ38" s="52"/>
      <c r="RK38" s="52"/>
      <c r="RL38" s="52"/>
      <c r="RM38" s="52"/>
      <c r="RN38" s="52"/>
      <c r="RO38" s="52"/>
      <c r="RP38" s="52"/>
      <c r="RQ38" s="52"/>
      <c r="RR38" s="52"/>
      <c r="RS38" s="52"/>
      <c r="RT38" s="52"/>
      <c r="RU38" s="52"/>
      <c r="RV38" s="52"/>
      <c r="RW38" s="52"/>
      <c r="RX38" s="52"/>
      <c r="RY38" s="52"/>
      <c r="RZ38" s="52"/>
      <c r="SA38" s="52"/>
      <c r="SB38" s="52"/>
      <c r="SC38" s="52"/>
      <c r="SD38" s="52"/>
      <c r="SE38" s="52"/>
      <c r="SF38" s="52"/>
      <c r="SG38" s="52"/>
      <c r="SH38" s="52"/>
      <c r="SI38" s="52"/>
      <c r="SJ38" s="52"/>
      <c r="SK38" s="52"/>
      <c r="SL38" s="52"/>
      <c r="SM38" s="52"/>
      <c r="SN38" s="52"/>
      <c r="SO38" s="52"/>
      <c r="SP38" s="52"/>
      <c r="SQ38" s="52"/>
      <c r="SR38" s="52"/>
      <c r="SS38" s="52"/>
      <c r="ST38" s="52"/>
      <c r="SU38" s="52"/>
      <c r="SV38" s="52"/>
      <c r="SW38" s="52"/>
      <c r="SX38" s="52"/>
      <c r="SY38" s="52"/>
      <c r="SZ38" s="52"/>
      <c r="TA38" s="52"/>
      <c r="TB38" s="52"/>
      <c r="TC38" s="52"/>
      <c r="TD38" s="52"/>
      <c r="TE38" s="52"/>
      <c r="TF38" s="52"/>
      <c r="TG38" s="52"/>
      <c r="TH38" s="52"/>
      <c r="TI38" s="52"/>
      <c r="TJ38" s="52"/>
      <c r="TK38" s="52"/>
      <c r="TL38" s="52"/>
      <c r="TM38" s="52"/>
      <c r="TN38" s="52"/>
      <c r="TO38" s="52"/>
      <c r="TP38" s="52"/>
      <c r="TQ38" s="52"/>
      <c r="TR38" s="52"/>
      <c r="TS38" s="52"/>
      <c r="TT38" s="52"/>
      <c r="TU38" s="52"/>
      <c r="TV38" s="52"/>
      <c r="TW38" s="52"/>
      <c r="TX38" s="52"/>
      <c r="TY38" s="52"/>
      <c r="TZ38" s="52"/>
      <c r="UA38" s="52"/>
      <c r="UB38" s="52"/>
      <c r="UC38" s="52"/>
      <c r="UD38" s="52"/>
      <c r="UE38" s="52"/>
      <c r="UF38" s="52"/>
      <c r="UG38" s="52"/>
      <c r="UH38" s="52"/>
      <c r="UI38" s="52"/>
      <c r="UJ38" s="52"/>
      <c r="UK38" s="52"/>
      <c r="UL38" s="52"/>
      <c r="UM38" s="52"/>
      <c r="UN38" s="52"/>
      <c r="UO38" s="52"/>
      <c r="UP38" s="52"/>
      <c r="UQ38" s="52"/>
      <c r="UR38" s="52"/>
      <c r="US38" s="52"/>
      <c r="UT38" s="52"/>
      <c r="UU38" s="52"/>
      <c r="UV38" s="52"/>
      <c r="UW38" s="52"/>
      <c r="UX38" s="52"/>
      <c r="UY38" s="52"/>
      <c r="UZ38" s="52"/>
      <c r="VA38" s="52"/>
      <c r="VB38" s="52"/>
      <c r="VC38" s="52"/>
      <c r="VD38" s="52"/>
      <c r="VE38" s="52"/>
      <c r="VF38" s="52"/>
      <c r="VG38" s="52"/>
      <c r="VH38" s="52"/>
      <c r="VI38" s="52"/>
      <c r="VJ38" s="52"/>
      <c r="VK38" s="52"/>
      <c r="VL38" s="52"/>
      <c r="VM38" s="52"/>
      <c r="VN38" s="52"/>
      <c r="VO38" s="52"/>
      <c r="VP38" s="52"/>
      <c r="VQ38" s="52"/>
      <c r="VR38" s="52"/>
      <c r="VS38" s="52"/>
      <c r="VT38" s="52"/>
      <c r="VU38" s="52"/>
      <c r="VV38" s="52"/>
      <c r="VW38" s="52"/>
      <c r="VX38" s="52"/>
      <c r="VY38" s="52"/>
      <c r="VZ38" s="52"/>
      <c r="WA38" s="52"/>
      <c r="WB38" s="52"/>
      <c r="WC38" s="52"/>
      <c r="WD38" s="52"/>
      <c r="WE38" s="52"/>
      <c r="WF38" s="52"/>
      <c r="WG38" s="52"/>
      <c r="WH38" s="52"/>
      <c r="WI38" s="52"/>
      <c r="WJ38" s="52"/>
      <c r="WK38" s="52"/>
      <c r="WL38" s="52"/>
      <c r="WM38" s="52"/>
      <c r="WN38" s="52"/>
      <c r="WO38" s="52"/>
      <c r="WP38" s="52"/>
      <c r="WQ38" s="52"/>
      <c r="WR38" s="52"/>
      <c r="WS38" s="52"/>
      <c r="WT38" s="52"/>
      <c r="WU38" s="52"/>
      <c r="WV38" s="52"/>
      <c r="WW38" s="52"/>
      <c r="WX38" s="52"/>
      <c r="WY38" s="52"/>
      <c r="WZ38" s="52"/>
      <c r="XA38" s="52"/>
      <c r="XB38" s="52"/>
      <c r="XC38" s="52"/>
      <c r="XD38" s="52"/>
      <c r="XE38" s="52"/>
      <c r="XF38" s="52"/>
      <c r="XG38" s="52"/>
      <c r="XH38" s="52"/>
      <c r="XI38" s="52"/>
      <c r="XJ38" s="52"/>
      <c r="XK38" s="52"/>
      <c r="XL38" s="52"/>
      <c r="XM38" s="52"/>
      <c r="XN38" s="52"/>
      <c r="XO38" s="52"/>
      <c r="XP38" s="52"/>
      <c r="XQ38" s="52"/>
      <c r="XR38" s="52"/>
      <c r="XS38" s="52"/>
      <c r="XT38" s="52"/>
      <c r="XU38" s="52"/>
      <c r="XV38" s="52"/>
      <c r="XW38" s="52"/>
      <c r="XX38" s="52"/>
      <c r="XY38" s="52"/>
      <c r="XZ38" s="52"/>
      <c r="YA38" s="52"/>
      <c r="YB38" s="52"/>
      <c r="YC38" s="52"/>
      <c r="YD38" s="52"/>
      <c r="YE38" s="52"/>
      <c r="YF38" s="52"/>
      <c r="YG38" s="52"/>
      <c r="YH38" s="52"/>
      <c r="YI38" s="52"/>
      <c r="YJ38" s="52"/>
      <c r="YK38" s="52"/>
      <c r="YL38" s="52"/>
      <c r="YM38" s="52"/>
      <c r="YN38" s="52"/>
      <c r="YO38" s="52"/>
      <c r="YP38" s="52"/>
      <c r="YQ38" s="52"/>
      <c r="YR38" s="52"/>
      <c r="YS38" s="52"/>
      <c r="YT38" s="52"/>
      <c r="YU38" s="52"/>
      <c r="YV38" s="52"/>
      <c r="YW38" s="52"/>
      <c r="YX38" s="52"/>
      <c r="YY38" s="52"/>
      <c r="YZ38" s="52"/>
      <c r="ZA38" s="52"/>
      <c r="ZB38" s="52"/>
      <c r="ZC38" s="52"/>
      <c r="ZD38" s="52"/>
      <c r="ZE38" s="52"/>
      <c r="ZF38" s="52"/>
      <c r="ZG38" s="52"/>
      <c r="ZH38" s="52"/>
      <c r="ZI38" s="52"/>
      <c r="ZJ38" s="52"/>
      <c r="ZK38" s="52"/>
      <c r="ZL38" s="52"/>
      <c r="ZM38" s="52"/>
      <c r="ZN38" s="52"/>
      <c r="ZO38" s="52"/>
      <c r="ZP38" s="52"/>
      <c r="ZQ38" s="52"/>
      <c r="ZR38" s="52"/>
      <c r="ZS38" s="52"/>
      <c r="ZT38" s="52"/>
      <c r="ZU38" s="52"/>
      <c r="ZV38" s="52"/>
      <c r="ZW38" s="52"/>
      <c r="ZX38" s="52"/>
      <c r="ZY38" s="52"/>
      <c r="ZZ38" s="52"/>
      <c r="AAA38" s="52"/>
      <c r="AAB38" s="52"/>
      <c r="AAC38" s="52"/>
      <c r="AAD38" s="52"/>
      <c r="AAE38" s="52"/>
      <c r="AAF38" s="52"/>
      <c r="AAG38" s="52"/>
      <c r="AAH38" s="52"/>
      <c r="AAI38" s="52"/>
      <c r="AAJ38" s="52"/>
      <c r="AAK38" s="52"/>
      <c r="AAL38" s="52"/>
      <c r="AAM38" s="52"/>
      <c r="AAN38" s="52"/>
      <c r="AAO38" s="52"/>
      <c r="AAP38" s="52"/>
      <c r="AAQ38" s="52"/>
      <c r="AAR38" s="52"/>
      <c r="AAS38" s="52"/>
      <c r="AAT38" s="52"/>
      <c r="AAU38" s="52"/>
      <c r="AAV38" s="52"/>
      <c r="AAW38" s="52"/>
      <c r="AAX38" s="52"/>
      <c r="AAY38" s="52"/>
      <c r="AAZ38" s="52"/>
      <c r="ABA38" s="52"/>
      <c r="ABB38" s="52"/>
      <c r="ABC38" s="52"/>
      <c r="ABD38" s="52"/>
      <c r="ABE38" s="52"/>
      <c r="ABF38" s="52"/>
      <c r="ABG38" s="52"/>
      <c r="ABH38" s="52"/>
      <c r="ABI38" s="52"/>
      <c r="ABJ38" s="52"/>
      <c r="ABK38" s="52"/>
      <c r="ABL38" s="52"/>
      <c r="ABM38" s="52"/>
      <c r="ABN38" s="52"/>
      <c r="ABO38" s="52"/>
      <c r="ABP38" s="52"/>
      <c r="ABQ38" s="52"/>
      <c r="ABR38" s="52"/>
      <c r="ABS38" s="52"/>
      <c r="ABT38" s="52"/>
      <c r="ABU38" s="52"/>
      <c r="ABV38" s="52"/>
      <c r="ABW38" s="52"/>
      <c r="ABX38" s="52"/>
      <c r="ABY38" s="52"/>
      <c r="ABZ38" s="52"/>
      <c r="ACA38" s="52"/>
      <c r="ACB38" s="52"/>
      <c r="ACC38" s="52"/>
      <c r="ACD38" s="52"/>
      <c r="ACE38" s="52"/>
      <c r="ACF38" s="52"/>
      <c r="ACG38" s="52"/>
      <c r="ACH38" s="52"/>
      <c r="ACI38" s="52"/>
      <c r="ACJ38" s="52"/>
      <c r="ACK38" s="52"/>
      <c r="ACL38" s="52"/>
      <c r="ACM38" s="52"/>
      <c r="ACN38" s="52"/>
      <c r="ACO38" s="52"/>
      <c r="ACP38" s="52"/>
      <c r="ACQ38" s="52"/>
      <c r="ACR38" s="52"/>
      <c r="ACS38" s="52"/>
      <c r="ACT38" s="52"/>
      <c r="ACU38" s="52"/>
      <c r="ACV38" s="52"/>
      <c r="ACW38" s="52"/>
      <c r="ACX38" s="52"/>
      <c r="ACY38" s="52"/>
      <c r="ACZ38" s="52"/>
      <c r="ADA38" s="52"/>
      <c r="ADB38" s="52"/>
      <c r="ADC38" s="52"/>
      <c r="ADD38" s="52"/>
      <c r="ADE38" s="52"/>
      <c r="ADF38" s="52"/>
      <c r="ADG38" s="52"/>
      <c r="ADH38" s="52"/>
      <c r="ADI38" s="52"/>
      <c r="ADJ38" s="52"/>
      <c r="ADK38" s="52"/>
      <c r="ADL38" s="52"/>
      <c r="ADM38" s="52"/>
      <c r="ADN38" s="52"/>
      <c r="ADO38" s="52"/>
      <c r="ADP38" s="52"/>
      <c r="ADQ38" s="52"/>
      <c r="ADR38" s="52"/>
      <c r="ADS38" s="52"/>
      <c r="ADT38" s="52"/>
      <c r="ADU38" s="52"/>
      <c r="ADV38" s="52"/>
      <c r="ADW38" s="52"/>
      <c r="ADX38" s="52"/>
      <c r="ADY38" s="52"/>
      <c r="ADZ38" s="52"/>
      <c r="AEA38" s="52"/>
      <c r="AEB38" s="52"/>
      <c r="AEC38" s="52"/>
      <c r="AED38" s="52"/>
      <c r="AEE38" s="52"/>
      <c r="AEF38" s="52"/>
      <c r="AEG38" s="52"/>
      <c r="AEH38" s="52"/>
      <c r="AEI38" s="52"/>
      <c r="AEJ38" s="52"/>
      <c r="AEK38" s="52"/>
      <c r="AEL38" s="52"/>
      <c r="AEM38" s="52"/>
      <c r="AEN38" s="52"/>
      <c r="AEO38" s="52"/>
      <c r="AEP38" s="52"/>
      <c r="AEQ38" s="52"/>
      <c r="AER38" s="52"/>
      <c r="AES38" s="52"/>
      <c r="AET38" s="52"/>
      <c r="AEU38" s="52"/>
      <c r="AEV38" s="52"/>
      <c r="AEW38" s="52"/>
      <c r="AEX38" s="52"/>
      <c r="AEY38" s="52"/>
      <c r="AEZ38" s="52"/>
      <c r="AFA38" s="52"/>
      <c r="AFB38" s="52"/>
      <c r="AFC38" s="52"/>
      <c r="AFD38" s="52"/>
      <c r="AFE38" s="52"/>
      <c r="AFF38" s="52"/>
      <c r="AFG38" s="52"/>
      <c r="AFH38" s="52"/>
      <c r="AFI38" s="52"/>
      <c r="AFJ38" s="52"/>
      <c r="AFK38" s="52"/>
      <c r="AFL38" s="52"/>
      <c r="AFM38" s="52"/>
      <c r="AFN38" s="52"/>
      <c r="AFO38" s="52"/>
      <c r="AFP38" s="52"/>
      <c r="AFQ38" s="52"/>
      <c r="AFR38" s="52"/>
      <c r="AFS38" s="52"/>
      <c r="AFT38" s="52"/>
      <c r="AFU38" s="52"/>
      <c r="AFV38" s="52"/>
      <c r="AFW38" s="52"/>
      <c r="AFX38" s="52"/>
      <c r="AFY38" s="52"/>
      <c r="AFZ38" s="52"/>
      <c r="AGA38" s="52"/>
      <c r="AGB38" s="52"/>
      <c r="AGC38" s="52"/>
      <c r="AGD38" s="52"/>
      <c r="AGE38" s="52"/>
      <c r="AGF38" s="52"/>
      <c r="AGG38" s="52"/>
      <c r="AGH38" s="52"/>
      <c r="AGI38" s="52"/>
      <c r="AGJ38" s="52"/>
      <c r="AGK38" s="52"/>
      <c r="AGL38" s="52"/>
      <c r="AGM38" s="52"/>
      <c r="AGN38" s="52"/>
      <c r="AGO38" s="52"/>
      <c r="AGP38" s="52"/>
      <c r="AGQ38" s="52"/>
      <c r="AGR38" s="52"/>
      <c r="AGS38" s="52"/>
      <c r="AGT38" s="52"/>
      <c r="AGU38" s="52"/>
      <c r="AGV38" s="52"/>
      <c r="AGW38" s="52"/>
      <c r="AGX38" s="52"/>
      <c r="AGY38" s="52"/>
      <c r="AGZ38" s="52"/>
      <c r="AHA38" s="52"/>
      <c r="AHB38" s="52"/>
      <c r="AHC38" s="52"/>
      <c r="AHD38" s="52"/>
      <c r="AHE38" s="52"/>
      <c r="AHF38" s="52"/>
      <c r="AHG38" s="52"/>
      <c r="AHH38" s="52"/>
      <c r="AHI38" s="52"/>
      <c r="AHJ38" s="52"/>
      <c r="AHK38" s="52"/>
      <c r="AHL38" s="52"/>
      <c r="AHM38" s="52"/>
      <c r="AHN38" s="52"/>
      <c r="AHO38" s="52"/>
      <c r="AHP38" s="52"/>
      <c r="AHQ38" s="52"/>
      <c r="AHR38" s="52"/>
      <c r="AHS38" s="52"/>
      <c r="AHT38" s="52"/>
      <c r="AHU38" s="52"/>
      <c r="AHV38" s="52"/>
      <c r="AHW38" s="52"/>
      <c r="AHX38" s="52"/>
      <c r="AHY38" s="52"/>
      <c r="AHZ38" s="52"/>
      <c r="AIA38" s="52"/>
      <c r="AIB38" s="52"/>
      <c r="AIC38" s="52"/>
      <c r="AID38" s="52"/>
      <c r="AIE38" s="52"/>
      <c r="AIF38" s="52"/>
      <c r="AIG38" s="52"/>
      <c r="AIH38" s="52"/>
      <c r="AII38" s="52"/>
      <c r="AIJ38" s="52"/>
      <c r="AIK38" s="52"/>
      <c r="AIL38" s="52"/>
      <c r="AIM38" s="52"/>
      <c r="AIN38" s="52"/>
      <c r="AIO38" s="52"/>
      <c r="AIP38" s="52"/>
      <c r="AIQ38" s="52"/>
      <c r="AIR38" s="52"/>
      <c r="AIS38" s="52"/>
      <c r="AIT38" s="52"/>
      <c r="AIU38" s="52"/>
      <c r="AIV38" s="52"/>
      <c r="AIW38" s="52"/>
      <c r="AIX38" s="52"/>
      <c r="AIY38" s="52"/>
      <c r="AIZ38" s="52"/>
      <c r="AJA38" s="52"/>
      <c r="AJB38" s="52"/>
      <c r="AJC38" s="52"/>
      <c r="AJD38" s="52"/>
      <c r="AJE38" s="52"/>
      <c r="AJF38" s="52"/>
      <c r="AJG38" s="52"/>
      <c r="AJH38" s="52"/>
      <c r="AJI38" s="52"/>
      <c r="AJJ38" s="52"/>
      <c r="AJK38" s="52"/>
      <c r="AJL38" s="52"/>
      <c r="AJM38" s="52"/>
      <c r="AJN38" s="52"/>
      <c r="AJO38" s="52"/>
      <c r="AJP38" s="52"/>
      <c r="AJQ38" s="52"/>
      <c r="AJR38" s="52"/>
      <c r="AJS38" s="52"/>
      <c r="AJT38" s="52"/>
      <c r="AJU38" s="52"/>
      <c r="AJV38" s="52"/>
      <c r="AJW38" s="52"/>
      <c r="AJX38" s="52"/>
      <c r="AJY38" s="52"/>
      <c r="AJZ38" s="52"/>
      <c r="AKA38" s="52"/>
      <c r="AKB38" s="52"/>
      <c r="AKC38" s="52"/>
      <c r="AKD38" s="52"/>
      <c r="AKE38" s="52"/>
      <c r="AKF38" s="52"/>
      <c r="AKG38" s="52"/>
      <c r="AKH38" s="52"/>
      <c r="AKI38" s="52"/>
      <c r="AKJ38" s="52"/>
      <c r="AKK38" s="52"/>
      <c r="AKL38" s="52"/>
      <c r="AKM38" s="52"/>
      <c r="AKN38" s="52"/>
      <c r="AKO38" s="52"/>
      <c r="AKP38" s="52"/>
      <c r="AKQ38" s="52"/>
      <c r="AKR38" s="52"/>
      <c r="AKS38" s="52"/>
      <c r="AKT38" s="52"/>
      <c r="AKU38" s="52"/>
      <c r="AKV38" s="52"/>
      <c r="AKW38" s="52"/>
      <c r="AKX38" s="52"/>
      <c r="AKY38" s="52"/>
      <c r="AKZ38" s="52"/>
      <c r="ALA38" s="52"/>
      <c r="ALB38" s="52"/>
      <c r="ALC38" s="52"/>
      <c r="ALD38" s="52"/>
      <c r="ALE38" s="52"/>
      <c r="ALF38" s="52"/>
      <c r="ALG38" s="52"/>
      <c r="ALH38" s="52"/>
      <c r="ALI38" s="52"/>
      <c r="ALJ38" s="52"/>
      <c r="ALK38" s="52"/>
      <c r="ALL38" s="52"/>
      <c r="ALM38" s="52"/>
      <c r="ALN38" s="52"/>
      <c r="ALO38" s="52"/>
      <c r="ALP38" s="52"/>
      <c r="ALQ38" s="52"/>
      <c r="ALR38" s="52"/>
      <c r="ALS38" s="52"/>
      <c r="ALT38" s="52"/>
      <c r="ALU38" s="52"/>
      <c r="ALV38" s="52"/>
      <c r="ALW38" s="52"/>
      <c r="ALX38" s="52"/>
      <c r="ALY38" s="52"/>
      <c r="ALZ38" s="52"/>
      <c r="AMA38" s="52"/>
      <c r="AMB38" s="52"/>
      <c r="AMC38" s="52"/>
      <c r="AMD38" s="52"/>
      <c r="AME38" s="52"/>
      <c r="AMF38" s="52"/>
      <c r="AMG38" s="52"/>
      <c r="AMH38" s="52"/>
      <c r="AMI38" s="52"/>
      <c r="AMJ38" s="52"/>
      <c r="AMK38" s="52"/>
      <c r="AML38" s="52"/>
      <c r="AMM38" s="52"/>
      <c r="AMN38" s="52"/>
      <c r="AMO38" s="52"/>
      <c r="AMP38" s="52"/>
      <c r="AMQ38" s="52"/>
      <c r="AMR38" s="52"/>
      <c r="AMS38" s="52"/>
      <c r="AMT38" s="52"/>
      <c r="AMU38" s="52"/>
      <c r="AMV38" s="52"/>
      <c r="AMW38" s="52"/>
      <c r="AMX38" s="52"/>
      <c r="AMY38" s="52"/>
      <c r="AMZ38" s="52"/>
      <c r="ANA38" s="52"/>
      <c r="ANB38" s="52"/>
      <c r="ANC38" s="52"/>
      <c r="AND38" s="52"/>
      <c r="ANE38" s="52"/>
      <c r="ANF38" s="52"/>
      <c r="ANG38" s="52"/>
      <c r="ANH38" s="52"/>
      <c r="ANI38" s="52"/>
      <c r="ANJ38" s="52"/>
      <c r="ANK38" s="52"/>
      <c r="ANL38" s="52"/>
      <c r="ANM38" s="52"/>
      <c r="ANN38" s="52"/>
      <c r="ANO38" s="52"/>
      <c r="ANP38" s="52"/>
      <c r="ANQ38" s="52"/>
      <c r="ANR38" s="52"/>
      <c r="ANS38" s="52"/>
      <c r="ANT38" s="52"/>
      <c r="ANU38" s="52"/>
      <c r="ANV38" s="52"/>
      <c r="ANW38" s="52"/>
      <c r="ANX38" s="52"/>
      <c r="ANY38" s="52"/>
      <c r="ANZ38" s="52"/>
      <c r="AOA38" s="52"/>
      <c r="AOB38" s="52"/>
      <c r="AOC38" s="52"/>
      <c r="AOD38" s="52"/>
      <c r="AOE38" s="52"/>
      <c r="AOF38" s="52"/>
      <c r="AOG38" s="52"/>
      <c r="AOH38" s="52"/>
      <c r="AOI38" s="52"/>
      <c r="AOJ38" s="52"/>
      <c r="AOK38" s="52"/>
      <c r="AOL38" s="52"/>
      <c r="AOM38" s="52"/>
      <c r="AON38" s="52"/>
      <c r="AOO38" s="52"/>
      <c r="AOP38" s="52"/>
      <c r="AOQ38" s="52"/>
      <c r="AOR38" s="52"/>
      <c r="AOS38" s="52"/>
      <c r="AOT38" s="52"/>
      <c r="AOU38" s="52"/>
      <c r="AOV38" s="52"/>
      <c r="AOW38" s="52"/>
      <c r="AOX38" s="52"/>
      <c r="AOY38" s="52"/>
      <c r="AOZ38" s="52"/>
      <c r="APA38" s="52"/>
      <c r="APB38" s="52"/>
      <c r="APC38" s="52"/>
      <c r="APD38" s="52"/>
      <c r="APE38" s="52"/>
      <c r="APF38" s="52"/>
      <c r="APG38" s="52"/>
      <c r="APH38" s="52"/>
      <c r="API38" s="52"/>
      <c r="APJ38" s="52"/>
      <c r="APK38" s="52"/>
      <c r="APL38" s="52"/>
      <c r="APM38" s="52"/>
      <c r="APN38" s="52"/>
      <c r="APO38" s="52"/>
      <c r="APP38" s="52"/>
      <c r="APQ38" s="52"/>
      <c r="APR38" s="52"/>
      <c r="APS38" s="52"/>
      <c r="APT38" s="52"/>
      <c r="APU38" s="52"/>
      <c r="APV38" s="52"/>
      <c r="APW38" s="52"/>
      <c r="APX38" s="52"/>
      <c r="APY38" s="52"/>
      <c r="APZ38" s="52"/>
      <c r="AQA38" s="52"/>
      <c r="AQB38" s="52"/>
      <c r="AQC38" s="52"/>
      <c r="AQD38" s="52"/>
      <c r="AQE38" s="52"/>
      <c r="AQF38" s="52"/>
      <c r="AQG38" s="52"/>
      <c r="AQH38" s="52"/>
      <c r="AQI38" s="52"/>
      <c r="AQJ38" s="52"/>
      <c r="AQK38" s="52"/>
      <c r="AQL38" s="52"/>
      <c r="AQM38" s="52"/>
      <c r="AQN38" s="52"/>
      <c r="AQO38" s="52"/>
      <c r="AQP38" s="52"/>
      <c r="AQQ38" s="52"/>
      <c r="AQR38" s="52"/>
      <c r="AQS38" s="52"/>
      <c r="AQT38" s="52"/>
      <c r="AQU38" s="52"/>
      <c r="AQV38" s="52"/>
      <c r="AQW38" s="52"/>
      <c r="AQX38" s="52"/>
      <c r="AQY38" s="52"/>
      <c r="AQZ38" s="52"/>
      <c r="ARA38" s="52"/>
      <c r="ARB38" s="52"/>
      <c r="ARC38" s="52"/>
      <c r="ARD38" s="52"/>
      <c r="ARE38" s="52"/>
      <c r="ARF38" s="52"/>
      <c r="ARG38" s="52"/>
      <c r="ARH38" s="52"/>
      <c r="ARI38" s="52"/>
      <c r="ARJ38" s="52"/>
      <c r="ARK38" s="52"/>
      <c r="ARL38" s="52"/>
      <c r="ARM38" s="52"/>
      <c r="ARN38" s="52"/>
      <c r="ARO38" s="52"/>
      <c r="ARP38" s="52"/>
      <c r="ARQ38" s="52"/>
      <c r="ARR38" s="52"/>
      <c r="ARS38" s="52"/>
      <c r="ART38" s="52"/>
      <c r="ARU38" s="52"/>
      <c r="ARV38" s="52"/>
      <c r="ARW38" s="52"/>
      <c r="ARX38" s="52"/>
      <c r="ARY38" s="52"/>
      <c r="ARZ38" s="52"/>
      <c r="ASA38" s="52"/>
      <c r="ASB38" s="52"/>
      <c r="ASC38" s="52"/>
      <c r="ASD38" s="52"/>
      <c r="ASE38" s="52"/>
      <c r="ASF38" s="52"/>
      <c r="ASG38" s="52"/>
      <c r="ASH38" s="52"/>
      <c r="ASI38" s="52"/>
      <c r="ASJ38" s="52"/>
      <c r="ASK38" s="52"/>
      <c r="ASL38" s="52"/>
      <c r="ASM38" s="52"/>
      <c r="ASN38" s="52"/>
      <c r="ASO38" s="52"/>
      <c r="ASP38" s="52"/>
      <c r="ASQ38" s="52"/>
      <c r="ASR38" s="52"/>
      <c r="ASS38" s="52"/>
      <c r="AST38" s="52"/>
      <c r="ASU38" s="52"/>
      <c r="ASV38" s="52"/>
      <c r="ASW38" s="52"/>
      <c r="ASX38" s="52"/>
      <c r="ASY38" s="52"/>
      <c r="ASZ38" s="52"/>
      <c r="ATA38" s="52"/>
      <c r="ATB38" s="52"/>
      <c r="ATC38" s="52"/>
      <c r="ATD38" s="52"/>
      <c r="ATE38" s="52"/>
      <c r="ATF38" s="52"/>
      <c r="ATG38" s="52"/>
      <c r="ATH38" s="52"/>
      <c r="ATI38" s="52"/>
      <c r="ATJ38" s="52"/>
      <c r="ATK38" s="52"/>
      <c r="ATL38" s="52"/>
      <c r="ATM38" s="52"/>
      <c r="ATN38" s="52"/>
      <c r="ATO38" s="52"/>
      <c r="ATP38" s="52"/>
      <c r="ATQ38" s="52"/>
      <c r="ATR38" s="52"/>
      <c r="ATS38" s="52"/>
      <c r="ATT38" s="52"/>
      <c r="ATU38" s="52"/>
      <c r="ATV38" s="52"/>
      <c r="ATW38" s="52"/>
      <c r="ATX38" s="52"/>
      <c r="ATY38" s="52"/>
      <c r="ATZ38" s="52"/>
      <c r="AUA38" s="52"/>
      <c r="AUB38" s="52"/>
      <c r="AUC38" s="52"/>
      <c r="AUD38" s="52"/>
      <c r="AUE38" s="52"/>
      <c r="AUF38" s="52"/>
      <c r="AUG38" s="52"/>
      <c r="AUH38" s="52"/>
      <c r="AUI38" s="52"/>
      <c r="AUJ38" s="52"/>
      <c r="AUK38" s="52"/>
      <c r="AUL38" s="52"/>
      <c r="AUM38" s="52"/>
      <c r="AUN38" s="52"/>
      <c r="AUO38" s="52"/>
      <c r="AUP38" s="52"/>
      <c r="AUQ38" s="52"/>
      <c r="AUR38" s="52"/>
      <c r="AUS38" s="52"/>
      <c r="AUT38" s="52"/>
      <c r="AUU38" s="52"/>
      <c r="AUV38" s="52"/>
      <c r="AUW38" s="52"/>
      <c r="AUX38" s="52"/>
      <c r="AUY38" s="52"/>
      <c r="AUZ38" s="52"/>
      <c r="AVA38" s="52"/>
      <c r="AVB38" s="52"/>
      <c r="AVC38" s="52"/>
      <c r="AVD38" s="52"/>
      <c r="AVE38" s="52"/>
      <c r="AVF38" s="52"/>
      <c r="AVG38" s="52"/>
      <c r="AVH38" s="52"/>
      <c r="AVI38" s="52"/>
      <c r="AVJ38" s="52"/>
      <c r="AVK38" s="52"/>
      <c r="AVL38" s="52"/>
      <c r="AVM38" s="52"/>
      <c r="AVN38" s="52"/>
      <c r="AVO38" s="52"/>
      <c r="AVP38" s="52"/>
      <c r="AVQ38" s="52"/>
      <c r="AVR38" s="52"/>
      <c r="AVS38" s="52"/>
      <c r="AVT38" s="52"/>
      <c r="AVU38" s="52"/>
      <c r="AVV38" s="52"/>
      <c r="AVW38" s="52"/>
      <c r="AVX38" s="52"/>
      <c r="AVY38" s="52"/>
      <c r="AVZ38" s="52"/>
      <c r="AWA38" s="52"/>
      <c r="AWB38" s="52"/>
      <c r="AWC38" s="52"/>
      <c r="AWD38" s="52"/>
      <c r="AWE38" s="52"/>
      <c r="AWF38" s="52"/>
      <c r="AWG38" s="52"/>
      <c r="AWH38" s="52"/>
      <c r="AWI38" s="52"/>
      <c r="AWJ38" s="52"/>
      <c r="AWK38" s="52"/>
      <c r="AWL38" s="52"/>
      <c r="AWM38" s="52"/>
      <c r="AWN38" s="52"/>
      <c r="AWO38" s="52"/>
      <c r="AWP38" s="52"/>
      <c r="AWQ38" s="52"/>
      <c r="AWR38" s="52"/>
      <c r="AWS38" s="52"/>
      <c r="AWT38" s="52"/>
      <c r="AWU38" s="52"/>
      <c r="AWV38" s="52"/>
      <c r="AWW38" s="52"/>
      <c r="AWX38" s="52"/>
      <c r="AWY38" s="52"/>
      <c r="AWZ38" s="52"/>
      <c r="AXA38" s="52"/>
      <c r="AXB38" s="52"/>
      <c r="AXC38" s="52"/>
      <c r="AXD38" s="52"/>
      <c r="AXE38" s="52"/>
      <c r="AXF38" s="52"/>
      <c r="AXG38" s="52"/>
      <c r="AXH38" s="52"/>
      <c r="AXI38" s="52"/>
      <c r="AXJ38" s="52"/>
      <c r="AXK38" s="52"/>
      <c r="AXL38" s="52"/>
      <c r="AXM38" s="52"/>
      <c r="AXN38" s="52"/>
      <c r="AXO38" s="52"/>
      <c r="AXP38" s="52"/>
      <c r="AXQ38" s="52"/>
      <c r="AXR38" s="52"/>
      <c r="AXS38" s="52"/>
      <c r="AXT38" s="52"/>
      <c r="AXU38" s="52"/>
      <c r="AXV38" s="52"/>
      <c r="AXW38" s="52"/>
      <c r="AXX38" s="52"/>
      <c r="AXY38" s="52"/>
      <c r="AXZ38" s="52"/>
      <c r="AYA38" s="52"/>
      <c r="AYB38" s="52"/>
      <c r="AYC38" s="52"/>
      <c r="AYD38" s="52"/>
      <c r="AYE38" s="52"/>
      <c r="AYF38" s="52"/>
      <c r="AYG38" s="52"/>
      <c r="AYH38" s="52"/>
      <c r="AYI38" s="52"/>
      <c r="AYJ38" s="52"/>
      <c r="AYK38" s="52"/>
      <c r="AYL38" s="52"/>
      <c r="AYM38" s="52"/>
      <c r="AYN38" s="52"/>
      <c r="AYO38" s="52"/>
      <c r="AYP38" s="52"/>
      <c r="AYQ38" s="52"/>
      <c r="AYR38" s="52"/>
      <c r="AYS38" s="52"/>
      <c r="AYT38" s="52"/>
      <c r="AYU38" s="52"/>
      <c r="AYV38" s="52"/>
      <c r="AYW38" s="52"/>
      <c r="AYX38" s="52"/>
      <c r="AYY38" s="52"/>
      <c r="AYZ38" s="52"/>
      <c r="AZA38" s="52"/>
      <c r="AZB38" s="52"/>
      <c r="AZC38" s="52"/>
      <c r="AZD38" s="52"/>
      <c r="AZE38" s="52"/>
      <c r="AZF38" s="52"/>
      <c r="AZG38" s="52"/>
      <c r="AZH38" s="52"/>
      <c r="AZI38" s="52"/>
      <c r="AZJ38" s="52"/>
      <c r="AZK38" s="52"/>
      <c r="AZL38" s="52"/>
      <c r="AZM38" s="52"/>
      <c r="AZN38" s="52"/>
      <c r="AZO38" s="52"/>
      <c r="AZP38" s="52"/>
      <c r="AZQ38" s="52"/>
      <c r="AZR38" s="52"/>
      <c r="AZS38" s="52"/>
      <c r="AZT38" s="52"/>
      <c r="AZU38" s="52"/>
      <c r="AZV38" s="52"/>
      <c r="AZW38" s="52"/>
      <c r="AZX38" s="52"/>
      <c r="AZY38" s="52"/>
      <c r="AZZ38" s="52"/>
      <c r="BAA38" s="52"/>
      <c r="BAB38" s="52"/>
      <c r="BAC38" s="52"/>
      <c r="BAD38" s="52"/>
      <c r="BAE38" s="52"/>
      <c r="BAF38" s="52"/>
      <c r="BAG38" s="52"/>
      <c r="BAH38" s="52"/>
      <c r="BAI38" s="52"/>
      <c r="BAJ38" s="52"/>
      <c r="BAK38" s="52"/>
      <c r="BAL38" s="52"/>
      <c r="BAM38" s="52"/>
      <c r="BAN38" s="52"/>
      <c r="BAO38" s="52"/>
      <c r="BAP38" s="52"/>
      <c r="BAQ38" s="52"/>
      <c r="BAR38" s="52"/>
      <c r="BAS38" s="52"/>
      <c r="BAT38" s="52"/>
      <c r="BAU38" s="52"/>
      <c r="BAV38" s="52"/>
      <c r="BAW38" s="52"/>
      <c r="BAX38" s="52"/>
      <c r="BAY38" s="52"/>
      <c r="BAZ38" s="52"/>
      <c r="BBA38" s="52"/>
      <c r="BBB38" s="52"/>
      <c r="BBC38" s="52"/>
      <c r="BBD38" s="52"/>
      <c r="BBE38" s="52"/>
      <c r="BBF38" s="52"/>
      <c r="BBG38" s="52"/>
      <c r="BBH38" s="52"/>
      <c r="BBI38" s="52"/>
      <c r="BBJ38" s="52"/>
      <c r="BBK38" s="52"/>
      <c r="BBL38" s="52"/>
      <c r="BBM38" s="52"/>
      <c r="BBN38" s="52"/>
      <c r="BBO38" s="52"/>
      <c r="BBP38" s="52"/>
      <c r="BBQ38" s="52"/>
      <c r="BBR38" s="52"/>
      <c r="BBS38" s="52"/>
      <c r="BBT38" s="52"/>
      <c r="BBU38" s="52"/>
      <c r="BBV38" s="52"/>
      <c r="BBW38" s="52"/>
      <c r="BBX38" s="52"/>
      <c r="BBY38" s="52"/>
      <c r="BBZ38" s="52"/>
      <c r="BCA38" s="52"/>
      <c r="BCB38" s="52"/>
      <c r="BCC38" s="52"/>
      <c r="BCD38" s="52"/>
      <c r="BCE38" s="52"/>
      <c r="BCF38" s="52"/>
      <c r="BCG38" s="52"/>
      <c r="BCH38" s="52"/>
      <c r="BCI38" s="52"/>
      <c r="BCJ38" s="52"/>
      <c r="BCK38" s="52"/>
      <c r="BCL38" s="52"/>
      <c r="BCM38" s="52"/>
      <c r="BCN38" s="52"/>
      <c r="BCO38" s="52"/>
      <c r="BCP38" s="52"/>
      <c r="BCQ38" s="52"/>
      <c r="BCR38" s="52"/>
      <c r="BCS38" s="52"/>
      <c r="BCT38" s="52"/>
    </row>
    <row r="39" spans="1:1450" s="65" customFormat="1" x14ac:dyDescent="0.25">
      <c r="A39" s="42" t="s">
        <v>76</v>
      </c>
      <c r="B39" s="29" t="s">
        <v>76</v>
      </c>
      <c r="C39" s="43" t="s">
        <v>115</v>
      </c>
      <c r="D39" s="43" t="s">
        <v>165</v>
      </c>
      <c r="E39" s="43" t="s">
        <v>159</v>
      </c>
      <c r="F39" s="43" t="s">
        <v>166</v>
      </c>
      <c r="G39" s="43">
        <v>22668</v>
      </c>
      <c r="H39" s="43">
        <v>2012</v>
      </c>
      <c r="I39" s="43">
        <v>1612</v>
      </c>
      <c r="J39" s="29"/>
      <c r="K39" s="44"/>
      <c r="L39" s="44"/>
      <c r="M39" s="29"/>
      <c r="N39" s="29"/>
      <c r="O39" s="29" t="str">
        <f t="shared" si="6"/>
        <v/>
      </c>
      <c r="P39" s="29"/>
      <c r="Q39" s="44">
        <f>ABS(G39-$K$36)</f>
        <v>1494.5</v>
      </c>
      <c r="R39" s="30">
        <f>IF(Q39&gt;$P$36,"",G39)</f>
        <v>22668</v>
      </c>
      <c r="S39" s="30">
        <f t="shared" si="7"/>
        <v>1612</v>
      </c>
      <c r="T39" s="29"/>
      <c r="U39" s="29"/>
      <c r="V39" s="29"/>
      <c r="W39" s="44">
        <f>IF(R39="","",((R39-$T$36)/S39)^2)</f>
        <v>1.1544249395045842</v>
      </c>
      <c r="X39" s="48"/>
      <c r="Y39" s="31"/>
      <c r="Z39" s="31"/>
      <c r="AA39" s="31"/>
      <c r="AB39" s="31"/>
      <c r="AC39" s="29"/>
      <c r="AD39" s="29"/>
      <c r="AE39" s="29"/>
      <c r="AF39" s="29"/>
      <c r="AG39" s="63"/>
      <c r="AH39" s="32"/>
      <c r="AI39" s="32"/>
      <c r="AJ39" s="32"/>
      <c r="AK39" s="32"/>
      <c r="AL39" s="29"/>
      <c r="AM39" s="29"/>
      <c r="AN39" s="29"/>
      <c r="AO39" s="29"/>
      <c r="AP39" s="29"/>
      <c r="AQ39" s="29"/>
      <c r="AR39" s="29"/>
      <c r="AS39" s="29"/>
      <c r="AT39" s="29"/>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c r="GD39" s="64"/>
      <c r="GE39" s="64"/>
      <c r="GF39" s="64"/>
      <c r="GG39" s="64"/>
      <c r="GH39" s="64"/>
      <c r="GI39" s="64"/>
      <c r="GJ39" s="64"/>
      <c r="GK39" s="64"/>
      <c r="GL39" s="64"/>
      <c r="GM39" s="64"/>
      <c r="GN39" s="64"/>
      <c r="GO39" s="64"/>
      <c r="GP39" s="64"/>
      <c r="GQ39" s="64"/>
      <c r="GR39" s="64"/>
      <c r="GS39" s="64"/>
      <c r="GT39" s="64"/>
      <c r="GU39" s="64"/>
      <c r="GV39" s="64"/>
      <c r="GW39" s="64"/>
      <c r="GX39" s="64"/>
      <c r="GY39" s="64"/>
      <c r="GZ39" s="64"/>
      <c r="HA39" s="64"/>
      <c r="HB39" s="64"/>
      <c r="HC39" s="64"/>
      <c r="HD39" s="64"/>
      <c r="HE39" s="64"/>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4"/>
      <c r="IK39" s="64"/>
      <c r="IL39" s="64"/>
      <c r="IM39" s="64"/>
      <c r="IN39" s="64"/>
      <c r="IO39" s="64"/>
      <c r="IP39" s="64"/>
      <c r="IQ39" s="64"/>
      <c r="IR39" s="64"/>
      <c r="IS39" s="64"/>
      <c r="IT39" s="64"/>
      <c r="IU39" s="64"/>
      <c r="IV39" s="64"/>
      <c r="IW39" s="64"/>
      <c r="IX39" s="64"/>
      <c r="IY39" s="64"/>
      <c r="IZ39" s="64"/>
      <c r="JA39" s="64"/>
      <c r="JB39" s="64"/>
      <c r="JC39" s="64"/>
      <c r="JD39" s="64"/>
      <c r="JE39" s="64"/>
      <c r="JF39" s="64"/>
      <c r="JG39" s="64"/>
      <c r="JH39" s="64"/>
      <c r="JI39" s="64"/>
      <c r="JJ39" s="64"/>
      <c r="JK39" s="64"/>
      <c r="JL39" s="64"/>
      <c r="JM39" s="64"/>
      <c r="JN39" s="64"/>
      <c r="JO39" s="64"/>
      <c r="JP39" s="64"/>
      <c r="JQ39" s="64"/>
      <c r="JR39" s="64"/>
      <c r="JS39" s="64"/>
      <c r="JT39" s="64"/>
      <c r="JU39" s="64"/>
      <c r="JV39" s="64"/>
      <c r="JW39" s="64"/>
      <c r="JX39" s="64"/>
      <c r="JY39" s="64"/>
      <c r="JZ39" s="64"/>
      <c r="KA39" s="64"/>
      <c r="KB39" s="64"/>
      <c r="KC39" s="64"/>
      <c r="KD39" s="64"/>
      <c r="KE39" s="64"/>
      <c r="KF39" s="64"/>
      <c r="KG39" s="64"/>
      <c r="KH39" s="64"/>
      <c r="KI39" s="64"/>
      <c r="KJ39" s="64"/>
      <c r="KK39" s="64"/>
      <c r="KL39" s="64"/>
      <c r="KM39" s="64"/>
      <c r="KN39" s="64"/>
      <c r="KO39" s="64"/>
      <c r="KP39" s="64"/>
      <c r="KQ39" s="64"/>
      <c r="KR39" s="64"/>
      <c r="KS39" s="64"/>
      <c r="KT39" s="64"/>
      <c r="KU39" s="64"/>
      <c r="KV39" s="64"/>
      <c r="KW39" s="64"/>
      <c r="KX39" s="64"/>
      <c r="KY39" s="64"/>
      <c r="KZ39" s="64"/>
      <c r="LA39" s="64"/>
      <c r="LB39" s="64"/>
      <c r="LC39" s="64"/>
      <c r="LD39" s="64"/>
      <c r="LE39" s="64"/>
      <c r="LF39" s="64"/>
      <c r="LG39" s="64"/>
      <c r="LH39" s="64"/>
      <c r="LI39" s="64"/>
      <c r="LJ39" s="64"/>
      <c r="LK39" s="64"/>
      <c r="LL39" s="64"/>
      <c r="LM39" s="64"/>
      <c r="LN39" s="64"/>
      <c r="LO39" s="64"/>
      <c r="LP39" s="64"/>
      <c r="LQ39" s="64"/>
      <c r="LR39" s="64"/>
      <c r="LS39" s="64"/>
      <c r="LT39" s="64"/>
      <c r="LU39" s="64"/>
      <c r="LV39" s="64"/>
      <c r="LW39" s="64"/>
      <c r="LX39" s="64"/>
      <c r="LY39" s="64"/>
      <c r="LZ39" s="64"/>
      <c r="MA39" s="64"/>
      <c r="MB39" s="64"/>
      <c r="MC39" s="64"/>
      <c r="MD39" s="64"/>
      <c r="ME39" s="64"/>
      <c r="MF39" s="64"/>
      <c r="MG39" s="64"/>
      <c r="MH39" s="64"/>
      <c r="MI39" s="64"/>
      <c r="MJ39" s="64"/>
      <c r="MK39" s="64"/>
      <c r="ML39" s="64"/>
      <c r="MM39" s="64"/>
      <c r="MN39" s="64"/>
      <c r="MO39" s="64"/>
      <c r="MP39" s="64"/>
      <c r="MQ39" s="64"/>
      <c r="MR39" s="64"/>
      <c r="MS39" s="64"/>
      <c r="MT39" s="64"/>
      <c r="MU39" s="64"/>
      <c r="MV39" s="64"/>
      <c r="MW39" s="64"/>
      <c r="MX39" s="64"/>
      <c r="MY39" s="64"/>
      <c r="MZ39" s="64"/>
      <c r="NA39" s="64"/>
      <c r="NB39" s="64"/>
      <c r="NC39" s="64"/>
      <c r="ND39" s="64"/>
      <c r="NE39" s="64"/>
      <c r="NF39" s="64"/>
      <c r="NG39" s="64"/>
      <c r="NH39" s="64"/>
      <c r="NI39" s="64"/>
      <c r="NJ39" s="64"/>
      <c r="NK39" s="64"/>
      <c r="NL39" s="64"/>
      <c r="NM39" s="64"/>
      <c r="NN39" s="64"/>
      <c r="NO39" s="64"/>
      <c r="NP39" s="64"/>
      <c r="NQ39" s="64"/>
      <c r="NR39" s="64"/>
      <c r="NS39" s="64"/>
      <c r="NT39" s="64"/>
      <c r="NU39" s="64"/>
      <c r="NV39" s="64"/>
      <c r="NW39" s="64"/>
      <c r="NX39" s="64"/>
      <c r="NY39" s="64"/>
      <c r="NZ39" s="64"/>
      <c r="OA39" s="64"/>
      <c r="OB39" s="64"/>
      <c r="OC39" s="64"/>
      <c r="OD39" s="64"/>
      <c r="OE39" s="64"/>
      <c r="OF39" s="64"/>
      <c r="OG39" s="64"/>
      <c r="OH39" s="64"/>
      <c r="OI39" s="64"/>
      <c r="OJ39" s="64"/>
      <c r="OK39" s="64"/>
      <c r="OL39" s="64"/>
      <c r="OM39" s="64"/>
      <c r="ON39" s="64"/>
      <c r="OO39" s="64"/>
      <c r="OP39" s="64"/>
      <c r="OQ39" s="64"/>
      <c r="OR39" s="64"/>
      <c r="OS39" s="64"/>
      <c r="OT39" s="64"/>
      <c r="OU39" s="64"/>
      <c r="OV39" s="64"/>
      <c r="OW39" s="64"/>
      <c r="OX39" s="64"/>
      <c r="OY39" s="64"/>
      <c r="OZ39" s="64"/>
      <c r="PA39" s="64"/>
      <c r="PB39" s="64"/>
      <c r="PC39" s="64"/>
      <c r="PD39" s="64"/>
      <c r="PE39" s="64"/>
      <c r="PF39" s="64"/>
      <c r="PG39" s="64"/>
      <c r="PH39" s="64"/>
      <c r="PI39" s="64"/>
      <c r="PJ39" s="64"/>
      <c r="PK39" s="64"/>
      <c r="PL39" s="64"/>
      <c r="PM39" s="64"/>
      <c r="PN39" s="64"/>
      <c r="PO39" s="64"/>
      <c r="PP39" s="64"/>
      <c r="PQ39" s="64"/>
      <c r="PR39" s="64"/>
      <c r="PS39" s="64"/>
      <c r="PT39" s="64"/>
      <c r="PU39" s="64"/>
      <c r="PV39" s="64"/>
      <c r="PW39" s="64"/>
      <c r="PX39" s="64"/>
      <c r="PY39" s="64"/>
      <c r="PZ39" s="64"/>
      <c r="QA39" s="64"/>
      <c r="QB39" s="64"/>
      <c r="QC39" s="64"/>
      <c r="QD39" s="64"/>
      <c r="QE39" s="64"/>
      <c r="QF39" s="64"/>
      <c r="QG39" s="64"/>
      <c r="QH39" s="64"/>
      <c r="QI39" s="64"/>
      <c r="QJ39" s="64"/>
      <c r="QK39" s="64"/>
      <c r="QL39" s="64"/>
      <c r="QM39" s="64"/>
      <c r="QN39" s="64"/>
      <c r="QO39" s="64"/>
      <c r="QP39" s="64"/>
      <c r="QQ39" s="64"/>
      <c r="QR39" s="64"/>
      <c r="QS39" s="64"/>
      <c r="QT39" s="64"/>
      <c r="QU39" s="64"/>
      <c r="QV39" s="64"/>
      <c r="QW39" s="64"/>
      <c r="QX39" s="64"/>
      <c r="QY39" s="64"/>
      <c r="QZ39" s="64"/>
      <c r="RA39" s="64"/>
      <c r="RB39" s="64"/>
      <c r="RC39" s="64"/>
      <c r="RD39" s="64"/>
      <c r="RE39" s="64"/>
      <c r="RF39" s="64"/>
      <c r="RG39" s="64"/>
      <c r="RH39" s="64"/>
      <c r="RI39" s="64"/>
      <c r="RJ39" s="64"/>
      <c r="RK39" s="64"/>
      <c r="RL39" s="64"/>
      <c r="RM39" s="64"/>
      <c r="RN39" s="64"/>
      <c r="RO39" s="64"/>
      <c r="RP39" s="64"/>
      <c r="RQ39" s="64"/>
      <c r="RR39" s="64"/>
      <c r="RS39" s="64"/>
      <c r="RT39" s="64"/>
      <c r="RU39" s="64"/>
      <c r="RV39" s="64"/>
      <c r="RW39" s="64"/>
      <c r="RX39" s="64"/>
      <c r="RY39" s="64"/>
      <c r="RZ39" s="64"/>
      <c r="SA39" s="64"/>
      <c r="SB39" s="64"/>
      <c r="SC39" s="64"/>
      <c r="SD39" s="64"/>
      <c r="SE39" s="64"/>
      <c r="SF39" s="64"/>
      <c r="SG39" s="64"/>
      <c r="SH39" s="64"/>
      <c r="SI39" s="64"/>
      <c r="SJ39" s="64"/>
      <c r="SK39" s="64"/>
      <c r="SL39" s="64"/>
      <c r="SM39" s="64"/>
      <c r="SN39" s="64"/>
      <c r="SO39" s="64"/>
      <c r="SP39" s="64"/>
      <c r="SQ39" s="64"/>
      <c r="SR39" s="64"/>
      <c r="SS39" s="64"/>
      <c r="ST39" s="64"/>
      <c r="SU39" s="64"/>
      <c r="SV39" s="64"/>
      <c r="SW39" s="64"/>
      <c r="SX39" s="64"/>
      <c r="SY39" s="64"/>
      <c r="SZ39" s="64"/>
      <c r="TA39" s="64"/>
      <c r="TB39" s="64"/>
      <c r="TC39" s="64"/>
      <c r="TD39" s="64"/>
      <c r="TE39" s="64"/>
      <c r="TF39" s="64"/>
      <c r="TG39" s="64"/>
      <c r="TH39" s="64"/>
      <c r="TI39" s="64"/>
      <c r="TJ39" s="64"/>
      <c r="TK39" s="64"/>
      <c r="TL39" s="64"/>
      <c r="TM39" s="64"/>
      <c r="TN39" s="64"/>
      <c r="TO39" s="64"/>
      <c r="TP39" s="64"/>
      <c r="TQ39" s="64"/>
      <c r="TR39" s="64"/>
      <c r="TS39" s="64"/>
      <c r="TT39" s="64"/>
      <c r="TU39" s="64"/>
      <c r="TV39" s="64"/>
      <c r="TW39" s="64"/>
      <c r="TX39" s="64"/>
      <c r="TY39" s="64"/>
      <c r="TZ39" s="64"/>
      <c r="UA39" s="64"/>
      <c r="UB39" s="64"/>
      <c r="UC39" s="64"/>
      <c r="UD39" s="64"/>
      <c r="UE39" s="64"/>
      <c r="UF39" s="64"/>
      <c r="UG39" s="64"/>
      <c r="UH39" s="64"/>
      <c r="UI39" s="64"/>
      <c r="UJ39" s="64"/>
      <c r="UK39" s="64"/>
      <c r="UL39" s="64"/>
      <c r="UM39" s="64"/>
      <c r="UN39" s="64"/>
      <c r="UO39" s="64"/>
      <c r="UP39" s="64"/>
      <c r="UQ39" s="64"/>
      <c r="UR39" s="64"/>
      <c r="US39" s="64"/>
      <c r="UT39" s="64"/>
      <c r="UU39" s="64"/>
      <c r="UV39" s="64"/>
      <c r="UW39" s="64"/>
      <c r="UX39" s="64"/>
      <c r="UY39" s="64"/>
      <c r="UZ39" s="64"/>
      <c r="VA39" s="64"/>
      <c r="VB39" s="64"/>
      <c r="VC39" s="64"/>
      <c r="VD39" s="64"/>
      <c r="VE39" s="64"/>
      <c r="VF39" s="64"/>
      <c r="VG39" s="64"/>
      <c r="VH39" s="64"/>
      <c r="VI39" s="64"/>
      <c r="VJ39" s="64"/>
      <c r="VK39" s="64"/>
      <c r="VL39" s="64"/>
      <c r="VM39" s="64"/>
      <c r="VN39" s="64"/>
      <c r="VO39" s="64"/>
      <c r="VP39" s="64"/>
      <c r="VQ39" s="64"/>
      <c r="VR39" s="64"/>
      <c r="VS39" s="64"/>
      <c r="VT39" s="64"/>
      <c r="VU39" s="64"/>
      <c r="VV39" s="64"/>
      <c r="VW39" s="64"/>
      <c r="VX39" s="64"/>
      <c r="VY39" s="64"/>
      <c r="VZ39" s="64"/>
      <c r="WA39" s="64"/>
      <c r="WB39" s="64"/>
      <c r="WC39" s="64"/>
      <c r="WD39" s="64"/>
      <c r="WE39" s="64"/>
      <c r="WF39" s="64"/>
      <c r="WG39" s="64"/>
      <c r="WH39" s="64"/>
      <c r="WI39" s="64"/>
      <c r="WJ39" s="64"/>
      <c r="WK39" s="64"/>
      <c r="WL39" s="64"/>
      <c r="WM39" s="64"/>
      <c r="WN39" s="64"/>
      <c r="WO39" s="64"/>
      <c r="WP39" s="64"/>
      <c r="WQ39" s="64"/>
      <c r="WR39" s="64"/>
      <c r="WS39" s="64"/>
      <c r="WT39" s="64"/>
      <c r="WU39" s="64"/>
      <c r="WV39" s="64"/>
      <c r="WW39" s="64"/>
      <c r="WX39" s="64"/>
      <c r="WY39" s="64"/>
      <c r="WZ39" s="64"/>
      <c r="XA39" s="64"/>
      <c r="XB39" s="64"/>
      <c r="XC39" s="64"/>
      <c r="XD39" s="64"/>
      <c r="XE39" s="64"/>
      <c r="XF39" s="64"/>
      <c r="XG39" s="64"/>
      <c r="XH39" s="64"/>
      <c r="XI39" s="64"/>
      <c r="XJ39" s="64"/>
      <c r="XK39" s="64"/>
      <c r="XL39" s="64"/>
      <c r="XM39" s="64"/>
      <c r="XN39" s="64"/>
      <c r="XO39" s="64"/>
      <c r="XP39" s="64"/>
      <c r="XQ39" s="64"/>
      <c r="XR39" s="64"/>
      <c r="XS39" s="64"/>
      <c r="XT39" s="64"/>
      <c r="XU39" s="64"/>
      <c r="XV39" s="64"/>
      <c r="XW39" s="64"/>
      <c r="XX39" s="64"/>
      <c r="XY39" s="64"/>
      <c r="XZ39" s="64"/>
      <c r="YA39" s="64"/>
      <c r="YB39" s="64"/>
      <c r="YC39" s="64"/>
      <c r="YD39" s="64"/>
      <c r="YE39" s="64"/>
      <c r="YF39" s="64"/>
      <c r="YG39" s="64"/>
      <c r="YH39" s="64"/>
      <c r="YI39" s="64"/>
      <c r="YJ39" s="64"/>
      <c r="YK39" s="64"/>
      <c r="YL39" s="64"/>
      <c r="YM39" s="64"/>
      <c r="YN39" s="64"/>
      <c r="YO39" s="64"/>
      <c r="YP39" s="64"/>
      <c r="YQ39" s="64"/>
      <c r="YR39" s="64"/>
      <c r="YS39" s="64"/>
      <c r="YT39" s="64"/>
      <c r="YU39" s="64"/>
      <c r="YV39" s="64"/>
      <c r="YW39" s="64"/>
      <c r="YX39" s="64"/>
      <c r="YY39" s="64"/>
      <c r="YZ39" s="64"/>
      <c r="ZA39" s="64"/>
      <c r="ZB39" s="64"/>
      <c r="ZC39" s="64"/>
      <c r="ZD39" s="64"/>
      <c r="ZE39" s="64"/>
      <c r="ZF39" s="64"/>
      <c r="ZG39" s="64"/>
      <c r="ZH39" s="64"/>
      <c r="ZI39" s="64"/>
      <c r="ZJ39" s="64"/>
      <c r="ZK39" s="64"/>
      <c r="ZL39" s="64"/>
      <c r="ZM39" s="64"/>
      <c r="ZN39" s="64"/>
      <c r="ZO39" s="64"/>
      <c r="ZP39" s="64"/>
      <c r="ZQ39" s="64"/>
      <c r="ZR39" s="64"/>
      <c r="ZS39" s="64"/>
      <c r="ZT39" s="64"/>
      <c r="ZU39" s="64"/>
      <c r="ZV39" s="64"/>
      <c r="ZW39" s="64"/>
      <c r="ZX39" s="64"/>
      <c r="ZY39" s="64"/>
      <c r="ZZ39" s="64"/>
      <c r="AAA39" s="64"/>
      <c r="AAB39" s="64"/>
      <c r="AAC39" s="64"/>
      <c r="AAD39" s="64"/>
      <c r="AAE39" s="64"/>
      <c r="AAF39" s="64"/>
      <c r="AAG39" s="64"/>
      <c r="AAH39" s="64"/>
      <c r="AAI39" s="64"/>
      <c r="AAJ39" s="64"/>
      <c r="AAK39" s="64"/>
      <c r="AAL39" s="64"/>
      <c r="AAM39" s="64"/>
      <c r="AAN39" s="64"/>
      <c r="AAO39" s="64"/>
      <c r="AAP39" s="64"/>
      <c r="AAQ39" s="64"/>
      <c r="AAR39" s="64"/>
      <c r="AAS39" s="64"/>
      <c r="AAT39" s="64"/>
      <c r="AAU39" s="64"/>
      <c r="AAV39" s="64"/>
      <c r="AAW39" s="64"/>
      <c r="AAX39" s="64"/>
      <c r="AAY39" s="64"/>
      <c r="AAZ39" s="64"/>
      <c r="ABA39" s="64"/>
      <c r="ABB39" s="64"/>
      <c r="ABC39" s="64"/>
      <c r="ABD39" s="64"/>
      <c r="ABE39" s="64"/>
      <c r="ABF39" s="64"/>
      <c r="ABG39" s="64"/>
      <c r="ABH39" s="64"/>
      <c r="ABI39" s="64"/>
      <c r="ABJ39" s="64"/>
      <c r="ABK39" s="64"/>
      <c r="ABL39" s="64"/>
      <c r="ABM39" s="64"/>
      <c r="ABN39" s="64"/>
      <c r="ABO39" s="64"/>
      <c r="ABP39" s="64"/>
      <c r="ABQ39" s="64"/>
      <c r="ABR39" s="64"/>
      <c r="ABS39" s="64"/>
      <c r="ABT39" s="64"/>
      <c r="ABU39" s="64"/>
      <c r="ABV39" s="64"/>
      <c r="ABW39" s="64"/>
      <c r="ABX39" s="64"/>
      <c r="ABY39" s="64"/>
      <c r="ABZ39" s="64"/>
      <c r="ACA39" s="64"/>
      <c r="ACB39" s="64"/>
      <c r="ACC39" s="64"/>
      <c r="ACD39" s="64"/>
      <c r="ACE39" s="64"/>
      <c r="ACF39" s="64"/>
      <c r="ACG39" s="64"/>
      <c r="ACH39" s="64"/>
      <c r="ACI39" s="64"/>
      <c r="ACJ39" s="64"/>
      <c r="ACK39" s="64"/>
      <c r="ACL39" s="64"/>
      <c r="ACM39" s="64"/>
      <c r="ACN39" s="64"/>
      <c r="ACO39" s="64"/>
      <c r="ACP39" s="64"/>
      <c r="ACQ39" s="64"/>
      <c r="ACR39" s="64"/>
      <c r="ACS39" s="64"/>
      <c r="ACT39" s="64"/>
      <c r="ACU39" s="64"/>
      <c r="ACV39" s="64"/>
      <c r="ACW39" s="64"/>
      <c r="ACX39" s="64"/>
      <c r="ACY39" s="64"/>
      <c r="ACZ39" s="64"/>
      <c r="ADA39" s="64"/>
      <c r="ADB39" s="64"/>
      <c r="ADC39" s="64"/>
      <c r="ADD39" s="64"/>
      <c r="ADE39" s="64"/>
      <c r="ADF39" s="64"/>
      <c r="ADG39" s="64"/>
      <c r="ADH39" s="64"/>
      <c r="ADI39" s="64"/>
      <c r="ADJ39" s="64"/>
      <c r="ADK39" s="64"/>
      <c r="ADL39" s="64"/>
      <c r="ADM39" s="64"/>
      <c r="ADN39" s="64"/>
      <c r="ADO39" s="64"/>
      <c r="ADP39" s="64"/>
      <c r="ADQ39" s="64"/>
      <c r="ADR39" s="64"/>
      <c r="ADS39" s="64"/>
      <c r="ADT39" s="64"/>
      <c r="ADU39" s="64"/>
      <c r="ADV39" s="64"/>
      <c r="ADW39" s="64"/>
      <c r="ADX39" s="64"/>
      <c r="ADY39" s="64"/>
      <c r="ADZ39" s="64"/>
      <c r="AEA39" s="64"/>
      <c r="AEB39" s="64"/>
      <c r="AEC39" s="64"/>
      <c r="AED39" s="64"/>
      <c r="AEE39" s="64"/>
      <c r="AEF39" s="64"/>
      <c r="AEG39" s="64"/>
      <c r="AEH39" s="64"/>
      <c r="AEI39" s="64"/>
      <c r="AEJ39" s="64"/>
      <c r="AEK39" s="64"/>
      <c r="AEL39" s="64"/>
      <c r="AEM39" s="64"/>
      <c r="AEN39" s="64"/>
      <c r="AEO39" s="64"/>
      <c r="AEP39" s="64"/>
      <c r="AEQ39" s="64"/>
      <c r="AER39" s="64"/>
      <c r="AES39" s="64"/>
      <c r="AET39" s="64"/>
      <c r="AEU39" s="64"/>
      <c r="AEV39" s="64"/>
      <c r="AEW39" s="64"/>
      <c r="AEX39" s="64"/>
      <c r="AEY39" s="64"/>
      <c r="AEZ39" s="64"/>
      <c r="AFA39" s="64"/>
      <c r="AFB39" s="64"/>
      <c r="AFC39" s="64"/>
      <c r="AFD39" s="64"/>
      <c r="AFE39" s="64"/>
      <c r="AFF39" s="64"/>
      <c r="AFG39" s="64"/>
      <c r="AFH39" s="64"/>
      <c r="AFI39" s="64"/>
      <c r="AFJ39" s="64"/>
      <c r="AFK39" s="64"/>
      <c r="AFL39" s="64"/>
      <c r="AFM39" s="64"/>
      <c r="AFN39" s="64"/>
      <c r="AFO39" s="64"/>
      <c r="AFP39" s="64"/>
      <c r="AFQ39" s="64"/>
      <c r="AFR39" s="64"/>
      <c r="AFS39" s="64"/>
      <c r="AFT39" s="64"/>
      <c r="AFU39" s="64"/>
      <c r="AFV39" s="64"/>
      <c r="AFW39" s="64"/>
      <c r="AFX39" s="64"/>
      <c r="AFY39" s="64"/>
      <c r="AFZ39" s="64"/>
      <c r="AGA39" s="64"/>
      <c r="AGB39" s="64"/>
      <c r="AGC39" s="64"/>
      <c r="AGD39" s="64"/>
      <c r="AGE39" s="64"/>
      <c r="AGF39" s="64"/>
      <c r="AGG39" s="64"/>
      <c r="AGH39" s="64"/>
      <c r="AGI39" s="64"/>
      <c r="AGJ39" s="64"/>
      <c r="AGK39" s="64"/>
      <c r="AGL39" s="64"/>
      <c r="AGM39" s="64"/>
      <c r="AGN39" s="64"/>
      <c r="AGO39" s="64"/>
      <c r="AGP39" s="64"/>
      <c r="AGQ39" s="64"/>
      <c r="AGR39" s="64"/>
      <c r="AGS39" s="64"/>
      <c r="AGT39" s="64"/>
      <c r="AGU39" s="64"/>
      <c r="AGV39" s="64"/>
      <c r="AGW39" s="64"/>
      <c r="AGX39" s="64"/>
      <c r="AGY39" s="64"/>
      <c r="AGZ39" s="64"/>
      <c r="AHA39" s="64"/>
      <c r="AHB39" s="64"/>
      <c r="AHC39" s="64"/>
      <c r="AHD39" s="64"/>
      <c r="AHE39" s="64"/>
      <c r="AHF39" s="64"/>
      <c r="AHG39" s="64"/>
      <c r="AHH39" s="64"/>
      <c r="AHI39" s="64"/>
      <c r="AHJ39" s="64"/>
      <c r="AHK39" s="64"/>
      <c r="AHL39" s="64"/>
      <c r="AHM39" s="64"/>
      <c r="AHN39" s="64"/>
      <c r="AHO39" s="64"/>
      <c r="AHP39" s="64"/>
      <c r="AHQ39" s="64"/>
      <c r="AHR39" s="64"/>
      <c r="AHS39" s="64"/>
      <c r="AHT39" s="64"/>
      <c r="AHU39" s="64"/>
      <c r="AHV39" s="64"/>
      <c r="AHW39" s="64"/>
      <c r="AHX39" s="64"/>
      <c r="AHY39" s="64"/>
      <c r="AHZ39" s="64"/>
      <c r="AIA39" s="64"/>
      <c r="AIB39" s="64"/>
      <c r="AIC39" s="64"/>
      <c r="AID39" s="64"/>
      <c r="AIE39" s="64"/>
      <c r="AIF39" s="64"/>
      <c r="AIG39" s="64"/>
      <c r="AIH39" s="64"/>
      <c r="AII39" s="64"/>
      <c r="AIJ39" s="64"/>
      <c r="AIK39" s="64"/>
      <c r="AIL39" s="64"/>
      <c r="AIM39" s="64"/>
      <c r="AIN39" s="64"/>
      <c r="AIO39" s="64"/>
      <c r="AIP39" s="64"/>
      <c r="AIQ39" s="64"/>
      <c r="AIR39" s="64"/>
      <c r="AIS39" s="64"/>
      <c r="AIT39" s="64"/>
      <c r="AIU39" s="64"/>
      <c r="AIV39" s="64"/>
      <c r="AIW39" s="64"/>
      <c r="AIX39" s="64"/>
      <c r="AIY39" s="64"/>
      <c r="AIZ39" s="64"/>
      <c r="AJA39" s="64"/>
      <c r="AJB39" s="64"/>
      <c r="AJC39" s="64"/>
      <c r="AJD39" s="64"/>
      <c r="AJE39" s="64"/>
      <c r="AJF39" s="64"/>
      <c r="AJG39" s="64"/>
      <c r="AJH39" s="64"/>
      <c r="AJI39" s="64"/>
      <c r="AJJ39" s="64"/>
      <c r="AJK39" s="64"/>
      <c r="AJL39" s="64"/>
      <c r="AJM39" s="64"/>
      <c r="AJN39" s="64"/>
      <c r="AJO39" s="64"/>
      <c r="AJP39" s="64"/>
      <c r="AJQ39" s="64"/>
      <c r="AJR39" s="64"/>
      <c r="AJS39" s="64"/>
      <c r="AJT39" s="64"/>
      <c r="AJU39" s="64"/>
      <c r="AJV39" s="64"/>
      <c r="AJW39" s="64"/>
      <c r="AJX39" s="64"/>
      <c r="AJY39" s="64"/>
      <c r="AJZ39" s="64"/>
      <c r="AKA39" s="64"/>
      <c r="AKB39" s="64"/>
      <c r="AKC39" s="64"/>
      <c r="AKD39" s="64"/>
      <c r="AKE39" s="64"/>
      <c r="AKF39" s="64"/>
      <c r="AKG39" s="64"/>
      <c r="AKH39" s="64"/>
      <c r="AKI39" s="64"/>
      <c r="AKJ39" s="64"/>
      <c r="AKK39" s="64"/>
      <c r="AKL39" s="64"/>
      <c r="AKM39" s="64"/>
      <c r="AKN39" s="64"/>
      <c r="AKO39" s="64"/>
      <c r="AKP39" s="64"/>
      <c r="AKQ39" s="64"/>
      <c r="AKR39" s="64"/>
      <c r="AKS39" s="64"/>
      <c r="AKT39" s="64"/>
      <c r="AKU39" s="64"/>
      <c r="AKV39" s="64"/>
      <c r="AKW39" s="64"/>
      <c r="AKX39" s="64"/>
      <c r="AKY39" s="64"/>
      <c r="AKZ39" s="64"/>
      <c r="ALA39" s="64"/>
      <c r="ALB39" s="64"/>
      <c r="ALC39" s="64"/>
      <c r="ALD39" s="64"/>
      <c r="ALE39" s="64"/>
      <c r="ALF39" s="64"/>
      <c r="ALG39" s="64"/>
      <c r="ALH39" s="64"/>
      <c r="ALI39" s="64"/>
      <c r="ALJ39" s="64"/>
      <c r="ALK39" s="64"/>
      <c r="ALL39" s="64"/>
      <c r="ALM39" s="64"/>
      <c r="ALN39" s="64"/>
      <c r="ALO39" s="64"/>
      <c r="ALP39" s="64"/>
      <c r="ALQ39" s="64"/>
      <c r="ALR39" s="64"/>
      <c r="ALS39" s="64"/>
      <c r="ALT39" s="64"/>
      <c r="ALU39" s="64"/>
      <c r="ALV39" s="64"/>
      <c r="ALW39" s="64"/>
      <c r="ALX39" s="64"/>
      <c r="ALY39" s="64"/>
      <c r="ALZ39" s="64"/>
      <c r="AMA39" s="64"/>
      <c r="AMB39" s="64"/>
      <c r="AMC39" s="64"/>
      <c r="AMD39" s="64"/>
      <c r="AME39" s="64"/>
      <c r="AMF39" s="64"/>
      <c r="AMG39" s="64"/>
      <c r="AMH39" s="64"/>
      <c r="AMI39" s="64"/>
      <c r="AMJ39" s="64"/>
      <c r="AMK39" s="64"/>
      <c r="AML39" s="64"/>
      <c r="AMM39" s="64"/>
      <c r="AMN39" s="64"/>
      <c r="AMO39" s="64"/>
      <c r="AMP39" s="64"/>
      <c r="AMQ39" s="64"/>
      <c r="AMR39" s="64"/>
      <c r="AMS39" s="64"/>
      <c r="AMT39" s="64"/>
      <c r="AMU39" s="64"/>
      <c r="AMV39" s="64"/>
      <c r="AMW39" s="64"/>
      <c r="AMX39" s="64"/>
      <c r="AMY39" s="64"/>
      <c r="AMZ39" s="64"/>
      <c r="ANA39" s="64"/>
      <c r="ANB39" s="64"/>
      <c r="ANC39" s="64"/>
      <c r="AND39" s="64"/>
      <c r="ANE39" s="64"/>
      <c r="ANF39" s="64"/>
      <c r="ANG39" s="64"/>
      <c r="ANH39" s="64"/>
      <c r="ANI39" s="64"/>
      <c r="ANJ39" s="64"/>
      <c r="ANK39" s="64"/>
      <c r="ANL39" s="64"/>
      <c r="ANM39" s="64"/>
      <c r="ANN39" s="64"/>
      <c r="ANO39" s="64"/>
      <c r="ANP39" s="64"/>
      <c r="ANQ39" s="64"/>
      <c r="ANR39" s="64"/>
      <c r="ANS39" s="64"/>
      <c r="ANT39" s="64"/>
      <c r="ANU39" s="64"/>
      <c r="ANV39" s="64"/>
      <c r="ANW39" s="64"/>
      <c r="ANX39" s="64"/>
      <c r="ANY39" s="64"/>
      <c r="ANZ39" s="64"/>
      <c r="AOA39" s="64"/>
      <c r="AOB39" s="64"/>
      <c r="AOC39" s="64"/>
      <c r="AOD39" s="64"/>
      <c r="AOE39" s="64"/>
      <c r="AOF39" s="64"/>
      <c r="AOG39" s="64"/>
      <c r="AOH39" s="64"/>
      <c r="AOI39" s="64"/>
      <c r="AOJ39" s="64"/>
      <c r="AOK39" s="64"/>
      <c r="AOL39" s="64"/>
      <c r="AOM39" s="64"/>
      <c r="AON39" s="64"/>
      <c r="AOO39" s="64"/>
      <c r="AOP39" s="64"/>
      <c r="AOQ39" s="64"/>
      <c r="AOR39" s="64"/>
      <c r="AOS39" s="64"/>
      <c r="AOT39" s="64"/>
      <c r="AOU39" s="64"/>
      <c r="AOV39" s="64"/>
      <c r="AOW39" s="64"/>
      <c r="AOX39" s="64"/>
      <c r="AOY39" s="64"/>
      <c r="AOZ39" s="64"/>
      <c r="APA39" s="64"/>
      <c r="APB39" s="64"/>
      <c r="APC39" s="64"/>
      <c r="APD39" s="64"/>
      <c r="APE39" s="64"/>
      <c r="APF39" s="64"/>
      <c r="APG39" s="64"/>
      <c r="APH39" s="64"/>
      <c r="API39" s="64"/>
      <c r="APJ39" s="64"/>
      <c r="APK39" s="64"/>
      <c r="APL39" s="64"/>
      <c r="APM39" s="64"/>
      <c r="APN39" s="64"/>
      <c r="APO39" s="64"/>
      <c r="APP39" s="64"/>
      <c r="APQ39" s="64"/>
      <c r="APR39" s="64"/>
      <c r="APS39" s="64"/>
      <c r="APT39" s="64"/>
      <c r="APU39" s="64"/>
      <c r="APV39" s="64"/>
      <c r="APW39" s="64"/>
      <c r="APX39" s="64"/>
      <c r="APY39" s="64"/>
      <c r="APZ39" s="64"/>
      <c r="AQA39" s="64"/>
      <c r="AQB39" s="64"/>
      <c r="AQC39" s="64"/>
      <c r="AQD39" s="64"/>
      <c r="AQE39" s="64"/>
      <c r="AQF39" s="64"/>
      <c r="AQG39" s="64"/>
      <c r="AQH39" s="64"/>
      <c r="AQI39" s="64"/>
      <c r="AQJ39" s="64"/>
      <c r="AQK39" s="64"/>
      <c r="AQL39" s="64"/>
      <c r="AQM39" s="64"/>
      <c r="AQN39" s="64"/>
      <c r="AQO39" s="64"/>
      <c r="AQP39" s="64"/>
      <c r="AQQ39" s="64"/>
      <c r="AQR39" s="64"/>
      <c r="AQS39" s="64"/>
      <c r="AQT39" s="64"/>
      <c r="AQU39" s="64"/>
      <c r="AQV39" s="64"/>
      <c r="AQW39" s="64"/>
      <c r="AQX39" s="64"/>
      <c r="AQY39" s="64"/>
      <c r="AQZ39" s="64"/>
      <c r="ARA39" s="64"/>
      <c r="ARB39" s="64"/>
      <c r="ARC39" s="64"/>
      <c r="ARD39" s="64"/>
      <c r="ARE39" s="64"/>
      <c r="ARF39" s="64"/>
      <c r="ARG39" s="64"/>
      <c r="ARH39" s="64"/>
      <c r="ARI39" s="64"/>
      <c r="ARJ39" s="64"/>
      <c r="ARK39" s="64"/>
      <c r="ARL39" s="64"/>
      <c r="ARM39" s="64"/>
      <c r="ARN39" s="64"/>
      <c r="ARO39" s="64"/>
      <c r="ARP39" s="64"/>
      <c r="ARQ39" s="64"/>
      <c r="ARR39" s="64"/>
      <c r="ARS39" s="64"/>
      <c r="ART39" s="64"/>
      <c r="ARU39" s="64"/>
      <c r="ARV39" s="64"/>
      <c r="ARW39" s="64"/>
      <c r="ARX39" s="64"/>
      <c r="ARY39" s="64"/>
      <c r="ARZ39" s="64"/>
      <c r="ASA39" s="64"/>
      <c r="ASB39" s="64"/>
      <c r="ASC39" s="64"/>
      <c r="ASD39" s="64"/>
      <c r="ASE39" s="64"/>
      <c r="ASF39" s="64"/>
      <c r="ASG39" s="64"/>
      <c r="ASH39" s="64"/>
      <c r="ASI39" s="64"/>
      <c r="ASJ39" s="64"/>
      <c r="ASK39" s="64"/>
      <c r="ASL39" s="64"/>
      <c r="ASM39" s="64"/>
      <c r="ASN39" s="64"/>
      <c r="ASO39" s="64"/>
      <c r="ASP39" s="64"/>
      <c r="ASQ39" s="64"/>
      <c r="ASR39" s="64"/>
      <c r="ASS39" s="64"/>
      <c r="AST39" s="64"/>
      <c r="ASU39" s="64"/>
      <c r="ASV39" s="64"/>
      <c r="ASW39" s="64"/>
      <c r="ASX39" s="64"/>
      <c r="ASY39" s="64"/>
      <c r="ASZ39" s="64"/>
      <c r="ATA39" s="64"/>
      <c r="ATB39" s="64"/>
      <c r="ATC39" s="64"/>
      <c r="ATD39" s="64"/>
      <c r="ATE39" s="64"/>
      <c r="ATF39" s="64"/>
      <c r="ATG39" s="64"/>
      <c r="ATH39" s="64"/>
      <c r="ATI39" s="64"/>
      <c r="ATJ39" s="64"/>
      <c r="ATK39" s="64"/>
      <c r="ATL39" s="64"/>
      <c r="ATM39" s="64"/>
      <c r="ATN39" s="64"/>
      <c r="ATO39" s="64"/>
      <c r="ATP39" s="64"/>
      <c r="ATQ39" s="64"/>
      <c r="ATR39" s="64"/>
      <c r="ATS39" s="64"/>
      <c r="ATT39" s="64"/>
      <c r="ATU39" s="64"/>
      <c r="ATV39" s="64"/>
      <c r="ATW39" s="64"/>
      <c r="ATX39" s="64"/>
      <c r="ATY39" s="64"/>
      <c r="ATZ39" s="64"/>
      <c r="AUA39" s="64"/>
      <c r="AUB39" s="64"/>
      <c r="AUC39" s="64"/>
      <c r="AUD39" s="64"/>
      <c r="AUE39" s="64"/>
      <c r="AUF39" s="64"/>
      <c r="AUG39" s="64"/>
      <c r="AUH39" s="64"/>
      <c r="AUI39" s="64"/>
      <c r="AUJ39" s="64"/>
      <c r="AUK39" s="64"/>
      <c r="AUL39" s="64"/>
      <c r="AUM39" s="64"/>
      <c r="AUN39" s="64"/>
      <c r="AUO39" s="64"/>
      <c r="AUP39" s="64"/>
      <c r="AUQ39" s="64"/>
      <c r="AUR39" s="64"/>
      <c r="AUS39" s="64"/>
      <c r="AUT39" s="64"/>
      <c r="AUU39" s="64"/>
      <c r="AUV39" s="64"/>
      <c r="AUW39" s="64"/>
      <c r="AUX39" s="64"/>
      <c r="AUY39" s="64"/>
      <c r="AUZ39" s="64"/>
      <c r="AVA39" s="64"/>
      <c r="AVB39" s="64"/>
      <c r="AVC39" s="64"/>
      <c r="AVD39" s="64"/>
      <c r="AVE39" s="64"/>
      <c r="AVF39" s="64"/>
      <c r="AVG39" s="64"/>
      <c r="AVH39" s="64"/>
      <c r="AVI39" s="64"/>
      <c r="AVJ39" s="64"/>
      <c r="AVK39" s="64"/>
      <c r="AVL39" s="64"/>
      <c r="AVM39" s="64"/>
      <c r="AVN39" s="64"/>
      <c r="AVO39" s="64"/>
      <c r="AVP39" s="64"/>
      <c r="AVQ39" s="64"/>
      <c r="AVR39" s="64"/>
      <c r="AVS39" s="64"/>
      <c r="AVT39" s="64"/>
      <c r="AVU39" s="64"/>
      <c r="AVV39" s="64"/>
      <c r="AVW39" s="64"/>
      <c r="AVX39" s="64"/>
      <c r="AVY39" s="64"/>
      <c r="AVZ39" s="64"/>
      <c r="AWA39" s="64"/>
      <c r="AWB39" s="64"/>
      <c r="AWC39" s="64"/>
      <c r="AWD39" s="64"/>
      <c r="AWE39" s="64"/>
      <c r="AWF39" s="64"/>
      <c r="AWG39" s="64"/>
      <c r="AWH39" s="64"/>
      <c r="AWI39" s="64"/>
      <c r="AWJ39" s="64"/>
      <c r="AWK39" s="64"/>
      <c r="AWL39" s="64"/>
      <c r="AWM39" s="64"/>
      <c r="AWN39" s="64"/>
      <c r="AWO39" s="64"/>
      <c r="AWP39" s="64"/>
      <c r="AWQ39" s="64"/>
      <c r="AWR39" s="64"/>
      <c r="AWS39" s="64"/>
      <c r="AWT39" s="64"/>
      <c r="AWU39" s="64"/>
      <c r="AWV39" s="64"/>
      <c r="AWW39" s="64"/>
      <c r="AWX39" s="64"/>
      <c r="AWY39" s="64"/>
      <c r="AWZ39" s="64"/>
      <c r="AXA39" s="64"/>
      <c r="AXB39" s="64"/>
      <c r="AXC39" s="64"/>
      <c r="AXD39" s="64"/>
      <c r="AXE39" s="64"/>
      <c r="AXF39" s="64"/>
      <c r="AXG39" s="64"/>
      <c r="AXH39" s="64"/>
      <c r="AXI39" s="64"/>
      <c r="AXJ39" s="64"/>
      <c r="AXK39" s="64"/>
      <c r="AXL39" s="64"/>
      <c r="AXM39" s="64"/>
      <c r="AXN39" s="64"/>
      <c r="AXO39" s="64"/>
      <c r="AXP39" s="64"/>
      <c r="AXQ39" s="64"/>
      <c r="AXR39" s="64"/>
      <c r="AXS39" s="64"/>
      <c r="AXT39" s="64"/>
      <c r="AXU39" s="64"/>
      <c r="AXV39" s="64"/>
      <c r="AXW39" s="64"/>
      <c r="AXX39" s="64"/>
      <c r="AXY39" s="64"/>
      <c r="AXZ39" s="64"/>
      <c r="AYA39" s="64"/>
      <c r="AYB39" s="64"/>
      <c r="AYC39" s="64"/>
      <c r="AYD39" s="64"/>
      <c r="AYE39" s="64"/>
      <c r="AYF39" s="64"/>
      <c r="AYG39" s="64"/>
      <c r="AYH39" s="64"/>
      <c r="AYI39" s="64"/>
      <c r="AYJ39" s="64"/>
      <c r="AYK39" s="64"/>
      <c r="AYL39" s="64"/>
      <c r="AYM39" s="64"/>
      <c r="AYN39" s="64"/>
      <c r="AYO39" s="64"/>
      <c r="AYP39" s="64"/>
      <c r="AYQ39" s="64"/>
      <c r="AYR39" s="64"/>
      <c r="AYS39" s="64"/>
      <c r="AYT39" s="64"/>
      <c r="AYU39" s="64"/>
      <c r="AYV39" s="64"/>
      <c r="AYW39" s="64"/>
      <c r="AYX39" s="64"/>
      <c r="AYY39" s="64"/>
      <c r="AYZ39" s="64"/>
      <c r="AZA39" s="64"/>
      <c r="AZB39" s="64"/>
      <c r="AZC39" s="64"/>
      <c r="AZD39" s="64"/>
      <c r="AZE39" s="64"/>
      <c r="AZF39" s="64"/>
      <c r="AZG39" s="64"/>
      <c r="AZH39" s="64"/>
      <c r="AZI39" s="64"/>
      <c r="AZJ39" s="64"/>
      <c r="AZK39" s="64"/>
      <c r="AZL39" s="64"/>
      <c r="AZM39" s="64"/>
      <c r="AZN39" s="64"/>
      <c r="AZO39" s="64"/>
      <c r="AZP39" s="64"/>
      <c r="AZQ39" s="64"/>
      <c r="AZR39" s="64"/>
      <c r="AZS39" s="64"/>
      <c r="AZT39" s="64"/>
      <c r="AZU39" s="64"/>
      <c r="AZV39" s="64"/>
      <c r="AZW39" s="64"/>
      <c r="AZX39" s="64"/>
      <c r="AZY39" s="64"/>
      <c r="AZZ39" s="64"/>
      <c r="BAA39" s="64"/>
      <c r="BAB39" s="64"/>
      <c r="BAC39" s="64"/>
      <c r="BAD39" s="64"/>
      <c r="BAE39" s="64"/>
      <c r="BAF39" s="64"/>
      <c r="BAG39" s="64"/>
      <c r="BAH39" s="64"/>
      <c r="BAI39" s="64"/>
      <c r="BAJ39" s="64"/>
      <c r="BAK39" s="64"/>
      <c r="BAL39" s="64"/>
      <c r="BAM39" s="64"/>
      <c r="BAN39" s="64"/>
      <c r="BAO39" s="64"/>
      <c r="BAP39" s="64"/>
      <c r="BAQ39" s="64"/>
      <c r="BAR39" s="64"/>
      <c r="BAS39" s="64"/>
      <c r="BAT39" s="64"/>
      <c r="BAU39" s="64"/>
      <c r="BAV39" s="64"/>
      <c r="BAW39" s="64"/>
      <c r="BAX39" s="64"/>
      <c r="BAY39" s="64"/>
      <c r="BAZ39" s="64"/>
      <c r="BBA39" s="64"/>
      <c r="BBB39" s="64"/>
      <c r="BBC39" s="64"/>
      <c r="BBD39" s="64"/>
      <c r="BBE39" s="64"/>
      <c r="BBF39" s="64"/>
      <c r="BBG39" s="64"/>
      <c r="BBH39" s="64"/>
      <c r="BBI39" s="64"/>
      <c r="BBJ39" s="64"/>
      <c r="BBK39" s="64"/>
      <c r="BBL39" s="64"/>
      <c r="BBM39" s="64"/>
      <c r="BBN39" s="64"/>
      <c r="BBO39" s="64"/>
      <c r="BBP39" s="64"/>
      <c r="BBQ39" s="64"/>
      <c r="BBR39" s="64"/>
      <c r="BBS39" s="64"/>
      <c r="BBT39" s="64"/>
      <c r="BBU39" s="64"/>
      <c r="BBV39" s="64"/>
      <c r="BBW39" s="64"/>
      <c r="BBX39" s="64"/>
      <c r="BBY39" s="64"/>
      <c r="BBZ39" s="64"/>
      <c r="BCA39" s="64"/>
      <c r="BCB39" s="64"/>
      <c r="BCC39" s="64"/>
      <c r="BCD39" s="64"/>
      <c r="BCE39" s="64"/>
      <c r="BCF39" s="64"/>
      <c r="BCG39" s="64"/>
      <c r="BCH39" s="64"/>
      <c r="BCI39" s="64"/>
      <c r="BCJ39" s="64"/>
      <c r="BCK39" s="64"/>
      <c r="BCL39" s="64"/>
      <c r="BCM39" s="64"/>
      <c r="BCN39" s="64"/>
      <c r="BCO39" s="64"/>
      <c r="BCP39" s="64"/>
      <c r="BCQ39" s="64"/>
      <c r="BCR39" s="64"/>
      <c r="BCS39" s="64"/>
      <c r="BCT39" s="64"/>
    </row>
    <row r="40" spans="1:1450" s="61" customFormat="1" x14ac:dyDescent="0.25">
      <c r="A40" s="77" t="s">
        <v>76</v>
      </c>
      <c r="B40" s="61" t="s">
        <v>76</v>
      </c>
      <c r="C40" s="78" t="s">
        <v>115</v>
      </c>
      <c r="D40" s="78" t="s">
        <v>167</v>
      </c>
      <c r="E40" s="78" t="s">
        <v>168</v>
      </c>
      <c r="F40" s="78" t="s">
        <v>169</v>
      </c>
      <c r="G40" s="78">
        <v>19546</v>
      </c>
      <c r="H40" s="78">
        <v>1294</v>
      </c>
      <c r="I40" s="78">
        <v>775</v>
      </c>
      <c r="J40" s="61">
        <v>1</v>
      </c>
      <c r="K40" s="79"/>
      <c r="L40" s="79"/>
      <c r="N40" s="79"/>
      <c r="O40" s="61">
        <f t="shared" si="6"/>
        <v>1</v>
      </c>
      <c r="Q40" s="79"/>
      <c r="R40" s="80"/>
      <c r="S40" s="80"/>
      <c r="T40" s="79"/>
      <c r="U40" s="79"/>
      <c r="W40" s="79"/>
      <c r="X40" s="81"/>
      <c r="Y40" s="82"/>
      <c r="Z40" s="82"/>
      <c r="AA40" s="82"/>
      <c r="AB40" s="82"/>
      <c r="AC40" s="83"/>
      <c r="AD40" s="83"/>
      <c r="AE40" s="82"/>
      <c r="AF40" s="71"/>
      <c r="AG40" s="85"/>
      <c r="AH40" s="98"/>
      <c r="AI40" s="98"/>
      <c r="AJ40" s="98"/>
      <c r="AK40" s="98"/>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c r="HZ40" s="52"/>
      <c r="IA40" s="52"/>
      <c r="IB40" s="52"/>
      <c r="IC40" s="52"/>
      <c r="ID40" s="52"/>
      <c r="IE40" s="52"/>
      <c r="IF40" s="52"/>
      <c r="IG40" s="52"/>
      <c r="IH40" s="52"/>
      <c r="II40" s="52"/>
      <c r="IJ40" s="52"/>
      <c r="IK40" s="52"/>
      <c r="IL40" s="52"/>
      <c r="IM40" s="52"/>
      <c r="IN40" s="52"/>
      <c r="IO40" s="52"/>
      <c r="IP40" s="52"/>
      <c r="IQ40" s="52"/>
      <c r="IR40" s="52"/>
      <c r="IS40" s="52"/>
      <c r="IT40" s="52"/>
      <c r="IU40" s="52"/>
      <c r="IV40" s="52"/>
      <c r="IW40" s="52"/>
      <c r="IX40" s="52"/>
      <c r="IY40" s="52"/>
      <c r="IZ40" s="52"/>
      <c r="JA40" s="52"/>
      <c r="JB40" s="52"/>
      <c r="JC40" s="52"/>
      <c r="JD40" s="52"/>
      <c r="JE40" s="52"/>
      <c r="JF40" s="52"/>
      <c r="JG40" s="52"/>
      <c r="JH40" s="52"/>
      <c r="JI40" s="52"/>
      <c r="JJ40" s="52"/>
      <c r="JK40" s="52"/>
      <c r="JL40" s="52"/>
      <c r="JM40" s="52"/>
      <c r="JN40" s="52"/>
      <c r="JO40" s="52"/>
      <c r="JP40" s="52"/>
      <c r="JQ40" s="52"/>
      <c r="JR40" s="52"/>
      <c r="JS40" s="52"/>
      <c r="JT40" s="52"/>
      <c r="JU40" s="52"/>
      <c r="JV40" s="52"/>
      <c r="JW40" s="52"/>
      <c r="JX40" s="52"/>
      <c r="JY40" s="52"/>
      <c r="JZ40" s="52"/>
      <c r="KA40" s="52"/>
      <c r="KB40" s="52"/>
      <c r="KC40" s="52"/>
      <c r="KD40" s="52"/>
      <c r="KE40" s="52"/>
      <c r="KF40" s="52"/>
      <c r="KG40" s="52"/>
      <c r="KH40" s="52"/>
      <c r="KI40" s="52"/>
      <c r="KJ40" s="52"/>
      <c r="KK40" s="52"/>
      <c r="KL40" s="52"/>
      <c r="KM40" s="52"/>
      <c r="KN40" s="52"/>
      <c r="KO40" s="52"/>
      <c r="KP40" s="52"/>
      <c r="KQ40" s="52"/>
      <c r="KR40" s="52"/>
      <c r="KS40" s="52"/>
      <c r="KT40" s="52"/>
      <c r="KU40" s="52"/>
      <c r="KV40" s="52"/>
      <c r="KW40" s="52"/>
      <c r="KX40" s="52"/>
      <c r="KY40" s="52"/>
      <c r="KZ40" s="52"/>
      <c r="LA40" s="52"/>
      <c r="LB40" s="52"/>
      <c r="LC40" s="52"/>
      <c r="LD40" s="52"/>
      <c r="LE40" s="52"/>
      <c r="LF40" s="52"/>
      <c r="LG40" s="52"/>
      <c r="LH40" s="52"/>
      <c r="LI40" s="52"/>
      <c r="LJ40" s="52"/>
      <c r="LK40" s="52"/>
      <c r="LL40" s="52"/>
      <c r="LM40" s="52"/>
      <c r="LN40" s="52"/>
      <c r="LO40" s="52"/>
      <c r="LP40" s="52"/>
      <c r="LQ40" s="52"/>
      <c r="LR40" s="52"/>
      <c r="LS40" s="52"/>
      <c r="LT40" s="52"/>
      <c r="LU40" s="52"/>
      <c r="LV40" s="52"/>
      <c r="LW40" s="52"/>
      <c r="LX40" s="52"/>
      <c r="LY40" s="52"/>
      <c r="LZ40" s="52"/>
      <c r="MA40" s="52"/>
      <c r="MB40" s="52"/>
      <c r="MC40" s="52"/>
      <c r="MD40" s="52"/>
      <c r="ME40" s="52"/>
      <c r="MF40" s="52"/>
      <c r="MG40" s="52"/>
      <c r="MH40" s="52"/>
      <c r="MI40" s="52"/>
      <c r="MJ40" s="52"/>
      <c r="MK40" s="52"/>
      <c r="ML40" s="52"/>
      <c r="MM40" s="52"/>
      <c r="MN40" s="52"/>
      <c r="MO40" s="52"/>
      <c r="MP40" s="52"/>
      <c r="MQ40" s="52"/>
      <c r="MR40" s="52"/>
      <c r="MS40" s="52"/>
      <c r="MT40" s="52"/>
      <c r="MU40" s="52"/>
      <c r="MV40" s="52"/>
      <c r="MW40" s="52"/>
      <c r="MX40" s="52"/>
      <c r="MY40" s="52"/>
      <c r="MZ40" s="52"/>
      <c r="NA40" s="52"/>
      <c r="NB40" s="52"/>
      <c r="NC40" s="52"/>
      <c r="ND40" s="52"/>
      <c r="NE40" s="52"/>
      <c r="NF40" s="52"/>
      <c r="NG40" s="52"/>
      <c r="NH40" s="52"/>
      <c r="NI40" s="52"/>
      <c r="NJ40" s="52"/>
      <c r="NK40" s="52"/>
      <c r="NL40" s="52"/>
      <c r="NM40" s="52"/>
      <c r="NN40" s="52"/>
      <c r="NO40" s="52"/>
      <c r="NP40" s="52"/>
      <c r="NQ40" s="52"/>
      <c r="NR40" s="52"/>
      <c r="NS40" s="52"/>
      <c r="NT40" s="52"/>
      <c r="NU40" s="52"/>
      <c r="NV40" s="52"/>
      <c r="NW40" s="52"/>
      <c r="NX40" s="52"/>
      <c r="NY40" s="52"/>
      <c r="NZ40" s="52"/>
      <c r="OA40" s="52"/>
      <c r="OB40" s="52"/>
      <c r="OC40" s="52"/>
      <c r="OD40" s="52"/>
      <c r="OE40" s="52"/>
      <c r="OF40" s="52"/>
      <c r="OG40" s="52"/>
      <c r="OH40" s="52"/>
      <c r="OI40" s="52"/>
      <c r="OJ40" s="52"/>
      <c r="OK40" s="52"/>
      <c r="OL40" s="52"/>
      <c r="OM40" s="52"/>
      <c r="ON40" s="52"/>
      <c r="OO40" s="52"/>
      <c r="OP40" s="52"/>
      <c r="OQ40" s="52"/>
      <c r="OR40" s="52"/>
      <c r="OS40" s="52"/>
      <c r="OT40" s="52"/>
      <c r="OU40" s="52"/>
      <c r="OV40" s="52"/>
      <c r="OW40" s="52"/>
      <c r="OX40" s="52"/>
      <c r="OY40" s="52"/>
      <c r="OZ40" s="52"/>
      <c r="PA40" s="52"/>
      <c r="PB40" s="52"/>
      <c r="PC40" s="52"/>
      <c r="PD40" s="52"/>
      <c r="PE40" s="52"/>
      <c r="PF40" s="52"/>
      <c r="PG40" s="52"/>
      <c r="PH40" s="52"/>
      <c r="PI40" s="52"/>
      <c r="PJ40" s="52"/>
      <c r="PK40" s="52"/>
      <c r="PL40" s="52"/>
      <c r="PM40" s="52"/>
      <c r="PN40" s="52"/>
      <c r="PO40" s="52"/>
      <c r="PP40" s="52"/>
      <c r="PQ40" s="52"/>
      <c r="PR40" s="52"/>
      <c r="PS40" s="52"/>
      <c r="PT40" s="52"/>
      <c r="PU40" s="52"/>
      <c r="PV40" s="52"/>
      <c r="PW40" s="52"/>
      <c r="PX40" s="52"/>
      <c r="PY40" s="52"/>
      <c r="PZ40" s="52"/>
      <c r="QA40" s="52"/>
      <c r="QB40" s="52"/>
      <c r="QC40" s="52"/>
      <c r="QD40" s="52"/>
      <c r="QE40" s="52"/>
      <c r="QF40" s="52"/>
      <c r="QG40" s="52"/>
      <c r="QH40" s="52"/>
      <c r="QI40" s="52"/>
      <c r="QJ40" s="52"/>
      <c r="QK40" s="52"/>
      <c r="QL40" s="52"/>
      <c r="QM40" s="52"/>
      <c r="QN40" s="52"/>
      <c r="QO40" s="52"/>
      <c r="QP40" s="52"/>
      <c r="QQ40" s="52"/>
      <c r="QR40" s="52"/>
      <c r="QS40" s="52"/>
      <c r="QT40" s="52"/>
      <c r="QU40" s="52"/>
      <c r="QV40" s="52"/>
      <c r="QW40" s="52"/>
      <c r="QX40" s="52"/>
      <c r="QY40" s="52"/>
      <c r="QZ40" s="52"/>
      <c r="RA40" s="52"/>
      <c r="RB40" s="52"/>
      <c r="RC40" s="52"/>
      <c r="RD40" s="52"/>
      <c r="RE40" s="52"/>
      <c r="RF40" s="52"/>
      <c r="RG40" s="52"/>
      <c r="RH40" s="52"/>
      <c r="RI40" s="52"/>
      <c r="RJ40" s="52"/>
      <c r="RK40" s="52"/>
      <c r="RL40" s="52"/>
      <c r="RM40" s="52"/>
      <c r="RN40" s="52"/>
      <c r="RO40" s="52"/>
      <c r="RP40" s="52"/>
      <c r="RQ40" s="52"/>
      <c r="RR40" s="52"/>
      <c r="RS40" s="52"/>
      <c r="RT40" s="52"/>
      <c r="RU40" s="52"/>
      <c r="RV40" s="52"/>
      <c r="RW40" s="52"/>
      <c r="RX40" s="52"/>
      <c r="RY40" s="52"/>
      <c r="RZ40" s="52"/>
      <c r="SA40" s="52"/>
      <c r="SB40" s="52"/>
      <c r="SC40" s="52"/>
      <c r="SD40" s="52"/>
      <c r="SE40" s="52"/>
      <c r="SF40" s="52"/>
      <c r="SG40" s="52"/>
      <c r="SH40" s="52"/>
      <c r="SI40" s="52"/>
      <c r="SJ40" s="52"/>
      <c r="SK40" s="52"/>
      <c r="SL40" s="52"/>
      <c r="SM40" s="52"/>
      <c r="SN40" s="52"/>
      <c r="SO40" s="52"/>
      <c r="SP40" s="52"/>
      <c r="SQ40" s="52"/>
      <c r="SR40" s="52"/>
      <c r="SS40" s="52"/>
      <c r="ST40" s="52"/>
      <c r="SU40" s="52"/>
      <c r="SV40" s="52"/>
      <c r="SW40" s="52"/>
      <c r="SX40" s="52"/>
      <c r="SY40" s="52"/>
      <c r="SZ40" s="52"/>
      <c r="TA40" s="52"/>
      <c r="TB40" s="52"/>
      <c r="TC40" s="52"/>
      <c r="TD40" s="52"/>
      <c r="TE40" s="52"/>
      <c r="TF40" s="52"/>
      <c r="TG40" s="52"/>
      <c r="TH40" s="52"/>
      <c r="TI40" s="52"/>
      <c r="TJ40" s="52"/>
      <c r="TK40" s="52"/>
      <c r="TL40" s="52"/>
      <c r="TM40" s="52"/>
      <c r="TN40" s="52"/>
      <c r="TO40" s="52"/>
      <c r="TP40" s="52"/>
      <c r="TQ40" s="52"/>
      <c r="TR40" s="52"/>
      <c r="TS40" s="52"/>
      <c r="TT40" s="52"/>
      <c r="TU40" s="52"/>
      <c r="TV40" s="52"/>
      <c r="TW40" s="52"/>
      <c r="TX40" s="52"/>
      <c r="TY40" s="52"/>
      <c r="TZ40" s="52"/>
      <c r="UA40" s="52"/>
      <c r="UB40" s="52"/>
      <c r="UC40" s="52"/>
      <c r="UD40" s="52"/>
      <c r="UE40" s="52"/>
      <c r="UF40" s="52"/>
      <c r="UG40" s="52"/>
      <c r="UH40" s="52"/>
      <c r="UI40" s="52"/>
      <c r="UJ40" s="52"/>
      <c r="UK40" s="52"/>
      <c r="UL40" s="52"/>
      <c r="UM40" s="52"/>
      <c r="UN40" s="52"/>
      <c r="UO40" s="52"/>
      <c r="UP40" s="52"/>
      <c r="UQ40" s="52"/>
      <c r="UR40" s="52"/>
      <c r="US40" s="52"/>
      <c r="UT40" s="52"/>
      <c r="UU40" s="52"/>
      <c r="UV40" s="52"/>
      <c r="UW40" s="52"/>
      <c r="UX40" s="52"/>
      <c r="UY40" s="52"/>
      <c r="UZ40" s="52"/>
      <c r="VA40" s="52"/>
      <c r="VB40" s="52"/>
      <c r="VC40" s="52"/>
      <c r="VD40" s="52"/>
      <c r="VE40" s="52"/>
      <c r="VF40" s="52"/>
      <c r="VG40" s="52"/>
      <c r="VH40" s="52"/>
      <c r="VI40" s="52"/>
      <c r="VJ40" s="52"/>
      <c r="VK40" s="52"/>
      <c r="VL40" s="52"/>
      <c r="VM40" s="52"/>
      <c r="VN40" s="52"/>
      <c r="VO40" s="52"/>
      <c r="VP40" s="52"/>
      <c r="VQ40" s="52"/>
      <c r="VR40" s="52"/>
      <c r="VS40" s="52"/>
      <c r="VT40" s="52"/>
      <c r="VU40" s="52"/>
      <c r="VV40" s="52"/>
      <c r="VW40" s="52"/>
      <c r="VX40" s="52"/>
      <c r="VY40" s="52"/>
      <c r="VZ40" s="52"/>
      <c r="WA40" s="52"/>
      <c r="WB40" s="52"/>
      <c r="WC40" s="52"/>
      <c r="WD40" s="52"/>
      <c r="WE40" s="52"/>
      <c r="WF40" s="52"/>
      <c r="WG40" s="52"/>
      <c r="WH40" s="52"/>
      <c r="WI40" s="52"/>
      <c r="WJ40" s="52"/>
      <c r="WK40" s="52"/>
      <c r="WL40" s="52"/>
      <c r="WM40" s="52"/>
      <c r="WN40" s="52"/>
      <c r="WO40" s="52"/>
      <c r="WP40" s="52"/>
      <c r="WQ40" s="52"/>
      <c r="WR40" s="52"/>
      <c r="WS40" s="52"/>
      <c r="WT40" s="52"/>
      <c r="WU40" s="52"/>
      <c r="WV40" s="52"/>
      <c r="WW40" s="52"/>
      <c r="WX40" s="52"/>
      <c r="WY40" s="52"/>
      <c r="WZ40" s="52"/>
      <c r="XA40" s="52"/>
      <c r="XB40" s="52"/>
      <c r="XC40" s="52"/>
      <c r="XD40" s="52"/>
      <c r="XE40" s="52"/>
      <c r="XF40" s="52"/>
      <c r="XG40" s="52"/>
      <c r="XH40" s="52"/>
      <c r="XI40" s="52"/>
      <c r="XJ40" s="52"/>
      <c r="XK40" s="52"/>
      <c r="XL40" s="52"/>
      <c r="XM40" s="52"/>
      <c r="XN40" s="52"/>
      <c r="XO40" s="52"/>
      <c r="XP40" s="52"/>
      <c r="XQ40" s="52"/>
      <c r="XR40" s="52"/>
      <c r="XS40" s="52"/>
      <c r="XT40" s="52"/>
      <c r="XU40" s="52"/>
      <c r="XV40" s="52"/>
      <c r="XW40" s="52"/>
      <c r="XX40" s="52"/>
      <c r="XY40" s="52"/>
      <c r="XZ40" s="52"/>
      <c r="YA40" s="52"/>
      <c r="YB40" s="52"/>
      <c r="YC40" s="52"/>
      <c r="YD40" s="52"/>
      <c r="YE40" s="52"/>
      <c r="YF40" s="52"/>
      <c r="YG40" s="52"/>
      <c r="YH40" s="52"/>
      <c r="YI40" s="52"/>
      <c r="YJ40" s="52"/>
      <c r="YK40" s="52"/>
      <c r="YL40" s="52"/>
      <c r="YM40" s="52"/>
      <c r="YN40" s="52"/>
      <c r="YO40" s="52"/>
      <c r="YP40" s="52"/>
      <c r="YQ40" s="52"/>
      <c r="YR40" s="52"/>
      <c r="YS40" s="52"/>
      <c r="YT40" s="52"/>
      <c r="YU40" s="52"/>
      <c r="YV40" s="52"/>
      <c r="YW40" s="52"/>
      <c r="YX40" s="52"/>
      <c r="YY40" s="52"/>
      <c r="YZ40" s="52"/>
      <c r="ZA40" s="52"/>
      <c r="ZB40" s="52"/>
      <c r="ZC40" s="52"/>
      <c r="ZD40" s="52"/>
      <c r="ZE40" s="52"/>
      <c r="ZF40" s="52"/>
      <c r="ZG40" s="52"/>
      <c r="ZH40" s="52"/>
      <c r="ZI40" s="52"/>
      <c r="ZJ40" s="52"/>
      <c r="ZK40" s="52"/>
      <c r="ZL40" s="52"/>
      <c r="ZM40" s="52"/>
      <c r="ZN40" s="52"/>
      <c r="ZO40" s="52"/>
      <c r="ZP40" s="52"/>
      <c r="ZQ40" s="52"/>
      <c r="ZR40" s="52"/>
      <c r="ZS40" s="52"/>
      <c r="ZT40" s="52"/>
      <c r="ZU40" s="52"/>
      <c r="ZV40" s="52"/>
      <c r="ZW40" s="52"/>
      <c r="ZX40" s="52"/>
      <c r="ZY40" s="52"/>
      <c r="ZZ40" s="52"/>
      <c r="AAA40" s="52"/>
      <c r="AAB40" s="52"/>
      <c r="AAC40" s="52"/>
      <c r="AAD40" s="52"/>
      <c r="AAE40" s="52"/>
      <c r="AAF40" s="52"/>
      <c r="AAG40" s="52"/>
      <c r="AAH40" s="52"/>
      <c r="AAI40" s="52"/>
      <c r="AAJ40" s="52"/>
      <c r="AAK40" s="52"/>
      <c r="AAL40" s="52"/>
      <c r="AAM40" s="52"/>
      <c r="AAN40" s="52"/>
      <c r="AAO40" s="52"/>
      <c r="AAP40" s="52"/>
      <c r="AAQ40" s="52"/>
      <c r="AAR40" s="52"/>
      <c r="AAS40" s="52"/>
      <c r="AAT40" s="52"/>
      <c r="AAU40" s="52"/>
      <c r="AAV40" s="52"/>
      <c r="AAW40" s="52"/>
      <c r="AAX40" s="52"/>
      <c r="AAY40" s="52"/>
      <c r="AAZ40" s="52"/>
      <c r="ABA40" s="52"/>
      <c r="ABB40" s="52"/>
      <c r="ABC40" s="52"/>
      <c r="ABD40" s="52"/>
      <c r="ABE40" s="52"/>
      <c r="ABF40" s="52"/>
      <c r="ABG40" s="52"/>
      <c r="ABH40" s="52"/>
      <c r="ABI40" s="52"/>
      <c r="ABJ40" s="52"/>
      <c r="ABK40" s="52"/>
      <c r="ABL40" s="52"/>
      <c r="ABM40" s="52"/>
      <c r="ABN40" s="52"/>
      <c r="ABO40" s="52"/>
      <c r="ABP40" s="52"/>
      <c r="ABQ40" s="52"/>
      <c r="ABR40" s="52"/>
      <c r="ABS40" s="52"/>
      <c r="ABT40" s="52"/>
      <c r="ABU40" s="52"/>
      <c r="ABV40" s="52"/>
      <c r="ABW40" s="52"/>
      <c r="ABX40" s="52"/>
      <c r="ABY40" s="52"/>
      <c r="ABZ40" s="52"/>
      <c r="ACA40" s="52"/>
      <c r="ACB40" s="52"/>
      <c r="ACC40" s="52"/>
      <c r="ACD40" s="52"/>
      <c r="ACE40" s="52"/>
      <c r="ACF40" s="52"/>
      <c r="ACG40" s="52"/>
      <c r="ACH40" s="52"/>
      <c r="ACI40" s="52"/>
      <c r="ACJ40" s="52"/>
      <c r="ACK40" s="52"/>
      <c r="ACL40" s="52"/>
      <c r="ACM40" s="52"/>
      <c r="ACN40" s="52"/>
      <c r="ACO40" s="52"/>
      <c r="ACP40" s="52"/>
      <c r="ACQ40" s="52"/>
      <c r="ACR40" s="52"/>
      <c r="ACS40" s="52"/>
      <c r="ACT40" s="52"/>
      <c r="ACU40" s="52"/>
      <c r="ACV40" s="52"/>
      <c r="ACW40" s="52"/>
      <c r="ACX40" s="52"/>
      <c r="ACY40" s="52"/>
      <c r="ACZ40" s="52"/>
      <c r="ADA40" s="52"/>
      <c r="ADB40" s="52"/>
      <c r="ADC40" s="52"/>
      <c r="ADD40" s="52"/>
      <c r="ADE40" s="52"/>
      <c r="ADF40" s="52"/>
      <c r="ADG40" s="52"/>
      <c r="ADH40" s="52"/>
      <c r="ADI40" s="52"/>
      <c r="ADJ40" s="52"/>
      <c r="ADK40" s="52"/>
      <c r="ADL40" s="52"/>
      <c r="ADM40" s="52"/>
      <c r="ADN40" s="52"/>
      <c r="ADO40" s="52"/>
      <c r="ADP40" s="52"/>
      <c r="ADQ40" s="52"/>
      <c r="ADR40" s="52"/>
      <c r="ADS40" s="52"/>
      <c r="ADT40" s="52"/>
      <c r="ADU40" s="52"/>
      <c r="ADV40" s="52"/>
      <c r="ADW40" s="52"/>
      <c r="ADX40" s="52"/>
      <c r="ADY40" s="52"/>
      <c r="ADZ40" s="52"/>
      <c r="AEA40" s="52"/>
      <c r="AEB40" s="52"/>
      <c r="AEC40" s="52"/>
      <c r="AED40" s="52"/>
      <c r="AEE40" s="52"/>
      <c r="AEF40" s="52"/>
      <c r="AEG40" s="52"/>
      <c r="AEH40" s="52"/>
      <c r="AEI40" s="52"/>
      <c r="AEJ40" s="52"/>
      <c r="AEK40" s="52"/>
      <c r="AEL40" s="52"/>
      <c r="AEM40" s="52"/>
      <c r="AEN40" s="52"/>
      <c r="AEO40" s="52"/>
      <c r="AEP40" s="52"/>
      <c r="AEQ40" s="52"/>
      <c r="AER40" s="52"/>
      <c r="AES40" s="52"/>
      <c r="AET40" s="52"/>
      <c r="AEU40" s="52"/>
      <c r="AEV40" s="52"/>
      <c r="AEW40" s="52"/>
      <c r="AEX40" s="52"/>
      <c r="AEY40" s="52"/>
      <c r="AEZ40" s="52"/>
      <c r="AFA40" s="52"/>
      <c r="AFB40" s="52"/>
      <c r="AFC40" s="52"/>
      <c r="AFD40" s="52"/>
      <c r="AFE40" s="52"/>
      <c r="AFF40" s="52"/>
      <c r="AFG40" s="52"/>
      <c r="AFH40" s="52"/>
      <c r="AFI40" s="52"/>
      <c r="AFJ40" s="52"/>
      <c r="AFK40" s="52"/>
      <c r="AFL40" s="52"/>
      <c r="AFM40" s="52"/>
      <c r="AFN40" s="52"/>
      <c r="AFO40" s="52"/>
      <c r="AFP40" s="52"/>
      <c r="AFQ40" s="52"/>
      <c r="AFR40" s="52"/>
      <c r="AFS40" s="52"/>
      <c r="AFT40" s="52"/>
      <c r="AFU40" s="52"/>
      <c r="AFV40" s="52"/>
      <c r="AFW40" s="52"/>
      <c r="AFX40" s="52"/>
      <c r="AFY40" s="52"/>
      <c r="AFZ40" s="52"/>
      <c r="AGA40" s="52"/>
      <c r="AGB40" s="52"/>
      <c r="AGC40" s="52"/>
      <c r="AGD40" s="52"/>
      <c r="AGE40" s="52"/>
      <c r="AGF40" s="52"/>
      <c r="AGG40" s="52"/>
      <c r="AGH40" s="52"/>
      <c r="AGI40" s="52"/>
      <c r="AGJ40" s="52"/>
      <c r="AGK40" s="52"/>
      <c r="AGL40" s="52"/>
      <c r="AGM40" s="52"/>
      <c r="AGN40" s="52"/>
      <c r="AGO40" s="52"/>
      <c r="AGP40" s="52"/>
      <c r="AGQ40" s="52"/>
      <c r="AGR40" s="52"/>
      <c r="AGS40" s="52"/>
      <c r="AGT40" s="52"/>
      <c r="AGU40" s="52"/>
      <c r="AGV40" s="52"/>
      <c r="AGW40" s="52"/>
      <c r="AGX40" s="52"/>
      <c r="AGY40" s="52"/>
      <c r="AGZ40" s="52"/>
      <c r="AHA40" s="52"/>
      <c r="AHB40" s="52"/>
      <c r="AHC40" s="52"/>
      <c r="AHD40" s="52"/>
      <c r="AHE40" s="52"/>
      <c r="AHF40" s="52"/>
      <c r="AHG40" s="52"/>
      <c r="AHH40" s="52"/>
      <c r="AHI40" s="52"/>
      <c r="AHJ40" s="52"/>
      <c r="AHK40" s="52"/>
      <c r="AHL40" s="52"/>
      <c r="AHM40" s="52"/>
      <c r="AHN40" s="52"/>
      <c r="AHO40" s="52"/>
      <c r="AHP40" s="52"/>
      <c r="AHQ40" s="52"/>
      <c r="AHR40" s="52"/>
      <c r="AHS40" s="52"/>
      <c r="AHT40" s="52"/>
      <c r="AHU40" s="52"/>
      <c r="AHV40" s="52"/>
      <c r="AHW40" s="52"/>
      <c r="AHX40" s="52"/>
      <c r="AHY40" s="52"/>
      <c r="AHZ40" s="52"/>
      <c r="AIA40" s="52"/>
      <c r="AIB40" s="52"/>
      <c r="AIC40" s="52"/>
      <c r="AID40" s="52"/>
      <c r="AIE40" s="52"/>
      <c r="AIF40" s="52"/>
      <c r="AIG40" s="52"/>
      <c r="AIH40" s="52"/>
      <c r="AII40" s="52"/>
      <c r="AIJ40" s="52"/>
      <c r="AIK40" s="52"/>
      <c r="AIL40" s="52"/>
      <c r="AIM40" s="52"/>
      <c r="AIN40" s="52"/>
      <c r="AIO40" s="52"/>
      <c r="AIP40" s="52"/>
      <c r="AIQ40" s="52"/>
      <c r="AIR40" s="52"/>
      <c r="AIS40" s="52"/>
      <c r="AIT40" s="52"/>
      <c r="AIU40" s="52"/>
      <c r="AIV40" s="52"/>
      <c r="AIW40" s="52"/>
      <c r="AIX40" s="52"/>
      <c r="AIY40" s="52"/>
      <c r="AIZ40" s="52"/>
      <c r="AJA40" s="52"/>
      <c r="AJB40" s="52"/>
      <c r="AJC40" s="52"/>
      <c r="AJD40" s="52"/>
      <c r="AJE40" s="52"/>
      <c r="AJF40" s="52"/>
      <c r="AJG40" s="52"/>
      <c r="AJH40" s="52"/>
      <c r="AJI40" s="52"/>
      <c r="AJJ40" s="52"/>
      <c r="AJK40" s="52"/>
      <c r="AJL40" s="52"/>
      <c r="AJM40" s="52"/>
      <c r="AJN40" s="52"/>
      <c r="AJO40" s="52"/>
      <c r="AJP40" s="52"/>
      <c r="AJQ40" s="52"/>
      <c r="AJR40" s="52"/>
      <c r="AJS40" s="52"/>
      <c r="AJT40" s="52"/>
      <c r="AJU40" s="52"/>
      <c r="AJV40" s="52"/>
      <c r="AJW40" s="52"/>
      <c r="AJX40" s="52"/>
      <c r="AJY40" s="52"/>
      <c r="AJZ40" s="52"/>
      <c r="AKA40" s="52"/>
      <c r="AKB40" s="52"/>
      <c r="AKC40" s="52"/>
      <c r="AKD40" s="52"/>
      <c r="AKE40" s="52"/>
      <c r="AKF40" s="52"/>
      <c r="AKG40" s="52"/>
      <c r="AKH40" s="52"/>
      <c r="AKI40" s="52"/>
      <c r="AKJ40" s="52"/>
      <c r="AKK40" s="52"/>
      <c r="AKL40" s="52"/>
      <c r="AKM40" s="52"/>
      <c r="AKN40" s="52"/>
      <c r="AKO40" s="52"/>
      <c r="AKP40" s="52"/>
      <c r="AKQ40" s="52"/>
      <c r="AKR40" s="52"/>
      <c r="AKS40" s="52"/>
      <c r="AKT40" s="52"/>
      <c r="AKU40" s="52"/>
      <c r="AKV40" s="52"/>
      <c r="AKW40" s="52"/>
      <c r="AKX40" s="52"/>
      <c r="AKY40" s="52"/>
      <c r="AKZ40" s="52"/>
      <c r="ALA40" s="52"/>
      <c r="ALB40" s="52"/>
      <c r="ALC40" s="52"/>
      <c r="ALD40" s="52"/>
      <c r="ALE40" s="52"/>
      <c r="ALF40" s="52"/>
      <c r="ALG40" s="52"/>
      <c r="ALH40" s="52"/>
      <c r="ALI40" s="52"/>
      <c r="ALJ40" s="52"/>
      <c r="ALK40" s="52"/>
      <c r="ALL40" s="52"/>
      <c r="ALM40" s="52"/>
      <c r="ALN40" s="52"/>
      <c r="ALO40" s="52"/>
      <c r="ALP40" s="52"/>
      <c r="ALQ40" s="52"/>
      <c r="ALR40" s="52"/>
      <c r="ALS40" s="52"/>
      <c r="ALT40" s="52"/>
      <c r="ALU40" s="52"/>
      <c r="ALV40" s="52"/>
      <c r="ALW40" s="52"/>
      <c r="ALX40" s="52"/>
      <c r="ALY40" s="52"/>
      <c r="ALZ40" s="52"/>
      <c r="AMA40" s="52"/>
      <c r="AMB40" s="52"/>
      <c r="AMC40" s="52"/>
      <c r="AMD40" s="52"/>
      <c r="AME40" s="52"/>
      <c r="AMF40" s="52"/>
      <c r="AMG40" s="52"/>
      <c r="AMH40" s="52"/>
      <c r="AMI40" s="52"/>
      <c r="AMJ40" s="52"/>
      <c r="AMK40" s="52"/>
      <c r="AML40" s="52"/>
      <c r="AMM40" s="52"/>
      <c r="AMN40" s="52"/>
      <c r="AMO40" s="52"/>
      <c r="AMP40" s="52"/>
      <c r="AMQ40" s="52"/>
      <c r="AMR40" s="52"/>
      <c r="AMS40" s="52"/>
      <c r="AMT40" s="52"/>
      <c r="AMU40" s="52"/>
      <c r="AMV40" s="52"/>
      <c r="AMW40" s="52"/>
      <c r="AMX40" s="52"/>
      <c r="AMY40" s="52"/>
      <c r="AMZ40" s="52"/>
      <c r="ANA40" s="52"/>
      <c r="ANB40" s="52"/>
      <c r="ANC40" s="52"/>
      <c r="AND40" s="52"/>
      <c r="ANE40" s="52"/>
      <c r="ANF40" s="52"/>
      <c r="ANG40" s="52"/>
      <c r="ANH40" s="52"/>
      <c r="ANI40" s="52"/>
      <c r="ANJ40" s="52"/>
      <c r="ANK40" s="52"/>
      <c r="ANL40" s="52"/>
      <c r="ANM40" s="52"/>
      <c r="ANN40" s="52"/>
      <c r="ANO40" s="52"/>
      <c r="ANP40" s="52"/>
      <c r="ANQ40" s="52"/>
      <c r="ANR40" s="52"/>
      <c r="ANS40" s="52"/>
      <c r="ANT40" s="52"/>
      <c r="ANU40" s="52"/>
      <c r="ANV40" s="52"/>
      <c r="ANW40" s="52"/>
      <c r="ANX40" s="52"/>
      <c r="ANY40" s="52"/>
      <c r="ANZ40" s="52"/>
      <c r="AOA40" s="52"/>
      <c r="AOB40" s="52"/>
      <c r="AOC40" s="52"/>
      <c r="AOD40" s="52"/>
      <c r="AOE40" s="52"/>
      <c r="AOF40" s="52"/>
      <c r="AOG40" s="52"/>
      <c r="AOH40" s="52"/>
      <c r="AOI40" s="52"/>
      <c r="AOJ40" s="52"/>
      <c r="AOK40" s="52"/>
      <c r="AOL40" s="52"/>
      <c r="AOM40" s="52"/>
      <c r="AON40" s="52"/>
      <c r="AOO40" s="52"/>
      <c r="AOP40" s="52"/>
      <c r="AOQ40" s="52"/>
      <c r="AOR40" s="52"/>
      <c r="AOS40" s="52"/>
      <c r="AOT40" s="52"/>
      <c r="AOU40" s="52"/>
      <c r="AOV40" s="52"/>
      <c r="AOW40" s="52"/>
      <c r="AOX40" s="52"/>
      <c r="AOY40" s="52"/>
      <c r="AOZ40" s="52"/>
      <c r="APA40" s="52"/>
      <c r="APB40" s="52"/>
      <c r="APC40" s="52"/>
      <c r="APD40" s="52"/>
      <c r="APE40" s="52"/>
      <c r="APF40" s="52"/>
      <c r="APG40" s="52"/>
      <c r="APH40" s="52"/>
      <c r="API40" s="52"/>
      <c r="APJ40" s="52"/>
      <c r="APK40" s="52"/>
      <c r="APL40" s="52"/>
      <c r="APM40" s="52"/>
      <c r="APN40" s="52"/>
      <c r="APO40" s="52"/>
      <c r="APP40" s="52"/>
      <c r="APQ40" s="52"/>
      <c r="APR40" s="52"/>
      <c r="APS40" s="52"/>
      <c r="APT40" s="52"/>
      <c r="APU40" s="52"/>
      <c r="APV40" s="52"/>
      <c r="APW40" s="52"/>
      <c r="APX40" s="52"/>
      <c r="APY40" s="52"/>
      <c r="APZ40" s="52"/>
      <c r="AQA40" s="52"/>
      <c r="AQB40" s="52"/>
      <c r="AQC40" s="52"/>
      <c r="AQD40" s="52"/>
      <c r="AQE40" s="52"/>
      <c r="AQF40" s="52"/>
      <c r="AQG40" s="52"/>
      <c r="AQH40" s="52"/>
      <c r="AQI40" s="52"/>
      <c r="AQJ40" s="52"/>
      <c r="AQK40" s="52"/>
      <c r="AQL40" s="52"/>
      <c r="AQM40" s="52"/>
      <c r="AQN40" s="52"/>
      <c r="AQO40" s="52"/>
      <c r="AQP40" s="52"/>
      <c r="AQQ40" s="52"/>
      <c r="AQR40" s="52"/>
      <c r="AQS40" s="52"/>
      <c r="AQT40" s="52"/>
      <c r="AQU40" s="52"/>
      <c r="AQV40" s="52"/>
      <c r="AQW40" s="52"/>
      <c r="AQX40" s="52"/>
      <c r="AQY40" s="52"/>
      <c r="AQZ40" s="52"/>
      <c r="ARA40" s="52"/>
      <c r="ARB40" s="52"/>
      <c r="ARC40" s="52"/>
      <c r="ARD40" s="52"/>
      <c r="ARE40" s="52"/>
      <c r="ARF40" s="52"/>
      <c r="ARG40" s="52"/>
      <c r="ARH40" s="52"/>
      <c r="ARI40" s="52"/>
      <c r="ARJ40" s="52"/>
      <c r="ARK40" s="52"/>
      <c r="ARL40" s="52"/>
      <c r="ARM40" s="52"/>
      <c r="ARN40" s="52"/>
      <c r="ARO40" s="52"/>
      <c r="ARP40" s="52"/>
      <c r="ARQ40" s="52"/>
      <c r="ARR40" s="52"/>
      <c r="ARS40" s="52"/>
      <c r="ART40" s="52"/>
      <c r="ARU40" s="52"/>
      <c r="ARV40" s="52"/>
      <c r="ARW40" s="52"/>
      <c r="ARX40" s="52"/>
      <c r="ARY40" s="52"/>
      <c r="ARZ40" s="52"/>
      <c r="ASA40" s="52"/>
      <c r="ASB40" s="52"/>
      <c r="ASC40" s="52"/>
      <c r="ASD40" s="52"/>
      <c r="ASE40" s="52"/>
      <c r="ASF40" s="52"/>
      <c r="ASG40" s="52"/>
      <c r="ASH40" s="52"/>
      <c r="ASI40" s="52"/>
      <c r="ASJ40" s="52"/>
      <c r="ASK40" s="52"/>
      <c r="ASL40" s="52"/>
      <c r="ASM40" s="52"/>
      <c r="ASN40" s="52"/>
      <c r="ASO40" s="52"/>
      <c r="ASP40" s="52"/>
      <c r="ASQ40" s="52"/>
      <c r="ASR40" s="52"/>
      <c r="ASS40" s="52"/>
      <c r="AST40" s="52"/>
      <c r="ASU40" s="52"/>
      <c r="ASV40" s="52"/>
      <c r="ASW40" s="52"/>
      <c r="ASX40" s="52"/>
      <c r="ASY40" s="52"/>
      <c r="ASZ40" s="52"/>
      <c r="ATA40" s="52"/>
      <c r="ATB40" s="52"/>
      <c r="ATC40" s="52"/>
      <c r="ATD40" s="52"/>
      <c r="ATE40" s="52"/>
      <c r="ATF40" s="52"/>
      <c r="ATG40" s="52"/>
      <c r="ATH40" s="52"/>
      <c r="ATI40" s="52"/>
      <c r="ATJ40" s="52"/>
      <c r="ATK40" s="52"/>
      <c r="ATL40" s="52"/>
      <c r="ATM40" s="52"/>
      <c r="ATN40" s="52"/>
      <c r="ATO40" s="52"/>
      <c r="ATP40" s="52"/>
      <c r="ATQ40" s="52"/>
      <c r="ATR40" s="52"/>
      <c r="ATS40" s="52"/>
      <c r="ATT40" s="52"/>
      <c r="ATU40" s="52"/>
      <c r="ATV40" s="52"/>
      <c r="ATW40" s="52"/>
      <c r="ATX40" s="52"/>
      <c r="ATY40" s="52"/>
      <c r="ATZ40" s="52"/>
      <c r="AUA40" s="52"/>
      <c r="AUB40" s="52"/>
      <c r="AUC40" s="52"/>
      <c r="AUD40" s="52"/>
      <c r="AUE40" s="52"/>
      <c r="AUF40" s="52"/>
      <c r="AUG40" s="52"/>
      <c r="AUH40" s="52"/>
      <c r="AUI40" s="52"/>
      <c r="AUJ40" s="52"/>
      <c r="AUK40" s="52"/>
      <c r="AUL40" s="52"/>
      <c r="AUM40" s="52"/>
      <c r="AUN40" s="52"/>
      <c r="AUO40" s="52"/>
      <c r="AUP40" s="52"/>
      <c r="AUQ40" s="52"/>
      <c r="AUR40" s="52"/>
      <c r="AUS40" s="52"/>
      <c r="AUT40" s="52"/>
      <c r="AUU40" s="52"/>
      <c r="AUV40" s="52"/>
      <c r="AUW40" s="52"/>
      <c r="AUX40" s="52"/>
      <c r="AUY40" s="52"/>
      <c r="AUZ40" s="52"/>
      <c r="AVA40" s="52"/>
      <c r="AVB40" s="52"/>
      <c r="AVC40" s="52"/>
      <c r="AVD40" s="52"/>
      <c r="AVE40" s="52"/>
      <c r="AVF40" s="52"/>
      <c r="AVG40" s="52"/>
      <c r="AVH40" s="52"/>
      <c r="AVI40" s="52"/>
      <c r="AVJ40" s="52"/>
      <c r="AVK40" s="52"/>
      <c r="AVL40" s="52"/>
      <c r="AVM40" s="52"/>
      <c r="AVN40" s="52"/>
      <c r="AVO40" s="52"/>
      <c r="AVP40" s="52"/>
      <c r="AVQ40" s="52"/>
      <c r="AVR40" s="52"/>
      <c r="AVS40" s="52"/>
      <c r="AVT40" s="52"/>
      <c r="AVU40" s="52"/>
      <c r="AVV40" s="52"/>
      <c r="AVW40" s="52"/>
      <c r="AVX40" s="52"/>
      <c r="AVY40" s="52"/>
      <c r="AVZ40" s="52"/>
      <c r="AWA40" s="52"/>
      <c r="AWB40" s="52"/>
      <c r="AWC40" s="52"/>
      <c r="AWD40" s="52"/>
      <c r="AWE40" s="52"/>
      <c r="AWF40" s="52"/>
      <c r="AWG40" s="52"/>
      <c r="AWH40" s="52"/>
      <c r="AWI40" s="52"/>
      <c r="AWJ40" s="52"/>
      <c r="AWK40" s="52"/>
      <c r="AWL40" s="52"/>
      <c r="AWM40" s="52"/>
      <c r="AWN40" s="52"/>
      <c r="AWO40" s="52"/>
      <c r="AWP40" s="52"/>
      <c r="AWQ40" s="52"/>
      <c r="AWR40" s="52"/>
      <c r="AWS40" s="52"/>
      <c r="AWT40" s="52"/>
      <c r="AWU40" s="52"/>
      <c r="AWV40" s="52"/>
      <c r="AWW40" s="52"/>
      <c r="AWX40" s="52"/>
      <c r="AWY40" s="52"/>
      <c r="AWZ40" s="52"/>
      <c r="AXA40" s="52"/>
      <c r="AXB40" s="52"/>
      <c r="AXC40" s="52"/>
      <c r="AXD40" s="52"/>
      <c r="AXE40" s="52"/>
      <c r="AXF40" s="52"/>
      <c r="AXG40" s="52"/>
      <c r="AXH40" s="52"/>
      <c r="AXI40" s="52"/>
      <c r="AXJ40" s="52"/>
      <c r="AXK40" s="52"/>
      <c r="AXL40" s="52"/>
      <c r="AXM40" s="52"/>
      <c r="AXN40" s="52"/>
      <c r="AXO40" s="52"/>
      <c r="AXP40" s="52"/>
      <c r="AXQ40" s="52"/>
      <c r="AXR40" s="52"/>
      <c r="AXS40" s="52"/>
      <c r="AXT40" s="52"/>
      <c r="AXU40" s="52"/>
      <c r="AXV40" s="52"/>
      <c r="AXW40" s="52"/>
      <c r="AXX40" s="52"/>
      <c r="AXY40" s="52"/>
      <c r="AXZ40" s="52"/>
      <c r="AYA40" s="52"/>
      <c r="AYB40" s="52"/>
      <c r="AYC40" s="52"/>
      <c r="AYD40" s="52"/>
      <c r="AYE40" s="52"/>
      <c r="AYF40" s="52"/>
      <c r="AYG40" s="52"/>
      <c r="AYH40" s="52"/>
      <c r="AYI40" s="52"/>
      <c r="AYJ40" s="52"/>
      <c r="AYK40" s="52"/>
      <c r="AYL40" s="52"/>
      <c r="AYM40" s="52"/>
      <c r="AYN40" s="52"/>
      <c r="AYO40" s="52"/>
      <c r="AYP40" s="52"/>
      <c r="AYQ40" s="52"/>
      <c r="AYR40" s="52"/>
      <c r="AYS40" s="52"/>
      <c r="AYT40" s="52"/>
      <c r="AYU40" s="52"/>
      <c r="AYV40" s="52"/>
      <c r="AYW40" s="52"/>
      <c r="AYX40" s="52"/>
      <c r="AYY40" s="52"/>
      <c r="AYZ40" s="52"/>
      <c r="AZA40" s="52"/>
      <c r="AZB40" s="52"/>
      <c r="AZC40" s="52"/>
      <c r="AZD40" s="52"/>
      <c r="AZE40" s="52"/>
      <c r="AZF40" s="52"/>
      <c r="AZG40" s="52"/>
      <c r="AZH40" s="52"/>
      <c r="AZI40" s="52"/>
      <c r="AZJ40" s="52"/>
      <c r="AZK40" s="52"/>
      <c r="AZL40" s="52"/>
      <c r="AZM40" s="52"/>
      <c r="AZN40" s="52"/>
      <c r="AZO40" s="52"/>
      <c r="AZP40" s="52"/>
      <c r="AZQ40" s="52"/>
      <c r="AZR40" s="52"/>
      <c r="AZS40" s="52"/>
      <c r="AZT40" s="52"/>
      <c r="AZU40" s="52"/>
      <c r="AZV40" s="52"/>
      <c r="AZW40" s="52"/>
      <c r="AZX40" s="52"/>
      <c r="AZY40" s="52"/>
      <c r="AZZ40" s="52"/>
      <c r="BAA40" s="52"/>
      <c r="BAB40" s="52"/>
      <c r="BAC40" s="52"/>
      <c r="BAD40" s="52"/>
      <c r="BAE40" s="52"/>
      <c r="BAF40" s="52"/>
      <c r="BAG40" s="52"/>
      <c r="BAH40" s="52"/>
      <c r="BAI40" s="52"/>
      <c r="BAJ40" s="52"/>
      <c r="BAK40" s="52"/>
      <c r="BAL40" s="52"/>
      <c r="BAM40" s="52"/>
      <c r="BAN40" s="52"/>
      <c r="BAO40" s="52"/>
      <c r="BAP40" s="52"/>
      <c r="BAQ40" s="52"/>
      <c r="BAR40" s="52"/>
      <c r="BAS40" s="52"/>
      <c r="BAT40" s="52"/>
      <c r="BAU40" s="52"/>
      <c r="BAV40" s="52"/>
      <c r="BAW40" s="52"/>
      <c r="BAX40" s="52"/>
      <c r="BAY40" s="52"/>
      <c r="BAZ40" s="52"/>
      <c r="BBA40" s="52"/>
      <c r="BBB40" s="52"/>
      <c r="BBC40" s="52"/>
      <c r="BBD40" s="52"/>
      <c r="BBE40" s="52"/>
      <c r="BBF40" s="52"/>
      <c r="BBG40" s="52"/>
      <c r="BBH40" s="52"/>
      <c r="BBI40" s="52"/>
      <c r="BBJ40" s="52"/>
      <c r="BBK40" s="52"/>
      <c r="BBL40" s="52"/>
      <c r="BBM40" s="52"/>
      <c r="BBN40" s="52"/>
      <c r="BBO40" s="52"/>
      <c r="BBP40" s="52"/>
      <c r="BBQ40" s="52"/>
      <c r="BBR40" s="52"/>
      <c r="BBS40" s="52"/>
      <c r="BBT40" s="52"/>
      <c r="BBU40" s="52"/>
      <c r="BBV40" s="52"/>
      <c r="BBW40" s="52"/>
      <c r="BBX40" s="52"/>
      <c r="BBY40" s="52"/>
      <c r="BBZ40" s="52"/>
      <c r="BCA40" s="52"/>
      <c r="BCB40" s="52"/>
      <c r="BCC40" s="52"/>
      <c r="BCD40" s="52"/>
      <c r="BCE40" s="52"/>
      <c r="BCF40" s="52"/>
      <c r="BCG40" s="52"/>
      <c r="BCH40" s="52"/>
      <c r="BCI40" s="52"/>
      <c r="BCJ40" s="52"/>
      <c r="BCK40" s="52"/>
      <c r="BCL40" s="52"/>
      <c r="BCM40" s="52"/>
      <c r="BCN40" s="52"/>
      <c r="BCO40" s="52"/>
      <c r="BCP40" s="52"/>
      <c r="BCQ40" s="52"/>
      <c r="BCR40" s="52"/>
      <c r="BCS40" s="52"/>
      <c r="BCT40" s="52"/>
    </row>
    <row r="41" spans="1:1450" s="52" customFormat="1" x14ac:dyDescent="0.25">
      <c r="A41" s="51" t="s">
        <v>76</v>
      </c>
      <c r="B41" s="52" t="s">
        <v>76</v>
      </c>
      <c r="C41" s="53" t="s">
        <v>115</v>
      </c>
      <c r="D41" s="53" t="s">
        <v>170</v>
      </c>
      <c r="E41" s="53" t="s">
        <v>171</v>
      </c>
      <c r="F41" s="53" t="s">
        <v>172</v>
      </c>
      <c r="G41" s="53">
        <v>16346</v>
      </c>
      <c r="H41" s="53">
        <v>1174</v>
      </c>
      <c r="I41" s="53">
        <v>793</v>
      </c>
      <c r="J41" s="52">
        <v>1</v>
      </c>
      <c r="K41" s="55"/>
      <c r="L41" s="55"/>
      <c r="O41" s="52">
        <f t="shared" si="6"/>
        <v>1</v>
      </c>
      <c r="Q41" s="55"/>
      <c r="R41" s="56"/>
      <c r="S41" s="56"/>
      <c r="W41" s="55"/>
      <c r="X41" s="57"/>
      <c r="Y41" s="58"/>
      <c r="Z41" s="58"/>
      <c r="AA41" s="58"/>
      <c r="AB41" s="58"/>
      <c r="AF41" s="29"/>
      <c r="AG41" s="60"/>
      <c r="AH41" s="59"/>
      <c r="AI41" s="59"/>
      <c r="AJ41" s="59"/>
      <c r="AK41" s="59"/>
    </row>
    <row r="42" spans="1:1450" s="61" customFormat="1" x14ac:dyDescent="0.25">
      <c r="A42" s="77" t="s">
        <v>76</v>
      </c>
      <c r="B42" s="61" t="s">
        <v>76</v>
      </c>
      <c r="C42" s="78" t="s">
        <v>115</v>
      </c>
      <c r="D42" s="78" t="s">
        <v>173</v>
      </c>
      <c r="E42" s="78" t="s">
        <v>174</v>
      </c>
      <c r="F42" s="78" t="s">
        <v>175</v>
      </c>
      <c r="G42" s="78">
        <v>34269</v>
      </c>
      <c r="H42" s="78">
        <v>2091</v>
      </c>
      <c r="I42" s="78">
        <v>1023</v>
      </c>
      <c r="J42" s="61">
        <v>2</v>
      </c>
      <c r="K42" s="79">
        <f>AVERAGE(G42:G43)</f>
        <v>33311</v>
      </c>
      <c r="L42" s="79">
        <f>STDEV(G42:G43)</f>
        <v>1354.8165927534251</v>
      </c>
      <c r="O42" s="61">
        <f t="shared" si="6"/>
        <v>1</v>
      </c>
      <c r="Q42" s="79"/>
      <c r="R42" s="80"/>
      <c r="S42" s="80"/>
      <c r="W42" s="79"/>
      <c r="X42" s="83"/>
      <c r="Y42" s="88"/>
      <c r="Z42" s="88"/>
      <c r="AA42" s="88"/>
      <c r="AB42" s="88"/>
      <c r="AF42" s="33"/>
      <c r="AG42" s="89"/>
      <c r="AH42" s="86"/>
      <c r="AI42" s="86"/>
      <c r="AJ42" s="86"/>
      <c r="AK42" s="86"/>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c r="IS42" s="52"/>
      <c r="IT42" s="52"/>
      <c r="IU42" s="52"/>
      <c r="IV42" s="52"/>
      <c r="IW42" s="52"/>
      <c r="IX42" s="52"/>
      <c r="IY42" s="52"/>
      <c r="IZ42" s="52"/>
      <c r="JA42" s="52"/>
      <c r="JB42" s="52"/>
      <c r="JC42" s="52"/>
      <c r="JD42" s="52"/>
      <c r="JE42" s="52"/>
      <c r="JF42" s="52"/>
      <c r="JG42" s="52"/>
      <c r="JH42" s="52"/>
      <c r="JI42" s="52"/>
      <c r="JJ42" s="52"/>
      <c r="JK42" s="52"/>
      <c r="JL42" s="52"/>
      <c r="JM42" s="52"/>
      <c r="JN42" s="52"/>
      <c r="JO42" s="52"/>
      <c r="JP42" s="52"/>
      <c r="JQ42" s="52"/>
      <c r="JR42" s="52"/>
      <c r="JS42" s="52"/>
      <c r="JT42" s="52"/>
      <c r="JU42" s="52"/>
      <c r="JV42" s="52"/>
      <c r="JW42" s="52"/>
      <c r="JX42" s="52"/>
      <c r="JY42" s="52"/>
      <c r="JZ42" s="52"/>
      <c r="KA42" s="52"/>
      <c r="KB42" s="52"/>
      <c r="KC42" s="52"/>
      <c r="KD42" s="52"/>
      <c r="KE42" s="52"/>
      <c r="KF42" s="52"/>
      <c r="KG42" s="52"/>
      <c r="KH42" s="52"/>
      <c r="KI42" s="52"/>
      <c r="KJ42" s="52"/>
      <c r="KK42" s="52"/>
      <c r="KL42" s="52"/>
      <c r="KM42" s="52"/>
      <c r="KN42" s="52"/>
      <c r="KO42" s="52"/>
      <c r="KP42" s="52"/>
      <c r="KQ42" s="52"/>
      <c r="KR42" s="52"/>
      <c r="KS42" s="52"/>
      <c r="KT42" s="52"/>
      <c r="KU42" s="52"/>
      <c r="KV42" s="52"/>
      <c r="KW42" s="52"/>
      <c r="KX42" s="52"/>
      <c r="KY42" s="52"/>
      <c r="KZ42" s="52"/>
      <c r="LA42" s="52"/>
      <c r="LB42" s="52"/>
      <c r="LC42" s="52"/>
      <c r="LD42" s="52"/>
      <c r="LE42" s="52"/>
      <c r="LF42" s="52"/>
      <c r="LG42" s="52"/>
      <c r="LH42" s="52"/>
      <c r="LI42" s="52"/>
      <c r="LJ42" s="52"/>
      <c r="LK42" s="52"/>
      <c r="LL42" s="52"/>
      <c r="LM42" s="52"/>
      <c r="LN42" s="52"/>
      <c r="LO42" s="52"/>
      <c r="LP42" s="52"/>
      <c r="LQ42" s="52"/>
      <c r="LR42" s="52"/>
      <c r="LS42" s="52"/>
      <c r="LT42" s="52"/>
      <c r="LU42" s="52"/>
      <c r="LV42" s="52"/>
      <c r="LW42" s="52"/>
      <c r="LX42" s="52"/>
      <c r="LY42" s="52"/>
      <c r="LZ42" s="52"/>
      <c r="MA42" s="52"/>
      <c r="MB42" s="52"/>
      <c r="MC42" s="52"/>
      <c r="MD42" s="52"/>
      <c r="ME42" s="52"/>
      <c r="MF42" s="52"/>
      <c r="MG42" s="52"/>
      <c r="MH42" s="52"/>
      <c r="MI42" s="52"/>
      <c r="MJ42" s="52"/>
      <c r="MK42" s="52"/>
      <c r="ML42" s="52"/>
      <c r="MM42" s="52"/>
      <c r="MN42" s="52"/>
      <c r="MO42" s="52"/>
      <c r="MP42" s="52"/>
      <c r="MQ42" s="52"/>
      <c r="MR42" s="52"/>
      <c r="MS42" s="52"/>
      <c r="MT42" s="52"/>
      <c r="MU42" s="52"/>
      <c r="MV42" s="52"/>
      <c r="MW42" s="52"/>
      <c r="MX42" s="52"/>
      <c r="MY42" s="52"/>
      <c r="MZ42" s="52"/>
      <c r="NA42" s="52"/>
      <c r="NB42" s="52"/>
      <c r="NC42" s="52"/>
      <c r="ND42" s="52"/>
      <c r="NE42" s="52"/>
      <c r="NF42" s="52"/>
      <c r="NG42" s="52"/>
      <c r="NH42" s="52"/>
      <c r="NI42" s="52"/>
      <c r="NJ42" s="52"/>
      <c r="NK42" s="52"/>
      <c r="NL42" s="52"/>
      <c r="NM42" s="52"/>
      <c r="NN42" s="52"/>
      <c r="NO42" s="52"/>
      <c r="NP42" s="52"/>
      <c r="NQ42" s="52"/>
      <c r="NR42" s="52"/>
      <c r="NS42" s="52"/>
      <c r="NT42" s="52"/>
      <c r="NU42" s="52"/>
      <c r="NV42" s="52"/>
      <c r="NW42" s="52"/>
      <c r="NX42" s="52"/>
      <c r="NY42" s="52"/>
      <c r="NZ42" s="52"/>
      <c r="OA42" s="52"/>
      <c r="OB42" s="52"/>
      <c r="OC42" s="52"/>
      <c r="OD42" s="52"/>
      <c r="OE42" s="52"/>
      <c r="OF42" s="52"/>
      <c r="OG42" s="52"/>
      <c r="OH42" s="52"/>
      <c r="OI42" s="52"/>
      <c r="OJ42" s="52"/>
      <c r="OK42" s="52"/>
      <c r="OL42" s="52"/>
      <c r="OM42" s="52"/>
      <c r="ON42" s="52"/>
      <c r="OO42" s="52"/>
      <c r="OP42" s="52"/>
      <c r="OQ42" s="52"/>
      <c r="OR42" s="52"/>
      <c r="OS42" s="52"/>
      <c r="OT42" s="52"/>
      <c r="OU42" s="52"/>
      <c r="OV42" s="52"/>
      <c r="OW42" s="52"/>
      <c r="OX42" s="52"/>
      <c r="OY42" s="52"/>
      <c r="OZ42" s="52"/>
      <c r="PA42" s="52"/>
      <c r="PB42" s="52"/>
      <c r="PC42" s="52"/>
      <c r="PD42" s="52"/>
      <c r="PE42" s="52"/>
      <c r="PF42" s="52"/>
      <c r="PG42" s="52"/>
      <c r="PH42" s="52"/>
      <c r="PI42" s="52"/>
      <c r="PJ42" s="52"/>
      <c r="PK42" s="52"/>
      <c r="PL42" s="52"/>
      <c r="PM42" s="52"/>
      <c r="PN42" s="52"/>
      <c r="PO42" s="52"/>
      <c r="PP42" s="52"/>
      <c r="PQ42" s="52"/>
      <c r="PR42" s="52"/>
      <c r="PS42" s="52"/>
      <c r="PT42" s="52"/>
      <c r="PU42" s="52"/>
      <c r="PV42" s="52"/>
      <c r="PW42" s="52"/>
      <c r="PX42" s="52"/>
      <c r="PY42" s="52"/>
      <c r="PZ42" s="52"/>
      <c r="QA42" s="52"/>
      <c r="QB42" s="52"/>
      <c r="QC42" s="52"/>
      <c r="QD42" s="52"/>
      <c r="QE42" s="52"/>
      <c r="QF42" s="52"/>
      <c r="QG42" s="52"/>
      <c r="QH42" s="52"/>
      <c r="QI42" s="52"/>
      <c r="QJ42" s="52"/>
      <c r="QK42" s="52"/>
      <c r="QL42" s="52"/>
      <c r="QM42" s="52"/>
      <c r="QN42" s="52"/>
      <c r="QO42" s="52"/>
      <c r="QP42" s="52"/>
      <c r="QQ42" s="52"/>
      <c r="QR42" s="52"/>
      <c r="QS42" s="52"/>
      <c r="QT42" s="52"/>
      <c r="QU42" s="52"/>
      <c r="QV42" s="52"/>
      <c r="QW42" s="52"/>
      <c r="QX42" s="52"/>
      <c r="QY42" s="52"/>
      <c r="QZ42" s="52"/>
      <c r="RA42" s="52"/>
      <c r="RB42" s="52"/>
      <c r="RC42" s="52"/>
      <c r="RD42" s="52"/>
      <c r="RE42" s="52"/>
      <c r="RF42" s="52"/>
      <c r="RG42" s="52"/>
      <c r="RH42" s="52"/>
      <c r="RI42" s="52"/>
      <c r="RJ42" s="52"/>
      <c r="RK42" s="52"/>
      <c r="RL42" s="52"/>
      <c r="RM42" s="52"/>
      <c r="RN42" s="52"/>
      <c r="RO42" s="52"/>
      <c r="RP42" s="52"/>
      <c r="RQ42" s="52"/>
      <c r="RR42" s="52"/>
      <c r="RS42" s="52"/>
      <c r="RT42" s="52"/>
      <c r="RU42" s="52"/>
      <c r="RV42" s="52"/>
      <c r="RW42" s="52"/>
      <c r="RX42" s="52"/>
      <c r="RY42" s="52"/>
      <c r="RZ42" s="52"/>
      <c r="SA42" s="52"/>
      <c r="SB42" s="52"/>
      <c r="SC42" s="52"/>
      <c r="SD42" s="52"/>
      <c r="SE42" s="52"/>
      <c r="SF42" s="52"/>
      <c r="SG42" s="52"/>
      <c r="SH42" s="52"/>
      <c r="SI42" s="52"/>
      <c r="SJ42" s="52"/>
      <c r="SK42" s="52"/>
      <c r="SL42" s="52"/>
      <c r="SM42" s="52"/>
      <c r="SN42" s="52"/>
      <c r="SO42" s="52"/>
      <c r="SP42" s="52"/>
      <c r="SQ42" s="52"/>
      <c r="SR42" s="52"/>
      <c r="SS42" s="52"/>
      <c r="ST42" s="52"/>
      <c r="SU42" s="52"/>
      <c r="SV42" s="52"/>
      <c r="SW42" s="52"/>
      <c r="SX42" s="52"/>
      <c r="SY42" s="52"/>
      <c r="SZ42" s="52"/>
      <c r="TA42" s="52"/>
      <c r="TB42" s="52"/>
      <c r="TC42" s="52"/>
      <c r="TD42" s="52"/>
      <c r="TE42" s="52"/>
      <c r="TF42" s="52"/>
      <c r="TG42" s="52"/>
      <c r="TH42" s="52"/>
      <c r="TI42" s="52"/>
      <c r="TJ42" s="52"/>
      <c r="TK42" s="52"/>
      <c r="TL42" s="52"/>
      <c r="TM42" s="52"/>
      <c r="TN42" s="52"/>
      <c r="TO42" s="52"/>
      <c r="TP42" s="52"/>
      <c r="TQ42" s="52"/>
      <c r="TR42" s="52"/>
      <c r="TS42" s="52"/>
      <c r="TT42" s="52"/>
      <c r="TU42" s="52"/>
      <c r="TV42" s="52"/>
      <c r="TW42" s="52"/>
      <c r="TX42" s="52"/>
      <c r="TY42" s="52"/>
      <c r="TZ42" s="52"/>
      <c r="UA42" s="52"/>
      <c r="UB42" s="52"/>
      <c r="UC42" s="52"/>
      <c r="UD42" s="52"/>
      <c r="UE42" s="52"/>
      <c r="UF42" s="52"/>
      <c r="UG42" s="52"/>
      <c r="UH42" s="52"/>
      <c r="UI42" s="52"/>
      <c r="UJ42" s="52"/>
      <c r="UK42" s="52"/>
      <c r="UL42" s="52"/>
      <c r="UM42" s="52"/>
      <c r="UN42" s="52"/>
      <c r="UO42" s="52"/>
      <c r="UP42" s="52"/>
      <c r="UQ42" s="52"/>
      <c r="UR42" s="52"/>
      <c r="US42" s="52"/>
      <c r="UT42" s="52"/>
      <c r="UU42" s="52"/>
      <c r="UV42" s="52"/>
      <c r="UW42" s="52"/>
      <c r="UX42" s="52"/>
      <c r="UY42" s="52"/>
      <c r="UZ42" s="52"/>
      <c r="VA42" s="52"/>
      <c r="VB42" s="52"/>
      <c r="VC42" s="52"/>
      <c r="VD42" s="52"/>
      <c r="VE42" s="52"/>
      <c r="VF42" s="52"/>
      <c r="VG42" s="52"/>
      <c r="VH42" s="52"/>
      <c r="VI42" s="52"/>
      <c r="VJ42" s="52"/>
      <c r="VK42" s="52"/>
      <c r="VL42" s="52"/>
      <c r="VM42" s="52"/>
      <c r="VN42" s="52"/>
      <c r="VO42" s="52"/>
      <c r="VP42" s="52"/>
      <c r="VQ42" s="52"/>
      <c r="VR42" s="52"/>
      <c r="VS42" s="52"/>
      <c r="VT42" s="52"/>
      <c r="VU42" s="52"/>
      <c r="VV42" s="52"/>
      <c r="VW42" s="52"/>
      <c r="VX42" s="52"/>
      <c r="VY42" s="52"/>
      <c r="VZ42" s="52"/>
      <c r="WA42" s="52"/>
      <c r="WB42" s="52"/>
      <c r="WC42" s="52"/>
      <c r="WD42" s="52"/>
      <c r="WE42" s="52"/>
      <c r="WF42" s="52"/>
      <c r="WG42" s="52"/>
      <c r="WH42" s="52"/>
      <c r="WI42" s="52"/>
      <c r="WJ42" s="52"/>
      <c r="WK42" s="52"/>
      <c r="WL42" s="52"/>
      <c r="WM42" s="52"/>
      <c r="WN42" s="52"/>
      <c r="WO42" s="52"/>
      <c r="WP42" s="52"/>
      <c r="WQ42" s="52"/>
      <c r="WR42" s="52"/>
      <c r="WS42" s="52"/>
      <c r="WT42" s="52"/>
      <c r="WU42" s="52"/>
      <c r="WV42" s="52"/>
      <c r="WW42" s="52"/>
      <c r="WX42" s="52"/>
      <c r="WY42" s="52"/>
      <c r="WZ42" s="52"/>
      <c r="XA42" s="52"/>
      <c r="XB42" s="52"/>
      <c r="XC42" s="52"/>
      <c r="XD42" s="52"/>
      <c r="XE42" s="52"/>
      <c r="XF42" s="52"/>
      <c r="XG42" s="52"/>
      <c r="XH42" s="52"/>
      <c r="XI42" s="52"/>
      <c r="XJ42" s="52"/>
      <c r="XK42" s="52"/>
      <c r="XL42" s="52"/>
      <c r="XM42" s="52"/>
      <c r="XN42" s="52"/>
      <c r="XO42" s="52"/>
      <c r="XP42" s="52"/>
      <c r="XQ42" s="52"/>
      <c r="XR42" s="52"/>
      <c r="XS42" s="52"/>
      <c r="XT42" s="52"/>
      <c r="XU42" s="52"/>
      <c r="XV42" s="52"/>
      <c r="XW42" s="52"/>
      <c r="XX42" s="52"/>
      <c r="XY42" s="52"/>
      <c r="XZ42" s="52"/>
      <c r="YA42" s="52"/>
      <c r="YB42" s="52"/>
      <c r="YC42" s="52"/>
      <c r="YD42" s="52"/>
      <c r="YE42" s="52"/>
      <c r="YF42" s="52"/>
      <c r="YG42" s="52"/>
      <c r="YH42" s="52"/>
      <c r="YI42" s="52"/>
      <c r="YJ42" s="52"/>
      <c r="YK42" s="52"/>
      <c r="YL42" s="52"/>
      <c r="YM42" s="52"/>
      <c r="YN42" s="52"/>
      <c r="YO42" s="52"/>
      <c r="YP42" s="52"/>
      <c r="YQ42" s="52"/>
      <c r="YR42" s="52"/>
      <c r="YS42" s="52"/>
      <c r="YT42" s="52"/>
      <c r="YU42" s="52"/>
      <c r="YV42" s="52"/>
      <c r="YW42" s="52"/>
      <c r="YX42" s="52"/>
      <c r="YY42" s="52"/>
      <c r="YZ42" s="52"/>
      <c r="ZA42" s="52"/>
      <c r="ZB42" s="52"/>
      <c r="ZC42" s="52"/>
      <c r="ZD42" s="52"/>
      <c r="ZE42" s="52"/>
      <c r="ZF42" s="52"/>
      <c r="ZG42" s="52"/>
      <c r="ZH42" s="52"/>
      <c r="ZI42" s="52"/>
      <c r="ZJ42" s="52"/>
      <c r="ZK42" s="52"/>
      <c r="ZL42" s="52"/>
      <c r="ZM42" s="52"/>
      <c r="ZN42" s="52"/>
      <c r="ZO42" s="52"/>
      <c r="ZP42" s="52"/>
      <c r="ZQ42" s="52"/>
      <c r="ZR42" s="52"/>
      <c r="ZS42" s="52"/>
      <c r="ZT42" s="52"/>
      <c r="ZU42" s="52"/>
      <c r="ZV42" s="52"/>
      <c r="ZW42" s="52"/>
      <c r="ZX42" s="52"/>
      <c r="ZY42" s="52"/>
      <c r="ZZ42" s="52"/>
      <c r="AAA42" s="52"/>
      <c r="AAB42" s="52"/>
      <c r="AAC42" s="52"/>
      <c r="AAD42" s="52"/>
      <c r="AAE42" s="52"/>
      <c r="AAF42" s="52"/>
      <c r="AAG42" s="52"/>
      <c r="AAH42" s="52"/>
      <c r="AAI42" s="52"/>
      <c r="AAJ42" s="52"/>
      <c r="AAK42" s="52"/>
      <c r="AAL42" s="52"/>
      <c r="AAM42" s="52"/>
      <c r="AAN42" s="52"/>
      <c r="AAO42" s="52"/>
      <c r="AAP42" s="52"/>
      <c r="AAQ42" s="52"/>
      <c r="AAR42" s="52"/>
      <c r="AAS42" s="52"/>
      <c r="AAT42" s="52"/>
      <c r="AAU42" s="52"/>
      <c r="AAV42" s="52"/>
      <c r="AAW42" s="52"/>
      <c r="AAX42" s="52"/>
      <c r="AAY42" s="52"/>
      <c r="AAZ42" s="52"/>
      <c r="ABA42" s="52"/>
      <c r="ABB42" s="52"/>
      <c r="ABC42" s="52"/>
      <c r="ABD42" s="52"/>
      <c r="ABE42" s="52"/>
      <c r="ABF42" s="52"/>
      <c r="ABG42" s="52"/>
      <c r="ABH42" s="52"/>
      <c r="ABI42" s="52"/>
      <c r="ABJ42" s="52"/>
      <c r="ABK42" s="52"/>
      <c r="ABL42" s="52"/>
      <c r="ABM42" s="52"/>
      <c r="ABN42" s="52"/>
      <c r="ABO42" s="52"/>
      <c r="ABP42" s="52"/>
      <c r="ABQ42" s="52"/>
      <c r="ABR42" s="52"/>
      <c r="ABS42" s="52"/>
      <c r="ABT42" s="52"/>
      <c r="ABU42" s="52"/>
      <c r="ABV42" s="52"/>
      <c r="ABW42" s="52"/>
      <c r="ABX42" s="52"/>
      <c r="ABY42" s="52"/>
      <c r="ABZ42" s="52"/>
      <c r="ACA42" s="52"/>
      <c r="ACB42" s="52"/>
      <c r="ACC42" s="52"/>
      <c r="ACD42" s="52"/>
      <c r="ACE42" s="52"/>
      <c r="ACF42" s="52"/>
      <c r="ACG42" s="52"/>
      <c r="ACH42" s="52"/>
      <c r="ACI42" s="52"/>
      <c r="ACJ42" s="52"/>
      <c r="ACK42" s="52"/>
      <c r="ACL42" s="52"/>
      <c r="ACM42" s="52"/>
      <c r="ACN42" s="52"/>
      <c r="ACO42" s="52"/>
      <c r="ACP42" s="52"/>
      <c r="ACQ42" s="52"/>
      <c r="ACR42" s="52"/>
      <c r="ACS42" s="52"/>
      <c r="ACT42" s="52"/>
      <c r="ACU42" s="52"/>
      <c r="ACV42" s="52"/>
      <c r="ACW42" s="52"/>
      <c r="ACX42" s="52"/>
      <c r="ACY42" s="52"/>
      <c r="ACZ42" s="52"/>
      <c r="ADA42" s="52"/>
      <c r="ADB42" s="52"/>
      <c r="ADC42" s="52"/>
      <c r="ADD42" s="52"/>
      <c r="ADE42" s="52"/>
      <c r="ADF42" s="52"/>
      <c r="ADG42" s="52"/>
      <c r="ADH42" s="52"/>
      <c r="ADI42" s="52"/>
      <c r="ADJ42" s="52"/>
      <c r="ADK42" s="52"/>
      <c r="ADL42" s="52"/>
      <c r="ADM42" s="52"/>
      <c r="ADN42" s="52"/>
      <c r="ADO42" s="52"/>
      <c r="ADP42" s="52"/>
      <c r="ADQ42" s="52"/>
      <c r="ADR42" s="52"/>
      <c r="ADS42" s="52"/>
      <c r="ADT42" s="52"/>
      <c r="ADU42" s="52"/>
      <c r="ADV42" s="52"/>
      <c r="ADW42" s="52"/>
      <c r="ADX42" s="52"/>
      <c r="ADY42" s="52"/>
      <c r="ADZ42" s="52"/>
      <c r="AEA42" s="52"/>
      <c r="AEB42" s="52"/>
      <c r="AEC42" s="52"/>
      <c r="AED42" s="52"/>
      <c r="AEE42" s="52"/>
      <c r="AEF42" s="52"/>
      <c r="AEG42" s="52"/>
      <c r="AEH42" s="52"/>
      <c r="AEI42" s="52"/>
      <c r="AEJ42" s="52"/>
      <c r="AEK42" s="52"/>
      <c r="AEL42" s="52"/>
      <c r="AEM42" s="52"/>
      <c r="AEN42" s="52"/>
      <c r="AEO42" s="52"/>
      <c r="AEP42" s="52"/>
      <c r="AEQ42" s="52"/>
      <c r="AER42" s="52"/>
      <c r="AES42" s="52"/>
      <c r="AET42" s="52"/>
      <c r="AEU42" s="52"/>
      <c r="AEV42" s="52"/>
      <c r="AEW42" s="52"/>
      <c r="AEX42" s="52"/>
      <c r="AEY42" s="52"/>
      <c r="AEZ42" s="52"/>
      <c r="AFA42" s="52"/>
      <c r="AFB42" s="52"/>
      <c r="AFC42" s="52"/>
      <c r="AFD42" s="52"/>
      <c r="AFE42" s="52"/>
      <c r="AFF42" s="52"/>
      <c r="AFG42" s="52"/>
      <c r="AFH42" s="52"/>
      <c r="AFI42" s="52"/>
      <c r="AFJ42" s="52"/>
      <c r="AFK42" s="52"/>
      <c r="AFL42" s="52"/>
      <c r="AFM42" s="52"/>
      <c r="AFN42" s="52"/>
      <c r="AFO42" s="52"/>
      <c r="AFP42" s="52"/>
      <c r="AFQ42" s="52"/>
      <c r="AFR42" s="52"/>
      <c r="AFS42" s="52"/>
      <c r="AFT42" s="52"/>
      <c r="AFU42" s="52"/>
      <c r="AFV42" s="52"/>
      <c r="AFW42" s="52"/>
      <c r="AFX42" s="52"/>
      <c r="AFY42" s="52"/>
      <c r="AFZ42" s="52"/>
      <c r="AGA42" s="52"/>
      <c r="AGB42" s="52"/>
      <c r="AGC42" s="52"/>
      <c r="AGD42" s="52"/>
      <c r="AGE42" s="52"/>
      <c r="AGF42" s="52"/>
      <c r="AGG42" s="52"/>
      <c r="AGH42" s="52"/>
      <c r="AGI42" s="52"/>
      <c r="AGJ42" s="52"/>
      <c r="AGK42" s="52"/>
      <c r="AGL42" s="52"/>
      <c r="AGM42" s="52"/>
      <c r="AGN42" s="52"/>
      <c r="AGO42" s="52"/>
      <c r="AGP42" s="52"/>
      <c r="AGQ42" s="52"/>
      <c r="AGR42" s="52"/>
      <c r="AGS42" s="52"/>
      <c r="AGT42" s="52"/>
      <c r="AGU42" s="52"/>
      <c r="AGV42" s="52"/>
      <c r="AGW42" s="52"/>
      <c r="AGX42" s="52"/>
      <c r="AGY42" s="52"/>
      <c r="AGZ42" s="52"/>
      <c r="AHA42" s="52"/>
      <c r="AHB42" s="52"/>
      <c r="AHC42" s="52"/>
      <c r="AHD42" s="52"/>
      <c r="AHE42" s="52"/>
      <c r="AHF42" s="52"/>
      <c r="AHG42" s="52"/>
      <c r="AHH42" s="52"/>
      <c r="AHI42" s="52"/>
      <c r="AHJ42" s="52"/>
      <c r="AHK42" s="52"/>
      <c r="AHL42" s="52"/>
      <c r="AHM42" s="52"/>
      <c r="AHN42" s="52"/>
      <c r="AHO42" s="52"/>
      <c r="AHP42" s="52"/>
      <c r="AHQ42" s="52"/>
      <c r="AHR42" s="52"/>
      <c r="AHS42" s="52"/>
      <c r="AHT42" s="52"/>
      <c r="AHU42" s="52"/>
      <c r="AHV42" s="52"/>
      <c r="AHW42" s="52"/>
      <c r="AHX42" s="52"/>
      <c r="AHY42" s="52"/>
      <c r="AHZ42" s="52"/>
      <c r="AIA42" s="52"/>
      <c r="AIB42" s="52"/>
      <c r="AIC42" s="52"/>
      <c r="AID42" s="52"/>
      <c r="AIE42" s="52"/>
      <c r="AIF42" s="52"/>
      <c r="AIG42" s="52"/>
      <c r="AIH42" s="52"/>
      <c r="AII42" s="52"/>
      <c r="AIJ42" s="52"/>
      <c r="AIK42" s="52"/>
      <c r="AIL42" s="52"/>
      <c r="AIM42" s="52"/>
      <c r="AIN42" s="52"/>
      <c r="AIO42" s="52"/>
      <c r="AIP42" s="52"/>
      <c r="AIQ42" s="52"/>
      <c r="AIR42" s="52"/>
      <c r="AIS42" s="52"/>
      <c r="AIT42" s="52"/>
      <c r="AIU42" s="52"/>
      <c r="AIV42" s="52"/>
      <c r="AIW42" s="52"/>
      <c r="AIX42" s="52"/>
      <c r="AIY42" s="52"/>
      <c r="AIZ42" s="52"/>
      <c r="AJA42" s="52"/>
      <c r="AJB42" s="52"/>
      <c r="AJC42" s="52"/>
      <c r="AJD42" s="52"/>
      <c r="AJE42" s="52"/>
      <c r="AJF42" s="52"/>
      <c r="AJG42" s="52"/>
      <c r="AJH42" s="52"/>
      <c r="AJI42" s="52"/>
      <c r="AJJ42" s="52"/>
      <c r="AJK42" s="52"/>
      <c r="AJL42" s="52"/>
      <c r="AJM42" s="52"/>
      <c r="AJN42" s="52"/>
      <c r="AJO42" s="52"/>
      <c r="AJP42" s="52"/>
      <c r="AJQ42" s="52"/>
      <c r="AJR42" s="52"/>
      <c r="AJS42" s="52"/>
      <c r="AJT42" s="52"/>
      <c r="AJU42" s="52"/>
      <c r="AJV42" s="52"/>
      <c r="AJW42" s="52"/>
      <c r="AJX42" s="52"/>
      <c r="AJY42" s="52"/>
      <c r="AJZ42" s="52"/>
      <c r="AKA42" s="52"/>
      <c r="AKB42" s="52"/>
      <c r="AKC42" s="52"/>
      <c r="AKD42" s="52"/>
      <c r="AKE42" s="52"/>
      <c r="AKF42" s="52"/>
      <c r="AKG42" s="52"/>
      <c r="AKH42" s="52"/>
      <c r="AKI42" s="52"/>
      <c r="AKJ42" s="52"/>
      <c r="AKK42" s="52"/>
      <c r="AKL42" s="52"/>
      <c r="AKM42" s="52"/>
      <c r="AKN42" s="52"/>
      <c r="AKO42" s="52"/>
      <c r="AKP42" s="52"/>
      <c r="AKQ42" s="52"/>
      <c r="AKR42" s="52"/>
      <c r="AKS42" s="52"/>
      <c r="AKT42" s="52"/>
      <c r="AKU42" s="52"/>
      <c r="AKV42" s="52"/>
      <c r="AKW42" s="52"/>
      <c r="AKX42" s="52"/>
      <c r="AKY42" s="52"/>
      <c r="AKZ42" s="52"/>
      <c r="ALA42" s="52"/>
      <c r="ALB42" s="52"/>
      <c r="ALC42" s="52"/>
      <c r="ALD42" s="52"/>
      <c r="ALE42" s="52"/>
      <c r="ALF42" s="52"/>
      <c r="ALG42" s="52"/>
      <c r="ALH42" s="52"/>
      <c r="ALI42" s="52"/>
      <c r="ALJ42" s="52"/>
      <c r="ALK42" s="52"/>
      <c r="ALL42" s="52"/>
      <c r="ALM42" s="52"/>
      <c r="ALN42" s="52"/>
      <c r="ALO42" s="52"/>
      <c r="ALP42" s="52"/>
      <c r="ALQ42" s="52"/>
      <c r="ALR42" s="52"/>
      <c r="ALS42" s="52"/>
      <c r="ALT42" s="52"/>
      <c r="ALU42" s="52"/>
      <c r="ALV42" s="52"/>
      <c r="ALW42" s="52"/>
      <c r="ALX42" s="52"/>
      <c r="ALY42" s="52"/>
      <c r="ALZ42" s="52"/>
      <c r="AMA42" s="52"/>
      <c r="AMB42" s="52"/>
      <c r="AMC42" s="52"/>
      <c r="AMD42" s="52"/>
      <c r="AME42" s="52"/>
      <c r="AMF42" s="52"/>
      <c r="AMG42" s="52"/>
      <c r="AMH42" s="52"/>
      <c r="AMI42" s="52"/>
      <c r="AMJ42" s="52"/>
      <c r="AMK42" s="52"/>
      <c r="AML42" s="52"/>
      <c r="AMM42" s="52"/>
      <c r="AMN42" s="52"/>
      <c r="AMO42" s="52"/>
      <c r="AMP42" s="52"/>
      <c r="AMQ42" s="52"/>
      <c r="AMR42" s="52"/>
      <c r="AMS42" s="52"/>
      <c r="AMT42" s="52"/>
      <c r="AMU42" s="52"/>
      <c r="AMV42" s="52"/>
      <c r="AMW42" s="52"/>
      <c r="AMX42" s="52"/>
      <c r="AMY42" s="52"/>
      <c r="AMZ42" s="52"/>
      <c r="ANA42" s="52"/>
      <c r="ANB42" s="52"/>
      <c r="ANC42" s="52"/>
      <c r="AND42" s="52"/>
      <c r="ANE42" s="52"/>
      <c r="ANF42" s="52"/>
      <c r="ANG42" s="52"/>
      <c r="ANH42" s="52"/>
      <c r="ANI42" s="52"/>
      <c r="ANJ42" s="52"/>
      <c r="ANK42" s="52"/>
      <c r="ANL42" s="52"/>
      <c r="ANM42" s="52"/>
      <c r="ANN42" s="52"/>
      <c r="ANO42" s="52"/>
      <c r="ANP42" s="52"/>
      <c r="ANQ42" s="52"/>
      <c r="ANR42" s="52"/>
      <c r="ANS42" s="52"/>
      <c r="ANT42" s="52"/>
      <c r="ANU42" s="52"/>
      <c r="ANV42" s="52"/>
      <c r="ANW42" s="52"/>
      <c r="ANX42" s="52"/>
      <c r="ANY42" s="52"/>
      <c r="ANZ42" s="52"/>
      <c r="AOA42" s="52"/>
      <c r="AOB42" s="52"/>
      <c r="AOC42" s="52"/>
      <c r="AOD42" s="52"/>
      <c r="AOE42" s="52"/>
      <c r="AOF42" s="52"/>
      <c r="AOG42" s="52"/>
      <c r="AOH42" s="52"/>
      <c r="AOI42" s="52"/>
      <c r="AOJ42" s="52"/>
      <c r="AOK42" s="52"/>
      <c r="AOL42" s="52"/>
      <c r="AOM42" s="52"/>
      <c r="AON42" s="52"/>
      <c r="AOO42" s="52"/>
      <c r="AOP42" s="52"/>
      <c r="AOQ42" s="52"/>
      <c r="AOR42" s="52"/>
      <c r="AOS42" s="52"/>
      <c r="AOT42" s="52"/>
      <c r="AOU42" s="52"/>
      <c r="AOV42" s="52"/>
      <c r="AOW42" s="52"/>
      <c r="AOX42" s="52"/>
      <c r="AOY42" s="52"/>
      <c r="AOZ42" s="52"/>
      <c r="APA42" s="52"/>
      <c r="APB42" s="52"/>
      <c r="APC42" s="52"/>
      <c r="APD42" s="52"/>
      <c r="APE42" s="52"/>
      <c r="APF42" s="52"/>
      <c r="APG42" s="52"/>
      <c r="APH42" s="52"/>
      <c r="API42" s="52"/>
      <c r="APJ42" s="52"/>
      <c r="APK42" s="52"/>
      <c r="APL42" s="52"/>
      <c r="APM42" s="52"/>
      <c r="APN42" s="52"/>
      <c r="APO42" s="52"/>
      <c r="APP42" s="52"/>
      <c r="APQ42" s="52"/>
      <c r="APR42" s="52"/>
      <c r="APS42" s="52"/>
      <c r="APT42" s="52"/>
      <c r="APU42" s="52"/>
      <c r="APV42" s="52"/>
      <c r="APW42" s="52"/>
      <c r="APX42" s="52"/>
      <c r="APY42" s="52"/>
      <c r="APZ42" s="52"/>
      <c r="AQA42" s="52"/>
      <c r="AQB42" s="52"/>
      <c r="AQC42" s="52"/>
      <c r="AQD42" s="52"/>
      <c r="AQE42" s="52"/>
      <c r="AQF42" s="52"/>
      <c r="AQG42" s="52"/>
      <c r="AQH42" s="52"/>
      <c r="AQI42" s="52"/>
      <c r="AQJ42" s="52"/>
      <c r="AQK42" s="52"/>
      <c r="AQL42" s="52"/>
      <c r="AQM42" s="52"/>
      <c r="AQN42" s="52"/>
      <c r="AQO42" s="52"/>
      <c r="AQP42" s="52"/>
      <c r="AQQ42" s="52"/>
      <c r="AQR42" s="52"/>
      <c r="AQS42" s="52"/>
      <c r="AQT42" s="52"/>
      <c r="AQU42" s="52"/>
      <c r="AQV42" s="52"/>
      <c r="AQW42" s="52"/>
      <c r="AQX42" s="52"/>
      <c r="AQY42" s="52"/>
      <c r="AQZ42" s="52"/>
      <c r="ARA42" s="52"/>
      <c r="ARB42" s="52"/>
      <c r="ARC42" s="52"/>
      <c r="ARD42" s="52"/>
      <c r="ARE42" s="52"/>
      <c r="ARF42" s="52"/>
      <c r="ARG42" s="52"/>
      <c r="ARH42" s="52"/>
      <c r="ARI42" s="52"/>
      <c r="ARJ42" s="52"/>
      <c r="ARK42" s="52"/>
      <c r="ARL42" s="52"/>
      <c r="ARM42" s="52"/>
      <c r="ARN42" s="52"/>
      <c r="ARO42" s="52"/>
      <c r="ARP42" s="52"/>
      <c r="ARQ42" s="52"/>
      <c r="ARR42" s="52"/>
      <c r="ARS42" s="52"/>
      <c r="ART42" s="52"/>
      <c r="ARU42" s="52"/>
      <c r="ARV42" s="52"/>
      <c r="ARW42" s="52"/>
      <c r="ARX42" s="52"/>
      <c r="ARY42" s="52"/>
      <c r="ARZ42" s="52"/>
      <c r="ASA42" s="52"/>
      <c r="ASB42" s="52"/>
      <c r="ASC42" s="52"/>
      <c r="ASD42" s="52"/>
      <c r="ASE42" s="52"/>
      <c r="ASF42" s="52"/>
      <c r="ASG42" s="52"/>
      <c r="ASH42" s="52"/>
      <c r="ASI42" s="52"/>
      <c r="ASJ42" s="52"/>
      <c r="ASK42" s="52"/>
      <c r="ASL42" s="52"/>
      <c r="ASM42" s="52"/>
      <c r="ASN42" s="52"/>
      <c r="ASO42" s="52"/>
      <c r="ASP42" s="52"/>
      <c r="ASQ42" s="52"/>
      <c r="ASR42" s="52"/>
      <c r="ASS42" s="52"/>
      <c r="AST42" s="52"/>
      <c r="ASU42" s="52"/>
      <c r="ASV42" s="52"/>
      <c r="ASW42" s="52"/>
      <c r="ASX42" s="52"/>
      <c r="ASY42" s="52"/>
      <c r="ASZ42" s="52"/>
      <c r="ATA42" s="52"/>
      <c r="ATB42" s="52"/>
      <c r="ATC42" s="52"/>
      <c r="ATD42" s="52"/>
      <c r="ATE42" s="52"/>
      <c r="ATF42" s="52"/>
      <c r="ATG42" s="52"/>
      <c r="ATH42" s="52"/>
      <c r="ATI42" s="52"/>
      <c r="ATJ42" s="52"/>
      <c r="ATK42" s="52"/>
      <c r="ATL42" s="52"/>
      <c r="ATM42" s="52"/>
      <c r="ATN42" s="52"/>
      <c r="ATO42" s="52"/>
      <c r="ATP42" s="52"/>
      <c r="ATQ42" s="52"/>
      <c r="ATR42" s="52"/>
      <c r="ATS42" s="52"/>
      <c r="ATT42" s="52"/>
      <c r="ATU42" s="52"/>
      <c r="ATV42" s="52"/>
      <c r="ATW42" s="52"/>
      <c r="ATX42" s="52"/>
      <c r="ATY42" s="52"/>
      <c r="ATZ42" s="52"/>
      <c r="AUA42" s="52"/>
      <c r="AUB42" s="52"/>
      <c r="AUC42" s="52"/>
      <c r="AUD42" s="52"/>
      <c r="AUE42" s="52"/>
      <c r="AUF42" s="52"/>
      <c r="AUG42" s="52"/>
      <c r="AUH42" s="52"/>
      <c r="AUI42" s="52"/>
      <c r="AUJ42" s="52"/>
      <c r="AUK42" s="52"/>
      <c r="AUL42" s="52"/>
      <c r="AUM42" s="52"/>
      <c r="AUN42" s="52"/>
      <c r="AUO42" s="52"/>
      <c r="AUP42" s="52"/>
      <c r="AUQ42" s="52"/>
      <c r="AUR42" s="52"/>
      <c r="AUS42" s="52"/>
      <c r="AUT42" s="52"/>
      <c r="AUU42" s="52"/>
      <c r="AUV42" s="52"/>
      <c r="AUW42" s="52"/>
      <c r="AUX42" s="52"/>
      <c r="AUY42" s="52"/>
      <c r="AUZ42" s="52"/>
      <c r="AVA42" s="52"/>
      <c r="AVB42" s="52"/>
      <c r="AVC42" s="52"/>
      <c r="AVD42" s="52"/>
      <c r="AVE42" s="52"/>
      <c r="AVF42" s="52"/>
      <c r="AVG42" s="52"/>
      <c r="AVH42" s="52"/>
      <c r="AVI42" s="52"/>
      <c r="AVJ42" s="52"/>
      <c r="AVK42" s="52"/>
      <c r="AVL42" s="52"/>
      <c r="AVM42" s="52"/>
      <c r="AVN42" s="52"/>
      <c r="AVO42" s="52"/>
      <c r="AVP42" s="52"/>
      <c r="AVQ42" s="52"/>
      <c r="AVR42" s="52"/>
      <c r="AVS42" s="52"/>
      <c r="AVT42" s="52"/>
      <c r="AVU42" s="52"/>
      <c r="AVV42" s="52"/>
      <c r="AVW42" s="52"/>
      <c r="AVX42" s="52"/>
      <c r="AVY42" s="52"/>
      <c r="AVZ42" s="52"/>
      <c r="AWA42" s="52"/>
      <c r="AWB42" s="52"/>
      <c r="AWC42" s="52"/>
      <c r="AWD42" s="52"/>
      <c r="AWE42" s="52"/>
      <c r="AWF42" s="52"/>
      <c r="AWG42" s="52"/>
      <c r="AWH42" s="52"/>
      <c r="AWI42" s="52"/>
      <c r="AWJ42" s="52"/>
      <c r="AWK42" s="52"/>
      <c r="AWL42" s="52"/>
      <c r="AWM42" s="52"/>
      <c r="AWN42" s="52"/>
      <c r="AWO42" s="52"/>
      <c r="AWP42" s="52"/>
      <c r="AWQ42" s="52"/>
      <c r="AWR42" s="52"/>
      <c r="AWS42" s="52"/>
      <c r="AWT42" s="52"/>
      <c r="AWU42" s="52"/>
      <c r="AWV42" s="52"/>
      <c r="AWW42" s="52"/>
      <c r="AWX42" s="52"/>
      <c r="AWY42" s="52"/>
      <c r="AWZ42" s="52"/>
      <c r="AXA42" s="52"/>
      <c r="AXB42" s="52"/>
      <c r="AXC42" s="52"/>
      <c r="AXD42" s="52"/>
      <c r="AXE42" s="52"/>
      <c r="AXF42" s="52"/>
      <c r="AXG42" s="52"/>
      <c r="AXH42" s="52"/>
      <c r="AXI42" s="52"/>
      <c r="AXJ42" s="52"/>
      <c r="AXK42" s="52"/>
      <c r="AXL42" s="52"/>
      <c r="AXM42" s="52"/>
      <c r="AXN42" s="52"/>
      <c r="AXO42" s="52"/>
      <c r="AXP42" s="52"/>
      <c r="AXQ42" s="52"/>
      <c r="AXR42" s="52"/>
      <c r="AXS42" s="52"/>
      <c r="AXT42" s="52"/>
      <c r="AXU42" s="52"/>
      <c r="AXV42" s="52"/>
      <c r="AXW42" s="52"/>
      <c r="AXX42" s="52"/>
      <c r="AXY42" s="52"/>
      <c r="AXZ42" s="52"/>
      <c r="AYA42" s="52"/>
      <c r="AYB42" s="52"/>
      <c r="AYC42" s="52"/>
      <c r="AYD42" s="52"/>
      <c r="AYE42" s="52"/>
      <c r="AYF42" s="52"/>
      <c r="AYG42" s="52"/>
      <c r="AYH42" s="52"/>
      <c r="AYI42" s="52"/>
      <c r="AYJ42" s="52"/>
      <c r="AYK42" s="52"/>
      <c r="AYL42" s="52"/>
      <c r="AYM42" s="52"/>
      <c r="AYN42" s="52"/>
      <c r="AYO42" s="52"/>
      <c r="AYP42" s="52"/>
      <c r="AYQ42" s="52"/>
      <c r="AYR42" s="52"/>
      <c r="AYS42" s="52"/>
      <c r="AYT42" s="52"/>
      <c r="AYU42" s="52"/>
      <c r="AYV42" s="52"/>
      <c r="AYW42" s="52"/>
      <c r="AYX42" s="52"/>
      <c r="AYY42" s="52"/>
      <c r="AYZ42" s="52"/>
      <c r="AZA42" s="52"/>
      <c r="AZB42" s="52"/>
      <c r="AZC42" s="52"/>
      <c r="AZD42" s="52"/>
      <c r="AZE42" s="52"/>
      <c r="AZF42" s="52"/>
      <c r="AZG42" s="52"/>
      <c r="AZH42" s="52"/>
      <c r="AZI42" s="52"/>
      <c r="AZJ42" s="52"/>
      <c r="AZK42" s="52"/>
      <c r="AZL42" s="52"/>
      <c r="AZM42" s="52"/>
      <c r="AZN42" s="52"/>
      <c r="AZO42" s="52"/>
      <c r="AZP42" s="52"/>
      <c r="AZQ42" s="52"/>
      <c r="AZR42" s="52"/>
      <c r="AZS42" s="52"/>
      <c r="AZT42" s="52"/>
      <c r="AZU42" s="52"/>
      <c r="AZV42" s="52"/>
      <c r="AZW42" s="52"/>
      <c r="AZX42" s="52"/>
      <c r="AZY42" s="52"/>
      <c r="AZZ42" s="52"/>
      <c r="BAA42" s="52"/>
      <c r="BAB42" s="52"/>
      <c r="BAC42" s="52"/>
      <c r="BAD42" s="52"/>
      <c r="BAE42" s="52"/>
      <c r="BAF42" s="52"/>
      <c r="BAG42" s="52"/>
      <c r="BAH42" s="52"/>
      <c r="BAI42" s="52"/>
      <c r="BAJ42" s="52"/>
      <c r="BAK42" s="52"/>
      <c r="BAL42" s="52"/>
      <c r="BAM42" s="52"/>
      <c r="BAN42" s="52"/>
      <c r="BAO42" s="52"/>
      <c r="BAP42" s="52"/>
      <c r="BAQ42" s="52"/>
      <c r="BAR42" s="52"/>
      <c r="BAS42" s="52"/>
      <c r="BAT42" s="52"/>
      <c r="BAU42" s="52"/>
      <c r="BAV42" s="52"/>
      <c r="BAW42" s="52"/>
      <c r="BAX42" s="52"/>
      <c r="BAY42" s="52"/>
      <c r="BAZ42" s="52"/>
      <c r="BBA42" s="52"/>
      <c r="BBB42" s="52"/>
      <c r="BBC42" s="52"/>
      <c r="BBD42" s="52"/>
      <c r="BBE42" s="52"/>
      <c r="BBF42" s="52"/>
      <c r="BBG42" s="52"/>
      <c r="BBH42" s="52"/>
      <c r="BBI42" s="52"/>
      <c r="BBJ42" s="52"/>
      <c r="BBK42" s="52"/>
      <c r="BBL42" s="52"/>
      <c r="BBM42" s="52"/>
      <c r="BBN42" s="52"/>
      <c r="BBO42" s="52"/>
      <c r="BBP42" s="52"/>
      <c r="BBQ42" s="52"/>
      <c r="BBR42" s="52"/>
      <c r="BBS42" s="52"/>
      <c r="BBT42" s="52"/>
      <c r="BBU42" s="52"/>
      <c r="BBV42" s="52"/>
      <c r="BBW42" s="52"/>
      <c r="BBX42" s="52"/>
      <c r="BBY42" s="52"/>
      <c r="BBZ42" s="52"/>
      <c r="BCA42" s="52"/>
      <c r="BCB42" s="52"/>
      <c r="BCC42" s="52"/>
      <c r="BCD42" s="52"/>
      <c r="BCE42" s="52"/>
      <c r="BCF42" s="52"/>
      <c r="BCG42" s="52"/>
      <c r="BCH42" s="52"/>
      <c r="BCI42" s="52"/>
      <c r="BCJ42" s="52"/>
      <c r="BCK42" s="52"/>
      <c r="BCL42" s="52"/>
      <c r="BCM42" s="52"/>
      <c r="BCN42" s="52"/>
      <c r="BCO42" s="52"/>
      <c r="BCP42" s="52"/>
      <c r="BCQ42" s="52"/>
      <c r="BCR42" s="52"/>
      <c r="BCS42" s="52"/>
      <c r="BCT42" s="52"/>
    </row>
    <row r="43" spans="1:1450" s="52" customFormat="1" x14ac:dyDescent="0.25">
      <c r="A43" s="77" t="s">
        <v>76</v>
      </c>
      <c r="B43" s="61" t="s">
        <v>76</v>
      </c>
      <c r="C43" s="78" t="s">
        <v>115</v>
      </c>
      <c r="D43" s="78" t="s">
        <v>176</v>
      </c>
      <c r="E43" s="78" t="s">
        <v>174</v>
      </c>
      <c r="F43" s="78" t="s">
        <v>177</v>
      </c>
      <c r="G43" s="78">
        <v>32353</v>
      </c>
      <c r="H43" s="78">
        <v>2332</v>
      </c>
      <c r="I43" s="78">
        <v>1573</v>
      </c>
      <c r="J43" s="61"/>
      <c r="K43" s="79"/>
      <c r="L43" s="79"/>
      <c r="M43" s="61"/>
      <c r="N43" s="79"/>
      <c r="O43" s="61">
        <f t="shared" si="6"/>
        <v>1</v>
      </c>
      <c r="P43" s="61"/>
      <c r="Q43" s="79"/>
      <c r="R43" s="80"/>
      <c r="S43" s="80"/>
      <c r="T43" s="79"/>
      <c r="U43" s="79"/>
      <c r="V43" s="61"/>
      <c r="W43" s="79"/>
      <c r="X43" s="81"/>
      <c r="Y43" s="82"/>
      <c r="Z43" s="82"/>
      <c r="AA43" s="82"/>
      <c r="AB43" s="82"/>
      <c r="AC43" s="83"/>
      <c r="AD43" s="83"/>
      <c r="AE43" s="82"/>
      <c r="AF43" s="71"/>
      <c r="AG43" s="85"/>
      <c r="AH43" s="98"/>
      <c r="AI43" s="98"/>
      <c r="AJ43" s="98"/>
      <c r="AK43" s="98"/>
      <c r="AL43" s="61"/>
    </row>
    <row r="44" spans="1:1450" s="52" customFormat="1" x14ac:dyDescent="0.25">
      <c r="A44" s="51" t="s">
        <v>76</v>
      </c>
      <c r="B44" s="52" t="s">
        <v>76</v>
      </c>
      <c r="C44" s="53" t="s">
        <v>115</v>
      </c>
      <c r="D44" s="53" t="s">
        <v>178</v>
      </c>
      <c r="E44" s="53" t="s">
        <v>179</v>
      </c>
      <c r="F44" s="53" t="s">
        <v>180</v>
      </c>
      <c r="G44" s="53">
        <v>23551</v>
      </c>
      <c r="H44" s="53">
        <v>1413</v>
      </c>
      <c r="I44" s="53">
        <v>659</v>
      </c>
      <c r="J44" s="52">
        <v>2</v>
      </c>
      <c r="K44" s="55">
        <f>AVERAGE(G44:G45)</f>
        <v>22007.5</v>
      </c>
      <c r="L44" s="55">
        <f>STDEV(G44:G45)</f>
        <v>2182.838633522872</v>
      </c>
      <c r="O44" s="52">
        <f t="shared" si="6"/>
        <v>1</v>
      </c>
      <c r="Q44" s="55"/>
      <c r="R44" s="56"/>
      <c r="S44" s="56"/>
      <c r="W44" s="55"/>
      <c r="X44" s="57"/>
      <c r="Y44" s="58"/>
      <c r="Z44" s="58"/>
      <c r="AA44" s="58"/>
      <c r="AB44" s="58"/>
      <c r="AF44" s="29"/>
      <c r="AG44" s="60"/>
      <c r="AH44" s="59"/>
      <c r="AI44" s="59"/>
      <c r="AJ44" s="59"/>
      <c r="AK44" s="59"/>
    </row>
    <row r="45" spans="1:1450" s="61" customFormat="1" x14ac:dyDescent="0.25">
      <c r="A45" s="51" t="s">
        <v>76</v>
      </c>
      <c r="B45" s="52" t="s">
        <v>76</v>
      </c>
      <c r="C45" s="53" t="s">
        <v>115</v>
      </c>
      <c r="D45" s="53" t="s">
        <v>181</v>
      </c>
      <c r="E45" s="53" t="s">
        <v>179</v>
      </c>
      <c r="F45" s="53" t="s">
        <v>182</v>
      </c>
      <c r="G45" s="53">
        <v>20464</v>
      </c>
      <c r="H45" s="53">
        <v>1297</v>
      </c>
      <c r="I45" s="53">
        <v>711</v>
      </c>
      <c r="J45" s="52"/>
      <c r="K45" s="52"/>
      <c r="L45" s="52"/>
      <c r="M45" s="52"/>
      <c r="N45" s="52"/>
      <c r="O45" s="52">
        <f t="shared" si="6"/>
        <v>1</v>
      </c>
      <c r="P45" s="52"/>
      <c r="Q45" s="55"/>
      <c r="R45" s="56"/>
      <c r="S45" s="56"/>
      <c r="T45" s="52"/>
      <c r="U45" s="52"/>
      <c r="V45" s="52"/>
      <c r="W45" s="55"/>
      <c r="X45" s="57"/>
      <c r="Y45" s="58"/>
      <c r="Z45" s="58"/>
      <c r="AA45" s="58"/>
      <c r="AB45" s="58"/>
      <c r="AC45" s="52"/>
      <c r="AD45" s="52"/>
      <c r="AE45" s="52"/>
      <c r="AF45" s="29"/>
      <c r="AG45" s="60"/>
      <c r="AH45" s="59"/>
      <c r="AI45" s="59"/>
      <c r="AJ45" s="59"/>
      <c r="AK45" s="59"/>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52"/>
      <c r="IT45" s="52"/>
      <c r="IU45" s="52"/>
      <c r="IV45" s="52"/>
      <c r="IW45" s="52"/>
      <c r="IX45" s="52"/>
      <c r="IY45" s="52"/>
      <c r="IZ45" s="52"/>
      <c r="JA45" s="52"/>
      <c r="JB45" s="52"/>
      <c r="JC45" s="52"/>
      <c r="JD45" s="52"/>
      <c r="JE45" s="52"/>
      <c r="JF45" s="52"/>
      <c r="JG45" s="52"/>
      <c r="JH45" s="52"/>
      <c r="JI45" s="52"/>
      <c r="JJ45" s="52"/>
      <c r="JK45" s="52"/>
      <c r="JL45" s="52"/>
      <c r="JM45" s="52"/>
      <c r="JN45" s="52"/>
      <c r="JO45" s="52"/>
      <c r="JP45" s="52"/>
      <c r="JQ45" s="52"/>
      <c r="JR45" s="52"/>
      <c r="JS45" s="52"/>
      <c r="JT45" s="52"/>
      <c r="JU45" s="52"/>
      <c r="JV45" s="52"/>
      <c r="JW45" s="52"/>
      <c r="JX45" s="52"/>
      <c r="JY45" s="52"/>
      <c r="JZ45" s="52"/>
      <c r="KA45" s="52"/>
      <c r="KB45" s="52"/>
      <c r="KC45" s="52"/>
      <c r="KD45" s="52"/>
      <c r="KE45" s="52"/>
      <c r="KF45" s="52"/>
      <c r="KG45" s="52"/>
      <c r="KH45" s="52"/>
      <c r="KI45" s="52"/>
      <c r="KJ45" s="52"/>
      <c r="KK45" s="52"/>
      <c r="KL45" s="52"/>
      <c r="KM45" s="52"/>
      <c r="KN45" s="52"/>
      <c r="KO45" s="52"/>
      <c r="KP45" s="52"/>
      <c r="KQ45" s="52"/>
      <c r="KR45" s="52"/>
      <c r="KS45" s="52"/>
      <c r="KT45" s="52"/>
      <c r="KU45" s="52"/>
      <c r="KV45" s="52"/>
      <c r="KW45" s="52"/>
      <c r="KX45" s="52"/>
      <c r="KY45" s="52"/>
      <c r="KZ45" s="52"/>
      <c r="LA45" s="52"/>
      <c r="LB45" s="52"/>
      <c r="LC45" s="52"/>
      <c r="LD45" s="52"/>
      <c r="LE45" s="52"/>
      <c r="LF45" s="52"/>
      <c r="LG45" s="52"/>
      <c r="LH45" s="52"/>
      <c r="LI45" s="52"/>
      <c r="LJ45" s="52"/>
      <c r="LK45" s="52"/>
      <c r="LL45" s="52"/>
      <c r="LM45" s="52"/>
      <c r="LN45" s="52"/>
      <c r="LO45" s="52"/>
      <c r="LP45" s="52"/>
      <c r="LQ45" s="52"/>
      <c r="LR45" s="52"/>
      <c r="LS45" s="52"/>
      <c r="LT45" s="52"/>
      <c r="LU45" s="52"/>
      <c r="LV45" s="52"/>
      <c r="LW45" s="52"/>
      <c r="LX45" s="52"/>
      <c r="LY45" s="52"/>
      <c r="LZ45" s="52"/>
      <c r="MA45" s="52"/>
      <c r="MB45" s="52"/>
      <c r="MC45" s="52"/>
      <c r="MD45" s="52"/>
      <c r="ME45" s="52"/>
      <c r="MF45" s="52"/>
      <c r="MG45" s="52"/>
      <c r="MH45" s="52"/>
      <c r="MI45" s="52"/>
      <c r="MJ45" s="52"/>
      <c r="MK45" s="52"/>
      <c r="ML45" s="52"/>
      <c r="MM45" s="52"/>
      <c r="MN45" s="52"/>
      <c r="MO45" s="52"/>
      <c r="MP45" s="52"/>
      <c r="MQ45" s="52"/>
      <c r="MR45" s="52"/>
      <c r="MS45" s="52"/>
      <c r="MT45" s="52"/>
      <c r="MU45" s="52"/>
      <c r="MV45" s="52"/>
      <c r="MW45" s="52"/>
      <c r="MX45" s="52"/>
      <c r="MY45" s="52"/>
      <c r="MZ45" s="52"/>
      <c r="NA45" s="52"/>
      <c r="NB45" s="52"/>
      <c r="NC45" s="52"/>
      <c r="ND45" s="52"/>
      <c r="NE45" s="52"/>
      <c r="NF45" s="52"/>
      <c r="NG45" s="52"/>
      <c r="NH45" s="52"/>
      <c r="NI45" s="52"/>
      <c r="NJ45" s="52"/>
      <c r="NK45" s="52"/>
      <c r="NL45" s="52"/>
      <c r="NM45" s="52"/>
      <c r="NN45" s="52"/>
      <c r="NO45" s="52"/>
      <c r="NP45" s="52"/>
      <c r="NQ45" s="52"/>
      <c r="NR45" s="52"/>
      <c r="NS45" s="52"/>
      <c r="NT45" s="52"/>
      <c r="NU45" s="52"/>
      <c r="NV45" s="52"/>
      <c r="NW45" s="52"/>
      <c r="NX45" s="52"/>
      <c r="NY45" s="52"/>
      <c r="NZ45" s="52"/>
      <c r="OA45" s="52"/>
      <c r="OB45" s="52"/>
      <c r="OC45" s="52"/>
      <c r="OD45" s="52"/>
      <c r="OE45" s="52"/>
      <c r="OF45" s="52"/>
      <c r="OG45" s="52"/>
      <c r="OH45" s="52"/>
      <c r="OI45" s="52"/>
      <c r="OJ45" s="52"/>
      <c r="OK45" s="52"/>
      <c r="OL45" s="52"/>
      <c r="OM45" s="52"/>
      <c r="ON45" s="52"/>
      <c r="OO45" s="52"/>
      <c r="OP45" s="52"/>
      <c r="OQ45" s="52"/>
      <c r="OR45" s="52"/>
      <c r="OS45" s="52"/>
      <c r="OT45" s="52"/>
      <c r="OU45" s="52"/>
      <c r="OV45" s="52"/>
      <c r="OW45" s="52"/>
      <c r="OX45" s="52"/>
      <c r="OY45" s="52"/>
      <c r="OZ45" s="52"/>
      <c r="PA45" s="52"/>
      <c r="PB45" s="52"/>
      <c r="PC45" s="52"/>
      <c r="PD45" s="52"/>
      <c r="PE45" s="52"/>
      <c r="PF45" s="52"/>
      <c r="PG45" s="52"/>
      <c r="PH45" s="52"/>
      <c r="PI45" s="52"/>
      <c r="PJ45" s="52"/>
      <c r="PK45" s="52"/>
      <c r="PL45" s="52"/>
      <c r="PM45" s="52"/>
      <c r="PN45" s="52"/>
      <c r="PO45" s="52"/>
      <c r="PP45" s="52"/>
      <c r="PQ45" s="52"/>
      <c r="PR45" s="52"/>
      <c r="PS45" s="52"/>
      <c r="PT45" s="52"/>
      <c r="PU45" s="52"/>
      <c r="PV45" s="52"/>
      <c r="PW45" s="52"/>
      <c r="PX45" s="52"/>
      <c r="PY45" s="52"/>
      <c r="PZ45" s="52"/>
      <c r="QA45" s="52"/>
      <c r="QB45" s="52"/>
      <c r="QC45" s="52"/>
      <c r="QD45" s="52"/>
      <c r="QE45" s="52"/>
      <c r="QF45" s="52"/>
      <c r="QG45" s="52"/>
      <c r="QH45" s="52"/>
      <c r="QI45" s="52"/>
      <c r="QJ45" s="52"/>
      <c r="QK45" s="52"/>
      <c r="QL45" s="52"/>
      <c r="QM45" s="52"/>
      <c r="QN45" s="52"/>
      <c r="QO45" s="52"/>
      <c r="QP45" s="52"/>
      <c r="QQ45" s="52"/>
      <c r="QR45" s="52"/>
      <c r="QS45" s="52"/>
      <c r="QT45" s="52"/>
      <c r="QU45" s="52"/>
      <c r="QV45" s="52"/>
      <c r="QW45" s="52"/>
      <c r="QX45" s="52"/>
      <c r="QY45" s="52"/>
      <c r="QZ45" s="52"/>
      <c r="RA45" s="52"/>
      <c r="RB45" s="52"/>
      <c r="RC45" s="52"/>
      <c r="RD45" s="52"/>
      <c r="RE45" s="52"/>
      <c r="RF45" s="52"/>
      <c r="RG45" s="52"/>
      <c r="RH45" s="52"/>
      <c r="RI45" s="52"/>
      <c r="RJ45" s="52"/>
      <c r="RK45" s="52"/>
      <c r="RL45" s="52"/>
      <c r="RM45" s="52"/>
      <c r="RN45" s="52"/>
      <c r="RO45" s="52"/>
      <c r="RP45" s="52"/>
      <c r="RQ45" s="52"/>
      <c r="RR45" s="52"/>
      <c r="RS45" s="52"/>
      <c r="RT45" s="52"/>
      <c r="RU45" s="52"/>
      <c r="RV45" s="52"/>
      <c r="RW45" s="52"/>
      <c r="RX45" s="52"/>
      <c r="RY45" s="52"/>
      <c r="RZ45" s="52"/>
      <c r="SA45" s="52"/>
      <c r="SB45" s="52"/>
      <c r="SC45" s="52"/>
      <c r="SD45" s="52"/>
      <c r="SE45" s="52"/>
      <c r="SF45" s="52"/>
      <c r="SG45" s="52"/>
      <c r="SH45" s="52"/>
      <c r="SI45" s="52"/>
      <c r="SJ45" s="52"/>
      <c r="SK45" s="52"/>
      <c r="SL45" s="52"/>
      <c r="SM45" s="52"/>
      <c r="SN45" s="52"/>
      <c r="SO45" s="52"/>
      <c r="SP45" s="52"/>
      <c r="SQ45" s="52"/>
      <c r="SR45" s="52"/>
      <c r="SS45" s="52"/>
      <c r="ST45" s="52"/>
      <c r="SU45" s="52"/>
      <c r="SV45" s="52"/>
      <c r="SW45" s="52"/>
      <c r="SX45" s="52"/>
      <c r="SY45" s="52"/>
      <c r="SZ45" s="52"/>
      <c r="TA45" s="52"/>
      <c r="TB45" s="52"/>
      <c r="TC45" s="52"/>
      <c r="TD45" s="52"/>
      <c r="TE45" s="52"/>
      <c r="TF45" s="52"/>
      <c r="TG45" s="52"/>
      <c r="TH45" s="52"/>
      <c r="TI45" s="52"/>
      <c r="TJ45" s="52"/>
      <c r="TK45" s="52"/>
      <c r="TL45" s="52"/>
      <c r="TM45" s="52"/>
      <c r="TN45" s="52"/>
      <c r="TO45" s="52"/>
      <c r="TP45" s="52"/>
      <c r="TQ45" s="52"/>
      <c r="TR45" s="52"/>
      <c r="TS45" s="52"/>
      <c r="TT45" s="52"/>
      <c r="TU45" s="52"/>
      <c r="TV45" s="52"/>
      <c r="TW45" s="52"/>
      <c r="TX45" s="52"/>
      <c r="TY45" s="52"/>
      <c r="TZ45" s="52"/>
      <c r="UA45" s="52"/>
      <c r="UB45" s="52"/>
      <c r="UC45" s="52"/>
      <c r="UD45" s="52"/>
      <c r="UE45" s="52"/>
      <c r="UF45" s="52"/>
      <c r="UG45" s="52"/>
      <c r="UH45" s="52"/>
      <c r="UI45" s="52"/>
      <c r="UJ45" s="52"/>
      <c r="UK45" s="52"/>
      <c r="UL45" s="52"/>
      <c r="UM45" s="52"/>
      <c r="UN45" s="52"/>
      <c r="UO45" s="52"/>
      <c r="UP45" s="52"/>
      <c r="UQ45" s="52"/>
      <c r="UR45" s="52"/>
      <c r="US45" s="52"/>
      <c r="UT45" s="52"/>
      <c r="UU45" s="52"/>
      <c r="UV45" s="52"/>
      <c r="UW45" s="52"/>
      <c r="UX45" s="52"/>
      <c r="UY45" s="52"/>
      <c r="UZ45" s="52"/>
      <c r="VA45" s="52"/>
      <c r="VB45" s="52"/>
      <c r="VC45" s="52"/>
      <c r="VD45" s="52"/>
      <c r="VE45" s="52"/>
      <c r="VF45" s="52"/>
      <c r="VG45" s="52"/>
      <c r="VH45" s="52"/>
      <c r="VI45" s="52"/>
      <c r="VJ45" s="52"/>
      <c r="VK45" s="52"/>
      <c r="VL45" s="52"/>
      <c r="VM45" s="52"/>
      <c r="VN45" s="52"/>
      <c r="VO45" s="52"/>
      <c r="VP45" s="52"/>
      <c r="VQ45" s="52"/>
      <c r="VR45" s="52"/>
      <c r="VS45" s="52"/>
      <c r="VT45" s="52"/>
      <c r="VU45" s="52"/>
      <c r="VV45" s="52"/>
      <c r="VW45" s="52"/>
      <c r="VX45" s="52"/>
      <c r="VY45" s="52"/>
      <c r="VZ45" s="52"/>
      <c r="WA45" s="52"/>
      <c r="WB45" s="52"/>
      <c r="WC45" s="52"/>
      <c r="WD45" s="52"/>
      <c r="WE45" s="52"/>
      <c r="WF45" s="52"/>
      <c r="WG45" s="52"/>
      <c r="WH45" s="52"/>
      <c r="WI45" s="52"/>
      <c r="WJ45" s="52"/>
      <c r="WK45" s="52"/>
      <c r="WL45" s="52"/>
      <c r="WM45" s="52"/>
      <c r="WN45" s="52"/>
      <c r="WO45" s="52"/>
      <c r="WP45" s="52"/>
      <c r="WQ45" s="52"/>
      <c r="WR45" s="52"/>
      <c r="WS45" s="52"/>
      <c r="WT45" s="52"/>
      <c r="WU45" s="52"/>
      <c r="WV45" s="52"/>
      <c r="WW45" s="52"/>
      <c r="WX45" s="52"/>
      <c r="WY45" s="52"/>
      <c r="WZ45" s="52"/>
      <c r="XA45" s="52"/>
      <c r="XB45" s="52"/>
      <c r="XC45" s="52"/>
      <c r="XD45" s="52"/>
      <c r="XE45" s="52"/>
      <c r="XF45" s="52"/>
      <c r="XG45" s="52"/>
      <c r="XH45" s="52"/>
      <c r="XI45" s="52"/>
      <c r="XJ45" s="52"/>
      <c r="XK45" s="52"/>
      <c r="XL45" s="52"/>
      <c r="XM45" s="52"/>
      <c r="XN45" s="52"/>
      <c r="XO45" s="52"/>
      <c r="XP45" s="52"/>
      <c r="XQ45" s="52"/>
      <c r="XR45" s="52"/>
      <c r="XS45" s="52"/>
      <c r="XT45" s="52"/>
      <c r="XU45" s="52"/>
      <c r="XV45" s="52"/>
      <c r="XW45" s="52"/>
      <c r="XX45" s="52"/>
      <c r="XY45" s="52"/>
      <c r="XZ45" s="52"/>
      <c r="YA45" s="52"/>
      <c r="YB45" s="52"/>
      <c r="YC45" s="52"/>
      <c r="YD45" s="52"/>
      <c r="YE45" s="52"/>
      <c r="YF45" s="52"/>
      <c r="YG45" s="52"/>
      <c r="YH45" s="52"/>
      <c r="YI45" s="52"/>
      <c r="YJ45" s="52"/>
      <c r="YK45" s="52"/>
      <c r="YL45" s="52"/>
      <c r="YM45" s="52"/>
      <c r="YN45" s="52"/>
      <c r="YO45" s="52"/>
      <c r="YP45" s="52"/>
      <c r="YQ45" s="52"/>
      <c r="YR45" s="52"/>
      <c r="YS45" s="52"/>
      <c r="YT45" s="52"/>
      <c r="YU45" s="52"/>
      <c r="YV45" s="52"/>
      <c r="YW45" s="52"/>
      <c r="YX45" s="52"/>
      <c r="YY45" s="52"/>
      <c r="YZ45" s="52"/>
      <c r="ZA45" s="52"/>
      <c r="ZB45" s="52"/>
      <c r="ZC45" s="52"/>
      <c r="ZD45" s="52"/>
      <c r="ZE45" s="52"/>
      <c r="ZF45" s="52"/>
      <c r="ZG45" s="52"/>
      <c r="ZH45" s="52"/>
      <c r="ZI45" s="52"/>
      <c r="ZJ45" s="52"/>
      <c r="ZK45" s="52"/>
      <c r="ZL45" s="52"/>
      <c r="ZM45" s="52"/>
      <c r="ZN45" s="52"/>
      <c r="ZO45" s="52"/>
      <c r="ZP45" s="52"/>
      <c r="ZQ45" s="52"/>
      <c r="ZR45" s="52"/>
      <c r="ZS45" s="52"/>
      <c r="ZT45" s="52"/>
      <c r="ZU45" s="52"/>
      <c r="ZV45" s="52"/>
      <c r="ZW45" s="52"/>
      <c r="ZX45" s="52"/>
      <c r="ZY45" s="52"/>
      <c r="ZZ45" s="52"/>
      <c r="AAA45" s="52"/>
      <c r="AAB45" s="52"/>
      <c r="AAC45" s="52"/>
      <c r="AAD45" s="52"/>
      <c r="AAE45" s="52"/>
      <c r="AAF45" s="52"/>
      <c r="AAG45" s="52"/>
      <c r="AAH45" s="52"/>
      <c r="AAI45" s="52"/>
      <c r="AAJ45" s="52"/>
      <c r="AAK45" s="52"/>
      <c r="AAL45" s="52"/>
      <c r="AAM45" s="52"/>
      <c r="AAN45" s="52"/>
      <c r="AAO45" s="52"/>
      <c r="AAP45" s="52"/>
      <c r="AAQ45" s="52"/>
      <c r="AAR45" s="52"/>
      <c r="AAS45" s="52"/>
      <c r="AAT45" s="52"/>
      <c r="AAU45" s="52"/>
      <c r="AAV45" s="52"/>
      <c r="AAW45" s="52"/>
      <c r="AAX45" s="52"/>
      <c r="AAY45" s="52"/>
      <c r="AAZ45" s="52"/>
      <c r="ABA45" s="52"/>
      <c r="ABB45" s="52"/>
      <c r="ABC45" s="52"/>
      <c r="ABD45" s="52"/>
      <c r="ABE45" s="52"/>
      <c r="ABF45" s="52"/>
      <c r="ABG45" s="52"/>
      <c r="ABH45" s="52"/>
      <c r="ABI45" s="52"/>
      <c r="ABJ45" s="52"/>
      <c r="ABK45" s="52"/>
      <c r="ABL45" s="52"/>
      <c r="ABM45" s="52"/>
      <c r="ABN45" s="52"/>
      <c r="ABO45" s="52"/>
      <c r="ABP45" s="52"/>
      <c r="ABQ45" s="52"/>
      <c r="ABR45" s="52"/>
      <c r="ABS45" s="52"/>
      <c r="ABT45" s="52"/>
      <c r="ABU45" s="52"/>
      <c r="ABV45" s="52"/>
      <c r="ABW45" s="52"/>
      <c r="ABX45" s="52"/>
      <c r="ABY45" s="52"/>
      <c r="ABZ45" s="52"/>
      <c r="ACA45" s="52"/>
      <c r="ACB45" s="52"/>
      <c r="ACC45" s="52"/>
      <c r="ACD45" s="52"/>
      <c r="ACE45" s="52"/>
      <c r="ACF45" s="52"/>
      <c r="ACG45" s="52"/>
      <c r="ACH45" s="52"/>
      <c r="ACI45" s="52"/>
      <c r="ACJ45" s="52"/>
      <c r="ACK45" s="52"/>
      <c r="ACL45" s="52"/>
      <c r="ACM45" s="52"/>
      <c r="ACN45" s="52"/>
      <c r="ACO45" s="52"/>
      <c r="ACP45" s="52"/>
      <c r="ACQ45" s="52"/>
      <c r="ACR45" s="52"/>
      <c r="ACS45" s="52"/>
      <c r="ACT45" s="52"/>
      <c r="ACU45" s="52"/>
      <c r="ACV45" s="52"/>
      <c r="ACW45" s="52"/>
      <c r="ACX45" s="52"/>
      <c r="ACY45" s="52"/>
      <c r="ACZ45" s="52"/>
      <c r="ADA45" s="52"/>
      <c r="ADB45" s="52"/>
      <c r="ADC45" s="52"/>
      <c r="ADD45" s="52"/>
      <c r="ADE45" s="52"/>
      <c r="ADF45" s="52"/>
      <c r="ADG45" s="52"/>
      <c r="ADH45" s="52"/>
      <c r="ADI45" s="52"/>
      <c r="ADJ45" s="52"/>
      <c r="ADK45" s="52"/>
      <c r="ADL45" s="52"/>
      <c r="ADM45" s="52"/>
      <c r="ADN45" s="52"/>
      <c r="ADO45" s="52"/>
      <c r="ADP45" s="52"/>
      <c r="ADQ45" s="52"/>
      <c r="ADR45" s="52"/>
      <c r="ADS45" s="52"/>
      <c r="ADT45" s="52"/>
      <c r="ADU45" s="52"/>
      <c r="ADV45" s="52"/>
      <c r="ADW45" s="52"/>
      <c r="ADX45" s="52"/>
      <c r="ADY45" s="52"/>
      <c r="ADZ45" s="52"/>
      <c r="AEA45" s="52"/>
      <c r="AEB45" s="52"/>
      <c r="AEC45" s="52"/>
      <c r="AED45" s="52"/>
      <c r="AEE45" s="52"/>
      <c r="AEF45" s="52"/>
      <c r="AEG45" s="52"/>
      <c r="AEH45" s="52"/>
      <c r="AEI45" s="52"/>
      <c r="AEJ45" s="52"/>
      <c r="AEK45" s="52"/>
      <c r="AEL45" s="52"/>
      <c r="AEM45" s="52"/>
      <c r="AEN45" s="52"/>
      <c r="AEO45" s="52"/>
      <c r="AEP45" s="52"/>
      <c r="AEQ45" s="52"/>
      <c r="AER45" s="52"/>
      <c r="AES45" s="52"/>
      <c r="AET45" s="52"/>
      <c r="AEU45" s="52"/>
      <c r="AEV45" s="52"/>
      <c r="AEW45" s="52"/>
      <c r="AEX45" s="52"/>
      <c r="AEY45" s="52"/>
      <c r="AEZ45" s="52"/>
      <c r="AFA45" s="52"/>
      <c r="AFB45" s="52"/>
      <c r="AFC45" s="52"/>
      <c r="AFD45" s="52"/>
      <c r="AFE45" s="52"/>
      <c r="AFF45" s="52"/>
      <c r="AFG45" s="52"/>
      <c r="AFH45" s="52"/>
      <c r="AFI45" s="52"/>
      <c r="AFJ45" s="52"/>
      <c r="AFK45" s="52"/>
      <c r="AFL45" s="52"/>
      <c r="AFM45" s="52"/>
      <c r="AFN45" s="52"/>
      <c r="AFO45" s="52"/>
      <c r="AFP45" s="52"/>
      <c r="AFQ45" s="52"/>
      <c r="AFR45" s="52"/>
      <c r="AFS45" s="52"/>
      <c r="AFT45" s="52"/>
      <c r="AFU45" s="52"/>
      <c r="AFV45" s="52"/>
      <c r="AFW45" s="52"/>
      <c r="AFX45" s="52"/>
      <c r="AFY45" s="52"/>
      <c r="AFZ45" s="52"/>
      <c r="AGA45" s="52"/>
      <c r="AGB45" s="52"/>
      <c r="AGC45" s="52"/>
      <c r="AGD45" s="52"/>
      <c r="AGE45" s="52"/>
      <c r="AGF45" s="52"/>
      <c r="AGG45" s="52"/>
      <c r="AGH45" s="52"/>
      <c r="AGI45" s="52"/>
      <c r="AGJ45" s="52"/>
      <c r="AGK45" s="52"/>
      <c r="AGL45" s="52"/>
      <c r="AGM45" s="52"/>
      <c r="AGN45" s="52"/>
      <c r="AGO45" s="52"/>
      <c r="AGP45" s="52"/>
      <c r="AGQ45" s="52"/>
      <c r="AGR45" s="52"/>
      <c r="AGS45" s="52"/>
      <c r="AGT45" s="52"/>
      <c r="AGU45" s="52"/>
      <c r="AGV45" s="52"/>
      <c r="AGW45" s="52"/>
      <c r="AGX45" s="52"/>
      <c r="AGY45" s="52"/>
      <c r="AGZ45" s="52"/>
      <c r="AHA45" s="52"/>
      <c r="AHB45" s="52"/>
      <c r="AHC45" s="52"/>
      <c r="AHD45" s="52"/>
      <c r="AHE45" s="52"/>
      <c r="AHF45" s="52"/>
      <c r="AHG45" s="52"/>
      <c r="AHH45" s="52"/>
      <c r="AHI45" s="52"/>
      <c r="AHJ45" s="52"/>
      <c r="AHK45" s="52"/>
      <c r="AHL45" s="52"/>
      <c r="AHM45" s="52"/>
      <c r="AHN45" s="52"/>
      <c r="AHO45" s="52"/>
      <c r="AHP45" s="52"/>
      <c r="AHQ45" s="52"/>
      <c r="AHR45" s="52"/>
      <c r="AHS45" s="52"/>
      <c r="AHT45" s="52"/>
      <c r="AHU45" s="52"/>
      <c r="AHV45" s="52"/>
      <c r="AHW45" s="52"/>
      <c r="AHX45" s="52"/>
      <c r="AHY45" s="52"/>
      <c r="AHZ45" s="52"/>
      <c r="AIA45" s="52"/>
      <c r="AIB45" s="52"/>
      <c r="AIC45" s="52"/>
      <c r="AID45" s="52"/>
      <c r="AIE45" s="52"/>
      <c r="AIF45" s="52"/>
      <c r="AIG45" s="52"/>
      <c r="AIH45" s="52"/>
      <c r="AII45" s="52"/>
      <c r="AIJ45" s="52"/>
      <c r="AIK45" s="52"/>
      <c r="AIL45" s="52"/>
      <c r="AIM45" s="52"/>
      <c r="AIN45" s="52"/>
      <c r="AIO45" s="52"/>
      <c r="AIP45" s="52"/>
      <c r="AIQ45" s="52"/>
      <c r="AIR45" s="52"/>
      <c r="AIS45" s="52"/>
      <c r="AIT45" s="52"/>
      <c r="AIU45" s="52"/>
      <c r="AIV45" s="52"/>
      <c r="AIW45" s="52"/>
      <c r="AIX45" s="52"/>
      <c r="AIY45" s="52"/>
      <c r="AIZ45" s="52"/>
      <c r="AJA45" s="52"/>
      <c r="AJB45" s="52"/>
      <c r="AJC45" s="52"/>
      <c r="AJD45" s="52"/>
      <c r="AJE45" s="52"/>
      <c r="AJF45" s="52"/>
      <c r="AJG45" s="52"/>
      <c r="AJH45" s="52"/>
      <c r="AJI45" s="52"/>
      <c r="AJJ45" s="52"/>
      <c r="AJK45" s="52"/>
      <c r="AJL45" s="52"/>
      <c r="AJM45" s="52"/>
      <c r="AJN45" s="52"/>
      <c r="AJO45" s="52"/>
      <c r="AJP45" s="52"/>
      <c r="AJQ45" s="52"/>
      <c r="AJR45" s="52"/>
      <c r="AJS45" s="52"/>
      <c r="AJT45" s="52"/>
      <c r="AJU45" s="52"/>
      <c r="AJV45" s="52"/>
      <c r="AJW45" s="52"/>
      <c r="AJX45" s="52"/>
      <c r="AJY45" s="52"/>
      <c r="AJZ45" s="52"/>
      <c r="AKA45" s="52"/>
      <c r="AKB45" s="52"/>
      <c r="AKC45" s="52"/>
      <c r="AKD45" s="52"/>
      <c r="AKE45" s="52"/>
      <c r="AKF45" s="52"/>
      <c r="AKG45" s="52"/>
      <c r="AKH45" s="52"/>
      <c r="AKI45" s="52"/>
      <c r="AKJ45" s="52"/>
      <c r="AKK45" s="52"/>
      <c r="AKL45" s="52"/>
      <c r="AKM45" s="52"/>
      <c r="AKN45" s="52"/>
      <c r="AKO45" s="52"/>
      <c r="AKP45" s="52"/>
      <c r="AKQ45" s="52"/>
      <c r="AKR45" s="52"/>
      <c r="AKS45" s="52"/>
      <c r="AKT45" s="52"/>
      <c r="AKU45" s="52"/>
      <c r="AKV45" s="52"/>
      <c r="AKW45" s="52"/>
      <c r="AKX45" s="52"/>
      <c r="AKY45" s="52"/>
      <c r="AKZ45" s="52"/>
      <c r="ALA45" s="52"/>
      <c r="ALB45" s="52"/>
      <c r="ALC45" s="52"/>
      <c r="ALD45" s="52"/>
      <c r="ALE45" s="52"/>
      <c r="ALF45" s="52"/>
      <c r="ALG45" s="52"/>
      <c r="ALH45" s="52"/>
      <c r="ALI45" s="52"/>
      <c r="ALJ45" s="52"/>
      <c r="ALK45" s="52"/>
      <c r="ALL45" s="52"/>
      <c r="ALM45" s="52"/>
      <c r="ALN45" s="52"/>
      <c r="ALO45" s="52"/>
      <c r="ALP45" s="52"/>
      <c r="ALQ45" s="52"/>
      <c r="ALR45" s="52"/>
      <c r="ALS45" s="52"/>
      <c r="ALT45" s="52"/>
      <c r="ALU45" s="52"/>
      <c r="ALV45" s="52"/>
      <c r="ALW45" s="52"/>
      <c r="ALX45" s="52"/>
      <c r="ALY45" s="52"/>
      <c r="ALZ45" s="52"/>
      <c r="AMA45" s="52"/>
      <c r="AMB45" s="52"/>
      <c r="AMC45" s="52"/>
      <c r="AMD45" s="52"/>
      <c r="AME45" s="52"/>
      <c r="AMF45" s="52"/>
      <c r="AMG45" s="52"/>
      <c r="AMH45" s="52"/>
      <c r="AMI45" s="52"/>
      <c r="AMJ45" s="52"/>
      <c r="AMK45" s="52"/>
      <c r="AML45" s="52"/>
      <c r="AMM45" s="52"/>
      <c r="AMN45" s="52"/>
      <c r="AMO45" s="52"/>
      <c r="AMP45" s="52"/>
      <c r="AMQ45" s="52"/>
      <c r="AMR45" s="52"/>
      <c r="AMS45" s="52"/>
      <c r="AMT45" s="52"/>
      <c r="AMU45" s="52"/>
      <c r="AMV45" s="52"/>
      <c r="AMW45" s="52"/>
      <c r="AMX45" s="52"/>
      <c r="AMY45" s="52"/>
      <c r="AMZ45" s="52"/>
      <c r="ANA45" s="52"/>
      <c r="ANB45" s="52"/>
      <c r="ANC45" s="52"/>
      <c r="AND45" s="52"/>
      <c r="ANE45" s="52"/>
      <c r="ANF45" s="52"/>
      <c r="ANG45" s="52"/>
      <c r="ANH45" s="52"/>
      <c r="ANI45" s="52"/>
      <c r="ANJ45" s="52"/>
      <c r="ANK45" s="52"/>
      <c r="ANL45" s="52"/>
      <c r="ANM45" s="52"/>
      <c r="ANN45" s="52"/>
      <c r="ANO45" s="52"/>
      <c r="ANP45" s="52"/>
      <c r="ANQ45" s="52"/>
      <c r="ANR45" s="52"/>
      <c r="ANS45" s="52"/>
      <c r="ANT45" s="52"/>
      <c r="ANU45" s="52"/>
      <c r="ANV45" s="52"/>
      <c r="ANW45" s="52"/>
      <c r="ANX45" s="52"/>
      <c r="ANY45" s="52"/>
      <c r="ANZ45" s="52"/>
      <c r="AOA45" s="52"/>
      <c r="AOB45" s="52"/>
      <c r="AOC45" s="52"/>
      <c r="AOD45" s="52"/>
      <c r="AOE45" s="52"/>
      <c r="AOF45" s="52"/>
      <c r="AOG45" s="52"/>
      <c r="AOH45" s="52"/>
      <c r="AOI45" s="52"/>
      <c r="AOJ45" s="52"/>
      <c r="AOK45" s="52"/>
      <c r="AOL45" s="52"/>
      <c r="AOM45" s="52"/>
      <c r="AON45" s="52"/>
      <c r="AOO45" s="52"/>
      <c r="AOP45" s="52"/>
      <c r="AOQ45" s="52"/>
      <c r="AOR45" s="52"/>
      <c r="AOS45" s="52"/>
      <c r="AOT45" s="52"/>
      <c r="AOU45" s="52"/>
      <c r="AOV45" s="52"/>
      <c r="AOW45" s="52"/>
      <c r="AOX45" s="52"/>
      <c r="AOY45" s="52"/>
      <c r="AOZ45" s="52"/>
      <c r="APA45" s="52"/>
      <c r="APB45" s="52"/>
      <c r="APC45" s="52"/>
      <c r="APD45" s="52"/>
      <c r="APE45" s="52"/>
      <c r="APF45" s="52"/>
      <c r="APG45" s="52"/>
      <c r="APH45" s="52"/>
      <c r="API45" s="52"/>
      <c r="APJ45" s="52"/>
      <c r="APK45" s="52"/>
      <c r="APL45" s="52"/>
      <c r="APM45" s="52"/>
      <c r="APN45" s="52"/>
      <c r="APO45" s="52"/>
      <c r="APP45" s="52"/>
      <c r="APQ45" s="52"/>
      <c r="APR45" s="52"/>
      <c r="APS45" s="52"/>
      <c r="APT45" s="52"/>
      <c r="APU45" s="52"/>
      <c r="APV45" s="52"/>
      <c r="APW45" s="52"/>
      <c r="APX45" s="52"/>
      <c r="APY45" s="52"/>
      <c r="APZ45" s="52"/>
      <c r="AQA45" s="52"/>
      <c r="AQB45" s="52"/>
      <c r="AQC45" s="52"/>
      <c r="AQD45" s="52"/>
      <c r="AQE45" s="52"/>
      <c r="AQF45" s="52"/>
      <c r="AQG45" s="52"/>
      <c r="AQH45" s="52"/>
      <c r="AQI45" s="52"/>
      <c r="AQJ45" s="52"/>
      <c r="AQK45" s="52"/>
      <c r="AQL45" s="52"/>
      <c r="AQM45" s="52"/>
      <c r="AQN45" s="52"/>
      <c r="AQO45" s="52"/>
      <c r="AQP45" s="52"/>
      <c r="AQQ45" s="52"/>
      <c r="AQR45" s="52"/>
      <c r="AQS45" s="52"/>
      <c r="AQT45" s="52"/>
      <c r="AQU45" s="52"/>
      <c r="AQV45" s="52"/>
      <c r="AQW45" s="52"/>
      <c r="AQX45" s="52"/>
      <c r="AQY45" s="52"/>
      <c r="AQZ45" s="52"/>
      <c r="ARA45" s="52"/>
      <c r="ARB45" s="52"/>
      <c r="ARC45" s="52"/>
      <c r="ARD45" s="52"/>
      <c r="ARE45" s="52"/>
      <c r="ARF45" s="52"/>
      <c r="ARG45" s="52"/>
      <c r="ARH45" s="52"/>
      <c r="ARI45" s="52"/>
      <c r="ARJ45" s="52"/>
      <c r="ARK45" s="52"/>
      <c r="ARL45" s="52"/>
      <c r="ARM45" s="52"/>
      <c r="ARN45" s="52"/>
      <c r="ARO45" s="52"/>
      <c r="ARP45" s="52"/>
      <c r="ARQ45" s="52"/>
      <c r="ARR45" s="52"/>
      <c r="ARS45" s="52"/>
      <c r="ART45" s="52"/>
      <c r="ARU45" s="52"/>
      <c r="ARV45" s="52"/>
      <c r="ARW45" s="52"/>
      <c r="ARX45" s="52"/>
      <c r="ARY45" s="52"/>
      <c r="ARZ45" s="52"/>
      <c r="ASA45" s="52"/>
      <c r="ASB45" s="52"/>
      <c r="ASC45" s="52"/>
      <c r="ASD45" s="52"/>
      <c r="ASE45" s="52"/>
      <c r="ASF45" s="52"/>
      <c r="ASG45" s="52"/>
      <c r="ASH45" s="52"/>
      <c r="ASI45" s="52"/>
      <c r="ASJ45" s="52"/>
      <c r="ASK45" s="52"/>
      <c r="ASL45" s="52"/>
      <c r="ASM45" s="52"/>
      <c r="ASN45" s="52"/>
      <c r="ASO45" s="52"/>
      <c r="ASP45" s="52"/>
      <c r="ASQ45" s="52"/>
      <c r="ASR45" s="52"/>
      <c r="ASS45" s="52"/>
      <c r="AST45" s="52"/>
      <c r="ASU45" s="52"/>
      <c r="ASV45" s="52"/>
      <c r="ASW45" s="52"/>
      <c r="ASX45" s="52"/>
      <c r="ASY45" s="52"/>
      <c r="ASZ45" s="52"/>
      <c r="ATA45" s="52"/>
      <c r="ATB45" s="52"/>
      <c r="ATC45" s="52"/>
      <c r="ATD45" s="52"/>
      <c r="ATE45" s="52"/>
      <c r="ATF45" s="52"/>
      <c r="ATG45" s="52"/>
      <c r="ATH45" s="52"/>
      <c r="ATI45" s="52"/>
      <c r="ATJ45" s="52"/>
      <c r="ATK45" s="52"/>
      <c r="ATL45" s="52"/>
      <c r="ATM45" s="52"/>
      <c r="ATN45" s="52"/>
      <c r="ATO45" s="52"/>
      <c r="ATP45" s="52"/>
      <c r="ATQ45" s="52"/>
      <c r="ATR45" s="52"/>
      <c r="ATS45" s="52"/>
      <c r="ATT45" s="52"/>
      <c r="ATU45" s="52"/>
      <c r="ATV45" s="52"/>
      <c r="ATW45" s="52"/>
      <c r="ATX45" s="52"/>
      <c r="ATY45" s="52"/>
      <c r="ATZ45" s="52"/>
      <c r="AUA45" s="52"/>
      <c r="AUB45" s="52"/>
      <c r="AUC45" s="52"/>
      <c r="AUD45" s="52"/>
      <c r="AUE45" s="52"/>
      <c r="AUF45" s="52"/>
      <c r="AUG45" s="52"/>
      <c r="AUH45" s="52"/>
      <c r="AUI45" s="52"/>
      <c r="AUJ45" s="52"/>
      <c r="AUK45" s="52"/>
      <c r="AUL45" s="52"/>
      <c r="AUM45" s="52"/>
      <c r="AUN45" s="52"/>
      <c r="AUO45" s="52"/>
      <c r="AUP45" s="52"/>
      <c r="AUQ45" s="52"/>
      <c r="AUR45" s="52"/>
      <c r="AUS45" s="52"/>
      <c r="AUT45" s="52"/>
      <c r="AUU45" s="52"/>
      <c r="AUV45" s="52"/>
      <c r="AUW45" s="52"/>
      <c r="AUX45" s="52"/>
      <c r="AUY45" s="52"/>
      <c r="AUZ45" s="52"/>
      <c r="AVA45" s="52"/>
      <c r="AVB45" s="52"/>
      <c r="AVC45" s="52"/>
      <c r="AVD45" s="52"/>
      <c r="AVE45" s="52"/>
      <c r="AVF45" s="52"/>
      <c r="AVG45" s="52"/>
      <c r="AVH45" s="52"/>
      <c r="AVI45" s="52"/>
      <c r="AVJ45" s="52"/>
      <c r="AVK45" s="52"/>
      <c r="AVL45" s="52"/>
      <c r="AVM45" s="52"/>
      <c r="AVN45" s="52"/>
      <c r="AVO45" s="52"/>
      <c r="AVP45" s="52"/>
      <c r="AVQ45" s="52"/>
      <c r="AVR45" s="52"/>
      <c r="AVS45" s="52"/>
      <c r="AVT45" s="52"/>
      <c r="AVU45" s="52"/>
      <c r="AVV45" s="52"/>
      <c r="AVW45" s="52"/>
      <c r="AVX45" s="52"/>
      <c r="AVY45" s="52"/>
      <c r="AVZ45" s="52"/>
      <c r="AWA45" s="52"/>
      <c r="AWB45" s="52"/>
      <c r="AWC45" s="52"/>
      <c r="AWD45" s="52"/>
      <c r="AWE45" s="52"/>
      <c r="AWF45" s="52"/>
      <c r="AWG45" s="52"/>
      <c r="AWH45" s="52"/>
      <c r="AWI45" s="52"/>
      <c r="AWJ45" s="52"/>
      <c r="AWK45" s="52"/>
      <c r="AWL45" s="52"/>
      <c r="AWM45" s="52"/>
      <c r="AWN45" s="52"/>
      <c r="AWO45" s="52"/>
      <c r="AWP45" s="52"/>
      <c r="AWQ45" s="52"/>
      <c r="AWR45" s="52"/>
      <c r="AWS45" s="52"/>
      <c r="AWT45" s="52"/>
      <c r="AWU45" s="52"/>
      <c r="AWV45" s="52"/>
      <c r="AWW45" s="52"/>
      <c r="AWX45" s="52"/>
      <c r="AWY45" s="52"/>
      <c r="AWZ45" s="52"/>
      <c r="AXA45" s="52"/>
      <c r="AXB45" s="52"/>
      <c r="AXC45" s="52"/>
      <c r="AXD45" s="52"/>
      <c r="AXE45" s="52"/>
      <c r="AXF45" s="52"/>
      <c r="AXG45" s="52"/>
      <c r="AXH45" s="52"/>
      <c r="AXI45" s="52"/>
      <c r="AXJ45" s="52"/>
      <c r="AXK45" s="52"/>
      <c r="AXL45" s="52"/>
      <c r="AXM45" s="52"/>
      <c r="AXN45" s="52"/>
      <c r="AXO45" s="52"/>
      <c r="AXP45" s="52"/>
      <c r="AXQ45" s="52"/>
      <c r="AXR45" s="52"/>
      <c r="AXS45" s="52"/>
      <c r="AXT45" s="52"/>
      <c r="AXU45" s="52"/>
      <c r="AXV45" s="52"/>
      <c r="AXW45" s="52"/>
      <c r="AXX45" s="52"/>
      <c r="AXY45" s="52"/>
      <c r="AXZ45" s="52"/>
      <c r="AYA45" s="52"/>
      <c r="AYB45" s="52"/>
      <c r="AYC45" s="52"/>
      <c r="AYD45" s="52"/>
      <c r="AYE45" s="52"/>
      <c r="AYF45" s="52"/>
      <c r="AYG45" s="52"/>
      <c r="AYH45" s="52"/>
      <c r="AYI45" s="52"/>
      <c r="AYJ45" s="52"/>
      <c r="AYK45" s="52"/>
      <c r="AYL45" s="52"/>
      <c r="AYM45" s="52"/>
      <c r="AYN45" s="52"/>
      <c r="AYO45" s="52"/>
      <c r="AYP45" s="52"/>
      <c r="AYQ45" s="52"/>
      <c r="AYR45" s="52"/>
      <c r="AYS45" s="52"/>
      <c r="AYT45" s="52"/>
      <c r="AYU45" s="52"/>
      <c r="AYV45" s="52"/>
      <c r="AYW45" s="52"/>
      <c r="AYX45" s="52"/>
      <c r="AYY45" s="52"/>
      <c r="AYZ45" s="52"/>
      <c r="AZA45" s="52"/>
      <c r="AZB45" s="52"/>
      <c r="AZC45" s="52"/>
      <c r="AZD45" s="52"/>
      <c r="AZE45" s="52"/>
      <c r="AZF45" s="52"/>
      <c r="AZG45" s="52"/>
      <c r="AZH45" s="52"/>
      <c r="AZI45" s="52"/>
      <c r="AZJ45" s="52"/>
      <c r="AZK45" s="52"/>
      <c r="AZL45" s="52"/>
      <c r="AZM45" s="52"/>
      <c r="AZN45" s="52"/>
      <c r="AZO45" s="52"/>
      <c r="AZP45" s="52"/>
      <c r="AZQ45" s="52"/>
      <c r="AZR45" s="52"/>
      <c r="AZS45" s="52"/>
      <c r="AZT45" s="52"/>
      <c r="AZU45" s="52"/>
      <c r="AZV45" s="52"/>
      <c r="AZW45" s="52"/>
      <c r="AZX45" s="52"/>
      <c r="AZY45" s="52"/>
      <c r="AZZ45" s="52"/>
      <c r="BAA45" s="52"/>
      <c r="BAB45" s="52"/>
      <c r="BAC45" s="52"/>
      <c r="BAD45" s="52"/>
      <c r="BAE45" s="52"/>
      <c r="BAF45" s="52"/>
      <c r="BAG45" s="52"/>
      <c r="BAH45" s="52"/>
      <c r="BAI45" s="52"/>
      <c r="BAJ45" s="52"/>
      <c r="BAK45" s="52"/>
      <c r="BAL45" s="52"/>
      <c r="BAM45" s="52"/>
      <c r="BAN45" s="52"/>
      <c r="BAO45" s="52"/>
      <c r="BAP45" s="52"/>
      <c r="BAQ45" s="52"/>
      <c r="BAR45" s="52"/>
      <c r="BAS45" s="52"/>
      <c r="BAT45" s="52"/>
      <c r="BAU45" s="52"/>
      <c r="BAV45" s="52"/>
      <c r="BAW45" s="52"/>
      <c r="BAX45" s="52"/>
      <c r="BAY45" s="52"/>
      <c r="BAZ45" s="52"/>
      <c r="BBA45" s="52"/>
      <c r="BBB45" s="52"/>
      <c r="BBC45" s="52"/>
      <c r="BBD45" s="52"/>
      <c r="BBE45" s="52"/>
      <c r="BBF45" s="52"/>
      <c r="BBG45" s="52"/>
      <c r="BBH45" s="52"/>
      <c r="BBI45" s="52"/>
      <c r="BBJ45" s="52"/>
      <c r="BBK45" s="52"/>
      <c r="BBL45" s="52"/>
      <c r="BBM45" s="52"/>
      <c r="BBN45" s="52"/>
      <c r="BBO45" s="52"/>
      <c r="BBP45" s="52"/>
      <c r="BBQ45" s="52"/>
      <c r="BBR45" s="52"/>
      <c r="BBS45" s="52"/>
      <c r="BBT45" s="52"/>
      <c r="BBU45" s="52"/>
      <c r="BBV45" s="52"/>
      <c r="BBW45" s="52"/>
      <c r="BBX45" s="52"/>
      <c r="BBY45" s="52"/>
      <c r="BBZ45" s="52"/>
      <c r="BCA45" s="52"/>
      <c r="BCB45" s="52"/>
      <c r="BCC45" s="52"/>
      <c r="BCD45" s="52"/>
      <c r="BCE45" s="52"/>
      <c r="BCF45" s="52"/>
      <c r="BCG45" s="52"/>
      <c r="BCH45" s="52"/>
      <c r="BCI45" s="52"/>
      <c r="BCJ45" s="52"/>
      <c r="BCK45" s="52"/>
      <c r="BCL45" s="52"/>
      <c r="BCM45" s="52"/>
      <c r="BCN45" s="52"/>
      <c r="BCO45" s="52"/>
      <c r="BCP45" s="52"/>
      <c r="BCQ45" s="52"/>
      <c r="BCR45" s="52"/>
      <c r="BCS45" s="52"/>
      <c r="BCT45" s="52"/>
    </row>
    <row r="46" spans="1:1450" s="37" customFormat="1" x14ac:dyDescent="0.25">
      <c r="A46" s="66" t="s">
        <v>76</v>
      </c>
      <c r="B46" s="33" t="s">
        <v>76</v>
      </c>
      <c r="C46" s="67" t="s">
        <v>115</v>
      </c>
      <c r="D46" s="67" t="s">
        <v>183</v>
      </c>
      <c r="E46" s="67" t="s">
        <v>184</v>
      </c>
      <c r="F46" s="67" t="s">
        <v>185</v>
      </c>
      <c r="G46" s="67">
        <v>40997</v>
      </c>
      <c r="H46" s="67">
        <v>9190</v>
      </c>
      <c r="I46" s="67">
        <v>8926</v>
      </c>
      <c r="J46" s="33">
        <v>3</v>
      </c>
      <c r="K46" s="68">
        <f>AVERAGE(G46:G48)</f>
        <v>24256.666666666668</v>
      </c>
      <c r="L46" s="68">
        <f>STDEV(G46:G48)</f>
        <v>14581.404333373839</v>
      </c>
      <c r="M46" s="33"/>
      <c r="N46" s="96">
        <v>1.196</v>
      </c>
      <c r="O46" s="33" t="str">
        <f t="shared" si="6"/>
        <v/>
      </c>
      <c r="P46" s="68">
        <f>ABS(L46*N46)</f>
        <v>17439.359582715111</v>
      </c>
      <c r="Q46" s="68">
        <f>ABS(G46-$K$46)</f>
        <v>16740.333333333332</v>
      </c>
      <c r="R46" s="34">
        <f>IF(Q46&gt;$P$46,"",G46)</f>
        <v>40997</v>
      </c>
      <c r="S46" s="34">
        <f>IF(R46=G46,I46,"")</f>
        <v>8926</v>
      </c>
      <c r="T46" s="68">
        <f>AVERAGE(R46:R48)</f>
        <v>24256.666666666668</v>
      </c>
      <c r="U46" s="68">
        <f>STDEV(R46:R48)</f>
        <v>14581.404333373839</v>
      </c>
      <c r="V46" s="33"/>
      <c r="W46" s="68">
        <f>IF(R46="","",((R46-$T$46)/S46)^2)</f>
        <v>3.5173407033365915</v>
      </c>
      <c r="X46" s="70">
        <f>(1/(J46-1))*SUM(W46:W48)</f>
        <v>142.41363297536884</v>
      </c>
      <c r="Y46" s="71">
        <f>U46/T46</f>
        <v>0.6011297650147247</v>
      </c>
      <c r="Z46" s="75"/>
      <c r="AA46" s="71" t="str">
        <f>IF(X46&lt;2,"A",IF(Y46&lt;0.15,"B","C"))</f>
        <v>C</v>
      </c>
      <c r="AB46" s="75"/>
      <c r="AC46" s="38">
        <f>T46/1000</f>
        <v>24.256666666666668</v>
      </c>
      <c r="AD46" s="72">
        <f>AC46*(SQRT((U46/T46)^2+(0.17/3.98)^2))</f>
        <v>14.618167884095921</v>
      </c>
      <c r="AE46" s="71">
        <f>AD46/AC46</f>
        <v>0.60264537106345695</v>
      </c>
      <c r="AF46" s="71"/>
      <c r="AG46" s="73">
        <v>64</v>
      </c>
      <c r="AH46" s="36"/>
      <c r="AI46" s="72">
        <f>(MEDIAN(R46:R49))/1000</f>
        <v>17.448</v>
      </c>
      <c r="AJ46" s="72">
        <f>(QUARTILE(R46:R49,1))/1000</f>
        <v>15.8865</v>
      </c>
      <c r="AK46" s="72">
        <f>(QUARTILE(R46:R49,3))/1000</f>
        <v>29.2225</v>
      </c>
      <c r="AL46" s="38">
        <f>(AK46-AJ46)</f>
        <v>13.336</v>
      </c>
      <c r="AM46" s="29"/>
      <c r="AN46" s="29"/>
      <c r="AO46" s="29"/>
      <c r="AP46" s="29"/>
      <c r="AQ46" s="29"/>
      <c r="AR46" s="29"/>
      <c r="AS46" s="29"/>
      <c r="AT46" s="29"/>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row>
    <row r="47" spans="1:1450" x14ac:dyDescent="0.25">
      <c r="A47" s="66" t="s">
        <v>76</v>
      </c>
      <c r="B47" s="33" t="s">
        <v>76</v>
      </c>
      <c r="C47" s="67" t="s">
        <v>115</v>
      </c>
      <c r="D47" s="67" t="s">
        <v>186</v>
      </c>
      <c r="E47" s="67" t="s">
        <v>184</v>
      </c>
      <c r="F47" s="67" t="s">
        <v>187</v>
      </c>
      <c r="G47" s="67">
        <v>17448</v>
      </c>
      <c r="H47" s="67">
        <v>1186</v>
      </c>
      <c r="I47" s="67">
        <v>743</v>
      </c>
      <c r="J47" s="33"/>
      <c r="K47" s="33"/>
      <c r="L47" s="33"/>
      <c r="M47" s="33"/>
      <c r="N47" s="33"/>
      <c r="O47" s="33" t="str">
        <f t="shared" si="6"/>
        <v/>
      </c>
      <c r="P47" s="33"/>
      <c r="Q47" s="68">
        <f>ABS(G47-$K$46)</f>
        <v>6808.6666666666679</v>
      </c>
      <c r="R47" s="34">
        <f>IF(Q47&gt;$P$46,"",G47)</f>
        <v>17448</v>
      </c>
      <c r="S47" s="34">
        <f>IF(R47=G47,I47,"")</f>
        <v>743</v>
      </c>
      <c r="T47" s="33"/>
      <c r="U47" s="33"/>
      <c r="V47" s="33"/>
      <c r="W47" s="68">
        <f>IF(R47="","",((R47-$T$46)/S47)^2)</f>
        <v>83.974324340371581</v>
      </c>
      <c r="X47" s="38"/>
      <c r="Y47" s="75"/>
      <c r="Z47" s="75"/>
      <c r="AA47" s="75"/>
      <c r="AB47" s="75"/>
      <c r="AC47" s="33"/>
      <c r="AD47" s="33"/>
      <c r="AE47" s="33"/>
      <c r="AF47" s="33"/>
      <c r="AG47" s="76"/>
      <c r="AH47" s="36"/>
      <c r="AI47" s="36"/>
      <c r="AJ47" s="36"/>
      <c r="AK47" s="36"/>
      <c r="AL47" s="33"/>
      <c r="AM47" s="29"/>
      <c r="AN47" s="29"/>
      <c r="AO47" s="29"/>
      <c r="AP47" s="29"/>
      <c r="AQ47" s="29"/>
      <c r="AR47" s="29"/>
      <c r="AS47" s="29"/>
      <c r="AT47" s="29"/>
    </row>
    <row r="48" spans="1:1450" x14ac:dyDescent="0.25">
      <c r="A48" s="66" t="s">
        <v>76</v>
      </c>
      <c r="B48" s="33" t="s">
        <v>76</v>
      </c>
      <c r="C48" s="67" t="s">
        <v>188</v>
      </c>
      <c r="D48" s="67" t="s">
        <v>189</v>
      </c>
      <c r="E48" s="67" t="s">
        <v>184</v>
      </c>
      <c r="F48" s="67" t="s">
        <v>190</v>
      </c>
      <c r="G48" s="67">
        <v>14325</v>
      </c>
      <c r="H48" s="67">
        <v>1037</v>
      </c>
      <c r="I48" s="67">
        <v>707</v>
      </c>
      <c r="J48" s="33"/>
      <c r="K48" s="68"/>
      <c r="L48" s="68"/>
      <c r="M48" s="33"/>
      <c r="N48" s="68"/>
      <c r="O48" s="33" t="str">
        <f t="shared" si="6"/>
        <v/>
      </c>
      <c r="P48" s="33"/>
      <c r="Q48" s="68">
        <f>ABS(G48-$K$46)</f>
        <v>9931.6666666666679</v>
      </c>
      <c r="R48" s="34">
        <f>IF(Q48&gt;$P$46,"",G48)</f>
        <v>14325</v>
      </c>
      <c r="S48" s="34">
        <f>IF(R48=G48,I48,"")</f>
        <v>707</v>
      </c>
      <c r="T48" s="68"/>
      <c r="U48" s="68"/>
      <c r="V48" s="33"/>
      <c r="W48" s="68">
        <f>IF(R48="","",((R48-$T$46)/S48)^2)</f>
        <v>197.33560090702952</v>
      </c>
      <c r="X48" s="70"/>
      <c r="Y48" s="71"/>
      <c r="Z48" s="71"/>
      <c r="AA48" s="71"/>
      <c r="AB48" s="71"/>
      <c r="AC48" s="38"/>
      <c r="AD48" s="38"/>
      <c r="AE48" s="71"/>
      <c r="AF48" s="71"/>
      <c r="AG48" s="73"/>
      <c r="AH48" s="90"/>
      <c r="AI48" s="90"/>
      <c r="AJ48" s="90"/>
      <c r="AK48" s="90"/>
      <c r="AL48" s="33"/>
      <c r="AM48" s="29"/>
      <c r="AN48" s="29"/>
      <c r="AO48" s="29"/>
      <c r="AP48" s="29"/>
      <c r="AQ48" s="29"/>
      <c r="AR48" s="29"/>
      <c r="AS48" s="29"/>
      <c r="AT48" s="29"/>
    </row>
    <row r="49" spans="1:1450" s="52" customFormat="1" x14ac:dyDescent="0.25">
      <c r="A49" s="51" t="s">
        <v>76</v>
      </c>
      <c r="B49" s="52" t="s">
        <v>76</v>
      </c>
      <c r="C49" s="53" t="s">
        <v>115</v>
      </c>
      <c r="D49" s="53" t="s">
        <v>191</v>
      </c>
      <c r="E49" s="53" t="s">
        <v>192</v>
      </c>
      <c r="F49" s="53" t="s">
        <v>193</v>
      </c>
      <c r="G49" s="53">
        <v>23362</v>
      </c>
      <c r="H49" s="53">
        <v>1530</v>
      </c>
      <c r="I49" s="53">
        <v>897</v>
      </c>
      <c r="J49" s="52">
        <v>2</v>
      </c>
      <c r="K49" s="55">
        <f>AVERAGE(G49:G50)</f>
        <v>21454.5</v>
      </c>
      <c r="L49" s="55">
        <f>STDEV(G49:G50)</f>
        <v>2697.6123702266786</v>
      </c>
      <c r="O49" s="52">
        <f t="shared" si="6"/>
        <v>1</v>
      </c>
      <c r="Q49" s="55"/>
      <c r="R49" s="56"/>
      <c r="S49" s="56"/>
      <c r="W49" s="55"/>
      <c r="X49" s="57"/>
      <c r="Y49" s="58"/>
      <c r="Z49" s="58"/>
      <c r="AA49" s="58"/>
      <c r="AB49" s="58"/>
      <c r="AF49" s="29"/>
      <c r="AG49" s="60"/>
      <c r="AH49" s="59"/>
      <c r="AI49" s="59"/>
      <c r="AJ49" s="59"/>
      <c r="AK49" s="59"/>
    </row>
    <row r="50" spans="1:1450" s="61" customFormat="1" x14ac:dyDescent="0.25">
      <c r="A50" s="51" t="s">
        <v>76</v>
      </c>
      <c r="B50" s="52" t="s">
        <v>76</v>
      </c>
      <c r="C50" s="53" t="s">
        <v>115</v>
      </c>
      <c r="D50" s="53" t="s">
        <v>194</v>
      </c>
      <c r="E50" s="53" t="s">
        <v>192</v>
      </c>
      <c r="F50" s="53" t="s">
        <v>195</v>
      </c>
      <c r="G50" s="53">
        <v>19547</v>
      </c>
      <c r="H50" s="53">
        <v>1194</v>
      </c>
      <c r="I50" s="53">
        <v>594</v>
      </c>
      <c r="J50" s="52"/>
      <c r="K50" s="52"/>
      <c r="L50" s="52"/>
      <c r="M50" s="52"/>
      <c r="N50" s="52"/>
      <c r="O50" s="52">
        <f t="shared" si="6"/>
        <v>1</v>
      </c>
      <c r="P50" s="52"/>
      <c r="Q50" s="55"/>
      <c r="R50" s="56"/>
      <c r="S50" s="56"/>
      <c r="T50" s="52"/>
      <c r="U50" s="52"/>
      <c r="V50" s="52"/>
      <c r="W50" s="55"/>
      <c r="X50" s="57"/>
      <c r="Y50" s="58"/>
      <c r="Z50" s="58"/>
      <c r="AA50" s="58"/>
      <c r="AB50" s="58"/>
      <c r="AC50" s="52"/>
      <c r="AD50" s="52"/>
      <c r="AE50" s="52"/>
      <c r="AF50" s="29"/>
      <c r="AG50" s="60"/>
      <c r="AH50" s="59"/>
      <c r="AI50" s="59"/>
      <c r="AJ50" s="59"/>
      <c r="AK50" s="59"/>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c r="IX50" s="52"/>
      <c r="IY50" s="52"/>
      <c r="IZ50" s="52"/>
      <c r="JA50" s="52"/>
      <c r="JB50" s="52"/>
      <c r="JC50" s="52"/>
      <c r="JD50" s="52"/>
      <c r="JE50" s="52"/>
      <c r="JF50" s="52"/>
      <c r="JG50" s="52"/>
      <c r="JH50" s="52"/>
      <c r="JI50" s="52"/>
      <c r="JJ50" s="52"/>
      <c r="JK50" s="52"/>
      <c r="JL50" s="52"/>
      <c r="JM50" s="52"/>
      <c r="JN50" s="52"/>
      <c r="JO50" s="52"/>
      <c r="JP50" s="52"/>
      <c r="JQ50" s="52"/>
      <c r="JR50" s="52"/>
      <c r="JS50" s="52"/>
      <c r="JT50" s="52"/>
      <c r="JU50" s="52"/>
      <c r="JV50" s="52"/>
      <c r="JW50" s="52"/>
      <c r="JX50" s="52"/>
      <c r="JY50" s="52"/>
      <c r="JZ50" s="52"/>
      <c r="KA50" s="52"/>
      <c r="KB50" s="52"/>
      <c r="KC50" s="52"/>
      <c r="KD50" s="52"/>
      <c r="KE50" s="52"/>
      <c r="KF50" s="52"/>
      <c r="KG50" s="52"/>
      <c r="KH50" s="52"/>
      <c r="KI50" s="52"/>
      <c r="KJ50" s="52"/>
      <c r="KK50" s="52"/>
      <c r="KL50" s="52"/>
      <c r="KM50" s="52"/>
      <c r="KN50" s="52"/>
      <c r="KO50" s="52"/>
      <c r="KP50" s="52"/>
      <c r="KQ50" s="52"/>
      <c r="KR50" s="52"/>
      <c r="KS50" s="52"/>
      <c r="KT50" s="52"/>
      <c r="KU50" s="52"/>
      <c r="KV50" s="52"/>
      <c r="KW50" s="52"/>
      <c r="KX50" s="52"/>
      <c r="KY50" s="52"/>
      <c r="KZ50" s="52"/>
      <c r="LA50" s="52"/>
      <c r="LB50" s="52"/>
      <c r="LC50" s="52"/>
      <c r="LD50" s="52"/>
      <c r="LE50" s="52"/>
      <c r="LF50" s="52"/>
      <c r="LG50" s="52"/>
      <c r="LH50" s="52"/>
      <c r="LI50" s="52"/>
      <c r="LJ50" s="52"/>
      <c r="LK50" s="52"/>
      <c r="LL50" s="52"/>
      <c r="LM50" s="52"/>
      <c r="LN50" s="52"/>
      <c r="LO50" s="52"/>
      <c r="LP50" s="52"/>
      <c r="LQ50" s="52"/>
      <c r="LR50" s="52"/>
      <c r="LS50" s="52"/>
      <c r="LT50" s="52"/>
      <c r="LU50" s="52"/>
      <c r="LV50" s="52"/>
      <c r="LW50" s="52"/>
      <c r="LX50" s="52"/>
      <c r="LY50" s="52"/>
      <c r="LZ50" s="52"/>
      <c r="MA50" s="52"/>
      <c r="MB50" s="52"/>
      <c r="MC50" s="52"/>
      <c r="MD50" s="52"/>
      <c r="ME50" s="52"/>
      <c r="MF50" s="52"/>
      <c r="MG50" s="52"/>
      <c r="MH50" s="52"/>
      <c r="MI50" s="52"/>
      <c r="MJ50" s="52"/>
      <c r="MK50" s="52"/>
      <c r="ML50" s="52"/>
      <c r="MM50" s="52"/>
      <c r="MN50" s="52"/>
      <c r="MO50" s="52"/>
      <c r="MP50" s="52"/>
      <c r="MQ50" s="52"/>
      <c r="MR50" s="52"/>
      <c r="MS50" s="52"/>
      <c r="MT50" s="52"/>
      <c r="MU50" s="52"/>
      <c r="MV50" s="52"/>
      <c r="MW50" s="52"/>
      <c r="MX50" s="52"/>
      <c r="MY50" s="52"/>
      <c r="MZ50" s="52"/>
      <c r="NA50" s="52"/>
      <c r="NB50" s="52"/>
      <c r="NC50" s="52"/>
      <c r="ND50" s="52"/>
      <c r="NE50" s="52"/>
      <c r="NF50" s="52"/>
      <c r="NG50" s="52"/>
      <c r="NH50" s="52"/>
      <c r="NI50" s="52"/>
      <c r="NJ50" s="52"/>
      <c r="NK50" s="52"/>
      <c r="NL50" s="52"/>
      <c r="NM50" s="52"/>
      <c r="NN50" s="52"/>
      <c r="NO50" s="52"/>
      <c r="NP50" s="52"/>
      <c r="NQ50" s="52"/>
      <c r="NR50" s="52"/>
      <c r="NS50" s="52"/>
      <c r="NT50" s="52"/>
      <c r="NU50" s="52"/>
      <c r="NV50" s="52"/>
      <c r="NW50" s="52"/>
      <c r="NX50" s="52"/>
      <c r="NY50" s="52"/>
      <c r="NZ50" s="52"/>
      <c r="OA50" s="52"/>
      <c r="OB50" s="52"/>
      <c r="OC50" s="52"/>
      <c r="OD50" s="52"/>
      <c r="OE50" s="52"/>
      <c r="OF50" s="52"/>
      <c r="OG50" s="52"/>
      <c r="OH50" s="52"/>
      <c r="OI50" s="52"/>
      <c r="OJ50" s="52"/>
      <c r="OK50" s="52"/>
      <c r="OL50" s="52"/>
      <c r="OM50" s="52"/>
      <c r="ON50" s="52"/>
      <c r="OO50" s="52"/>
      <c r="OP50" s="52"/>
      <c r="OQ50" s="52"/>
      <c r="OR50" s="52"/>
      <c r="OS50" s="52"/>
      <c r="OT50" s="52"/>
      <c r="OU50" s="52"/>
      <c r="OV50" s="52"/>
      <c r="OW50" s="52"/>
      <c r="OX50" s="52"/>
      <c r="OY50" s="52"/>
      <c r="OZ50" s="52"/>
      <c r="PA50" s="52"/>
      <c r="PB50" s="52"/>
      <c r="PC50" s="52"/>
      <c r="PD50" s="52"/>
      <c r="PE50" s="52"/>
      <c r="PF50" s="52"/>
      <c r="PG50" s="52"/>
      <c r="PH50" s="52"/>
      <c r="PI50" s="52"/>
      <c r="PJ50" s="52"/>
      <c r="PK50" s="52"/>
      <c r="PL50" s="52"/>
      <c r="PM50" s="52"/>
      <c r="PN50" s="52"/>
      <c r="PO50" s="52"/>
      <c r="PP50" s="52"/>
      <c r="PQ50" s="52"/>
      <c r="PR50" s="52"/>
      <c r="PS50" s="52"/>
      <c r="PT50" s="52"/>
      <c r="PU50" s="52"/>
      <c r="PV50" s="52"/>
      <c r="PW50" s="52"/>
      <c r="PX50" s="52"/>
      <c r="PY50" s="52"/>
      <c r="PZ50" s="52"/>
      <c r="QA50" s="52"/>
      <c r="QB50" s="52"/>
      <c r="QC50" s="52"/>
      <c r="QD50" s="52"/>
      <c r="QE50" s="52"/>
      <c r="QF50" s="52"/>
      <c r="QG50" s="52"/>
      <c r="QH50" s="52"/>
      <c r="QI50" s="52"/>
      <c r="QJ50" s="52"/>
      <c r="QK50" s="52"/>
      <c r="QL50" s="52"/>
      <c r="QM50" s="52"/>
      <c r="QN50" s="52"/>
      <c r="QO50" s="52"/>
      <c r="QP50" s="52"/>
      <c r="QQ50" s="52"/>
      <c r="QR50" s="52"/>
      <c r="QS50" s="52"/>
      <c r="QT50" s="52"/>
      <c r="QU50" s="52"/>
      <c r="QV50" s="52"/>
      <c r="QW50" s="52"/>
      <c r="QX50" s="52"/>
      <c r="QY50" s="52"/>
      <c r="QZ50" s="52"/>
      <c r="RA50" s="52"/>
      <c r="RB50" s="52"/>
      <c r="RC50" s="52"/>
      <c r="RD50" s="52"/>
      <c r="RE50" s="52"/>
      <c r="RF50" s="52"/>
      <c r="RG50" s="52"/>
      <c r="RH50" s="52"/>
      <c r="RI50" s="52"/>
      <c r="RJ50" s="52"/>
      <c r="RK50" s="52"/>
      <c r="RL50" s="52"/>
      <c r="RM50" s="52"/>
      <c r="RN50" s="52"/>
      <c r="RO50" s="52"/>
      <c r="RP50" s="52"/>
      <c r="RQ50" s="52"/>
      <c r="RR50" s="52"/>
      <c r="RS50" s="52"/>
      <c r="RT50" s="52"/>
      <c r="RU50" s="52"/>
      <c r="RV50" s="52"/>
      <c r="RW50" s="52"/>
      <c r="RX50" s="52"/>
      <c r="RY50" s="52"/>
      <c r="RZ50" s="52"/>
      <c r="SA50" s="52"/>
      <c r="SB50" s="52"/>
      <c r="SC50" s="52"/>
      <c r="SD50" s="52"/>
      <c r="SE50" s="52"/>
      <c r="SF50" s="52"/>
      <c r="SG50" s="52"/>
      <c r="SH50" s="52"/>
      <c r="SI50" s="52"/>
      <c r="SJ50" s="52"/>
      <c r="SK50" s="52"/>
      <c r="SL50" s="52"/>
      <c r="SM50" s="52"/>
      <c r="SN50" s="52"/>
      <c r="SO50" s="52"/>
      <c r="SP50" s="52"/>
      <c r="SQ50" s="52"/>
      <c r="SR50" s="52"/>
      <c r="SS50" s="52"/>
      <c r="ST50" s="52"/>
      <c r="SU50" s="52"/>
      <c r="SV50" s="52"/>
      <c r="SW50" s="52"/>
      <c r="SX50" s="52"/>
      <c r="SY50" s="52"/>
      <c r="SZ50" s="52"/>
      <c r="TA50" s="52"/>
      <c r="TB50" s="52"/>
      <c r="TC50" s="52"/>
      <c r="TD50" s="52"/>
      <c r="TE50" s="52"/>
      <c r="TF50" s="52"/>
      <c r="TG50" s="52"/>
      <c r="TH50" s="52"/>
      <c r="TI50" s="52"/>
      <c r="TJ50" s="52"/>
      <c r="TK50" s="52"/>
      <c r="TL50" s="52"/>
      <c r="TM50" s="52"/>
      <c r="TN50" s="52"/>
      <c r="TO50" s="52"/>
      <c r="TP50" s="52"/>
      <c r="TQ50" s="52"/>
      <c r="TR50" s="52"/>
      <c r="TS50" s="52"/>
      <c r="TT50" s="52"/>
      <c r="TU50" s="52"/>
      <c r="TV50" s="52"/>
      <c r="TW50" s="52"/>
      <c r="TX50" s="52"/>
      <c r="TY50" s="52"/>
      <c r="TZ50" s="52"/>
      <c r="UA50" s="52"/>
      <c r="UB50" s="52"/>
      <c r="UC50" s="52"/>
      <c r="UD50" s="52"/>
      <c r="UE50" s="52"/>
      <c r="UF50" s="52"/>
      <c r="UG50" s="52"/>
      <c r="UH50" s="52"/>
      <c r="UI50" s="52"/>
      <c r="UJ50" s="52"/>
      <c r="UK50" s="52"/>
      <c r="UL50" s="52"/>
      <c r="UM50" s="52"/>
      <c r="UN50" s="52"/>
      <c r="UO50" s="52"/>
      <c r="UP50" s="52"/>
      <c r="UQ50" s="52"/>
      <c r="UR50" s="52"/>
      <c r="US50" s="52"/>
      <c r="UT50" s="52"/>
      <c r="UU50" s="52"/>
      <c r="UV50" s="52"/>
      <c r="UW50" s="52"/>
      <c r="UX50" s="52"/>
      <c r="UY50" s="52"/>
      <c r="UZ50" s="52"/>
      <c r="VA50" s="52"/>
      <c r="VB50" s="52"/>
      <c r="VC50" s="52"/>
      <c r="VD50" s="52"/>
      <c r="VE50" s="52"/>
      <c r="VF50" s="52"/>
      <c r="VG50" s="52"/>
      <c r="VH50" s="52"/>
      <c r="VI50" s="52"/>
      <c r="VJ50" s="52"/>
      <c r="VK50" s="52"/>
      <c r="VL50" s="52"/>
      <c r="VM50" s="52"/>
      <c r="VN50" s="52"/>
      <c r="VO50" s="52"/>
      <c r="VP50" s="52"/>
      <c r="VQ50" s="52"/>
      <c r="VR50" s="52"/>
      <c r="VS50" s="52"/>
      <c r="VT50" s="52"/>
      <c r="VU50" s="52"/>
      <c r="VV50" s="52"/>
      <c r="VW50" s="52"/>
      <c r="VX50" s="52"/>
      <c r="VY50" s="52"/>
      <c r="VZ50" s="52"/>
      <c r="WA50" s="52"/>
      <c r="WB50" s="52"/>
      <c r="WC50" s="52"/>
      <c r="WD50" s="52"/>
      <c r="WE50" s="52"/>
      <c r="WF50" s="52"/>
      <c r="WG50" s="52"/>
      <c r="WH50" s="52"/>
      <c r="WI50" s="52"/>
      <c r="WJ50" s="52"/>
      <c r="WK50" s="52"/>
      <c r="WL50" s="52"/>
      <c r="WM50" s="52"/>
      <c r="WN50" s="52"/>
      <c r="WO50" s="52"/>
      <c r="WP50" s="52"/>
      <c r="WQ50" s="52"/>
      <c r="WR50" s="52"/>
      <c r="WS50" s="52"/>
      <c r="WT50" s="52"/>
      <c r="WU50" s="52"/>
      <c r="WV50" s="52"/>
      <c r="WW50" s="52"/>
      <c r="WX50" s="52"/>
      <c r="WY50" s="52"/>
      <c r="WZ50" s="52"/>
      <c r="XA50" s="52"/>
      <c r="XB50" s="52"/>
      <c r="XC50" s="52"/>
      <c r="XD50" s="52"/>
      <c r="XE50" s="52"/>
      <c r="XF50" s="52"/>
      <c r="XG50" s="52"/>
      <c r="XH50" s="52"/>
      <c r="XI50" s="52"/>
      <c r="XJ50" s="52"/>
      <c r="XK50" s="52"/>
      <c r="XL50" s="52"/>
      <c r="XM50" s="52"/>
      <c r="XN50" s="52"/>
      <c r="XO50" s="52"/>
      <c r="XP50" s="52"/>
      <c r="XQ50" s="52"/>
      <c r="XR50" s="52"/>
      <c r="XS50" s="52"/>
      <c r="XT50" s="52"/>
      <c r="XU50" s="52"/>
      <c r="XV50" s="52"/>
      <c r="XW50" s="52"/>
      <c r="XX50" s="52"/>
      <c r="XY50" s="52"/>
      <c r="XZ50" s="52"/>
      <c r="YA50" s="52"/>
      <c r="YB50" s="52"/>
      <c r="YC50" s="52"/>
      <c r="YD50" s="52"/>
      <c r="YE50" s="52"/>
      <c r="YF50" s="52"/>
      <c r="YG50" s="52"/>
      <c r="YH50" s="52"/>
      <c r="YI50" s="52"/>
      <c r="YJ50" s="52"/>
      <c r="YK50" s="52"/>
      <c r="YL50" s="52"/>
      <c r="YM50" s="52"/>
      <c r="YN50" s="52"/>
      <c r="YO50" s="52"/>
      <c r="YP50" s="52"/>
      <c r="YQ50" s="52"/>
      <c r="YR50" s="52"/>
      <c r="YS50" s="52"/>
      <c r="YT50" s="52"/>
      <c r="YU50" s="52"/>
      <c r="YV50" s="52"/>
      <c r="YW50" s="52"/>
      <c r="YX50" s="52"/>
      <c r="YY50" s="52"/>
      <c r="YZ50" s="52"/>
      <c r="ZA50" s="52"/>
      <c r="ZB50" s="52"/>
      <c r="ZC50" s="52"/>
      <c r="ZD50" s="52"/>
      <c r="ZE50" s="52"/>
      <c r="ZF50" s="52"/>
      <c r="ZG50" s="52"/>
      <c r="ZH50" s="52"/>
      <c r="ZI50" s="52"/>
      <c r="ZJ50" s="52"/>
      <c r="ZK50" s="52"/>
      <c r="ZL50" s="52"/>
      <c r="ZM50" s="52"/>
      <c r="ZN50" s="52"/>
      <c r="ZO50" s="52"/>
      <c r="ZP50" s="52"/>
      <c r="ZQ50" s="52"/>
      <c r="ZR50" s="52"/>
      <c r="ZS50" s="52"/>
      <c r="ZT50" s="52"/>
      <c r="ZU50" s="52"/>
      <c r="ZV50" s="52"/>
      <c r="ZW50" s="52"/>
      <c r="ZX50" s="52"/>
      <c r="ZY50" s="52"/>
      <c r="ZZ50" s="52"/>
      <c r="AAA50" s="52"/>
      <c r="AAB50" s="52"/>
      <c r="AAC50" s="52"/>
      <c r="AAD50" s="52"/>
      <c r="AAE50" s="52"/>
      <c r="AAF50" s="52"/>
      <c r="AAG50" s="52"/>
      <c r="AAH50" s="52"/>
      <c r="AAI50" s="52"/>
      <c r="AAJ50" s="52"/>
      <c r="AAK50" s="52"/>
      <c r="AAL50" s="52"/>
      <c r="AAM50" s="52"/>
      <c r="AAN50" s="52"/>
      <c r="AAO50" s="52"/>
      <c r="AAP50" s="52"/>
      <c r="AAQ50" s="52"/>
      <c r="AAR50" s="52"/>
      <c r="AAS50" s="52"/>
      <c r="AAT50" s="52"/>
      <c r="AAU50" s="52"/>
      <c r="AAV50" s="52"/>
      <c r="AAW50" s="52"/>
      <c r="AAX50" s="52"/>
      <c r="AAY50" s="52"/>
      <c r="AAZ50" s="52"/>
      <c r="ABA50" s="52"/>
      <c r="ABB50" s="52"/>
      <c r="ABC50" s="52"/>
      <c r="ABD50" s="52"/>
      <c r="ABE50" s="52"/>
      <c r="ABF50" s="52"/>
      <c r="ABG50" s="52"/>
      <c r="ABH50" s="52"/>
      <c r="ABI50" s="52"/>
      <c r="ABJ50" s="52"/>
      <c r="ABK50" s="52"/>
      <c r="ABL50" s="52"/>
      <c r="ABM50" s="52"/>
      <c r="ABN50" s="52"/>
      <c r="ABO50" s="52"/>
      <c r="ABP50" s="52"/>
      <c r="ABQ50" s="52"/>
      <c r="ABR50" s="52"/>
      <c r="ABS50" s="52"/>
      <c r="ABT50" s="52"/>
      <c r="ABU50" s="52"/>
      <c r="ABV50" s="52"/>
      <c r="ABW50" s="52"/>
      <c r="ABX50" s="52"/>
      <c r="ABY50" s="52"/>
      <c r="ABZ50" s="52"/>
      <c r="ACA50" s="52"/>
      <c r="ACB50" s="52"/>
      <c r="ACC50" s="52"/>
      <c r="ACD50" s="52"/>
      <c r="ACE50" s="52"/>
      <c r="ACF50" s="52"/>
      <c r="ACG50" s="52"/>
      <c r="ACH50" s="52"/>
      <c r="ACI50" s="52"/>
      <c r="ACJ50" s="52"/>
      <c r="ACK50" s="52"/>
      <c r="ACL50" s="52"/>
      <c r="ACM50" s="52"/>
      <c r="ACN50" s="52"/>
      <c r="ACO50" s="52"/>
      <c r="ACP50" s="52"/>
      <c r="ACQ50" s="52"/>
      <c r="ACR50" s="52"/>
      <c r="ACS50" s="52"/>
      <c r="ACT50" s="52"/>
      <c r="ACU50" s="52"/>
      <c r="ACV50" s="52"/>
      <c r="ACW50" s="52"/>
      <c r="ACX50" s="52"/>
      <c r="ACY50" s="52"/>
      <c r="ACZ50" s="52"/>
      <c r="ADA50" s="52"/>
      <c r="ADB50" s="52"/>
      <c r="ADC50" s="52"/>
      <c r="ADD50" s="52"/>
      <c r="ADE50" s="52"/>
      <c r="ADF50" s="52"/>
      <c r="ADG50" s="52"/>
      <c r="ADH50" s="52"/>
      <c r="ADI50" s="52"/>
      <c r="ADJ50" s="52"/>
      <c r="ADK50" s="52"/>
      <c r="ADL50" s="52"/>
      <c r="ADM50" s="52"/>
      <c r="ADN50" s="52"/>
      <c r="ADO50" s="52"/>
      <c r="ADP50" s="52"/>
      <c r="ADQ50" s="52"/>
      <c r="ADR50" s="52"/>
      <c r="ADS50" s="52"/>
      <c r="ADT50" s="52"/>
      <c r="ADU50" s="52"/>
      <c r="ADV50" s="52"/>
      <c r="ADW50" s="52"/>
      <c r="ADX50" s="52"/>
      <c r="ADY50" s="52"/>
      <c r="ADZ50" s="52"/>
      <c r="AEA50" s="52"/>
      <c r="AEB50" s="52"/>
      <c r="AEC50" s="52"/>
      <c r="AED50" s="52"/>
      <c r="AEE50" s="52"/>
      <c r="AEF50" s="52"/>
      <c r="AEG50" s="52"/>
      <c r="AEH50" s="52"/>
      <c r="AEI50" s="52"/>
      <c r="AEJ50" s="52"/>
      <c r="AEK50" s="52"/>
      <c r="AEL50" s="52"/>
      <c r="AEM50" s="52"/>
      <c r="AEN50" s="52"/>
      <c r="AEO50" s="52"/>
      <c r="AEP50" s="52"/>
      <c r="AEQ50" s="52"/>
      <c r="AER50" s="52"/>
      <c r="AES50" s="52"/>
      <c r="AET50" s="52"/>
      <c r="AEU50" s="52"/>
      <c r="AEV50" s="52"/>
      <c r="AEW50" s="52"/>
      <c r="AEX50" s="52"/>
      <c r="AEY50" s="52"/>
      <c r="AEZ50" s="52"/>
      <c r="AFA50" s="52"/>
      <c r="AFB50" s="52"/>
      <c r="AFC50" s="52"/>
      <c r="AFD50" s="52"/>
      <c r="AFE50" s="52"/>
      <c r="AFF50" s="52"/>
      <c r="AFG50" s="52"/>
      <c r="AFH50" s="52"/>
      <c r="AFI50" s="52"/>
      <c r="AFJ50" s="52"/>
      <c r="AFK50" s="52"/>
      <c r="AFL50" s="52"/>
      <c r="AFM50" s="52"/>
      <c r="AFN50" s="52"/>
      <c r="AFO50" s="52"/>
      <c r="AFP50" s="52"/>
      <c r="AFQ50" s="52"/>
      <c r="AFR50" s="52"/>
      <c r="AFS50" s="52"/>
      <c r="AFT50" s="52"/>
      <c r="AFU50" s="52"/>
      <c r="AFV50" s="52"/>
      <c r="AFW50" s="52"/>
      <c r="AFX50" s="52"/>
      <c r="AFY50" s="52"/>
      <c r="AFZ50" s="52"/>
      <c r="AGA50" s="52"/>
      <c r="AGB50" s="52"/>
      <c r="AGC50" s="52"/>
      <c r="AGD50" s="52"/>
      <c r="AGE50" s="52"/>
      <c r="AGF50" s="52"/>
      <c r="AGG50" s="52"/>
      <c r="AGH50" s="52"/>
      <c r="AGI50" s="52"/>
      <c r="AGJ50" s="52"/>
      <c r="AGK50" s="52"/>
      <c r="AGL50" s="52"/>
      <c r="AGM50" s="52"/>
      <c r="AGN50" s="52"/>
      <c r="AGO50" s="52"/>
      <c r="AGP50" s="52"/>
      <c r="AGQ50" s="52"/>
      <c r="AGR50" s="52"/>
      <c r="AGS50" s="52"/>
      <c r="AGT50" s="52"/>
      <c r="AGU50" s="52"/>
      <c r="AGV50" s="52"/>
      <c r="AGW50" s="52"/>
      <c r="AGX50" s="52"/>
      <c r="AGY50" s="52"/>
      <c r="AGZ50" s="52"/>
      <c r="AHA50" s="52"/>
      <c r="AHB50" s="52"/>
      <c r="AHC50" s="52"/>
      <c r="AHD50" s="52"/>
      <c r="AHE50" s="52"/>
      <c r="AHF50" s="52"/>
      <c r="AHG50" s="52"/>
      <c r="AHH50" s="52"/>
      <c r="AHI50" s="52"/>
      <c r="AHJ50" s="52"/>
      <c r="AHK50" s="52"/>
      <c r="AHL50" s="52"/>
      <c r="AHM50" s="52"/>
      <c r="AHN50" s="52"/>
      <c r="AHO50" s="52"/>
      <c r="AHP50" s="52"/>
      <c r="AHQ50" s="52"/>
      <c r="AHR50" s="52"/>
      <c r="AHS50" s="52"/>
      <c r="AHT50" s="52"/>
      <c r="AHU50" s="52"/>
      <c r="AHV50" s="52"/>
      <c r="AHW50" s="52"/>
      <c r="AHX50" s="52"/>
      <c r="AHY50" s="52"/>
      <c r="AHZ50" s="52"/>
      <c r="AIA50" s="52"/>
      <c r="AIB50" s="52"/>
      <c r="AIC50" s="52"/>
      <c r="AID50" s="52"/>
      <c r="AIE50" s="52"/>
      <c r="AIF50" s="52"/>
      <c r="AIG50" s="52"/>
      <c r="AIH50" s="52"/>
      <c r="AII50" s="52"/>
      <c r="AIJ50" s="52"/>
      <c r="AIK50" s="52"/>
      <c r="AIL50" s="52"/>
      <c r="AIM50" s="52"/>
      <c r="AIN50" s="52"/>
      <c r="AIO50" s="52"/>
      <c r="AIP50" s="52"/>
      <c r="AIQ50" s="52"/>
      <c r="AIR50" s="52"/>
      <c r="AIS50" s="52"/>
      <c r="AIT50" s="52"/>
      <c r="AIU50" s="52"/>
      <c r="AIV50" s="52"/>
      <c r="AIW50" s="52"/>
      <c r="AIX50" s="52"/>
      <c r="AIY50" s="52"/>
      <c r="AIZ50" s="52"/>
      <c r="AJA50" s="52"/>
      <c r="AJB50" s="52"/>
      <c r="AJC50" s="52"/>
      <c r="AJD50" s="52"/>
      <c r="AJE50" s="52"/>
      <c r="AJF50" s="52"/>
      <c r="AJG50" s="52"/>
      <c r="AJH50" s="52"/>
      <c r="AJI50" s="52"/>
      <c r="AJJ50" s="52"/>
      <c r="AJK50" s="52"/>
      <c r="AJL50" s="52"/>
      <c r="AJM50" s="52"/>
      <c r="AJN50" s="52"/>
      <c r="AJO50" s="52"/>
      <c r="AJP50" s="52"/>
      <c r="AJQ50" s="52"/>
      <c r="AJR50" s="52"/>
      <c r="AJS50" s="52"/>
      <c r="AJT50" s="52"/>
      <c r="AJU50" s="52"/>
      <c r="AJV50" s="52"/>
      <c r="AJW50" s="52"/>
      <c r="AJX50" s="52"/>
      <c r="AJY50" s="52"/>
      <c r="AJZ50" s="52"/>
      <c r="AKA50" s="52"/>
      <c r="AKB50" s="52"/>
      <c r="AKC50" s="52"/>
      <c r="AKD50" s="52"/>
      <c r="AKE50" s="52"/>
      <c r="AKF50" s="52"/>
      <c r="AKG50" s="52"/>
      <c r="AKH50" s="52"/>
      <c r="AKI50" s="52"/>
      <c r="AKJ50" s="52"/>
      <c r="AKK50" s="52"/>
      <c r="AKL50" s="52"/>
      <c r="AKM50" s="52"/>
      <c r="AKN50" s="52"/>
      <c r="AKO50" s="52"/>
      <c r="AKP50" s="52"/>
      <c r="AKQ50" s="52"/>
      <c r="AKR50" s="52"/>
      <c r="AKS50" s="52"/>
      <c r="AKT50" s="52"/>
      <c r="AKU50" s="52"/>
      <c r="AKV50" s="52"/>
      <c r="AKW50" s="52"/>
      <c r="AKX50" s="52"/>
      <c r="AKY50" s="52"/>
      <c r="AKZ50" s="52"/>
      <c r="ALA50" s="52"/>
      <c r="ALB50" s="52"/>
      <c r="ALC50" s="52"/>
      <c r="ALD50" s="52"/>
      <c r="ALE50" s="52"/>
      <c r="ALF50" s="52"/>
      <c r="ALG50" s="52"/>
      <c r="ALH50" s="52"/>
      <c r="ALI50" s="52"/>
      <c r="ALJ50" s="52"/>
      <c r="ALK50" s="52"/>
      <c r="ALL50" s="52"/>
      <c r="ALM50" s="52"/>
      <c r="ALN50" s="52"/>
      <c r="ALO50" s="52"/>
      <c r="ALP50" s="52"/>
      <c r="ALQ50" s="52"/>
      <c r="ALR50" s="52"/>
      <c r="ALS50" s="52"/>
      <c r="ALT50" s="52"/>
      <c r="ALU50" s="52"/>
      <c r="ALV50" s="52"/>
      <c r="ALW50" s="52"/>
      <c r="ALX50" s="52"/>
      <c r="ALY50" s="52"/>
      <c r="ALZ50" s="52"/>
      <c r="AMA50" s="52"/>
      <c r="AMB50" s="52"/>
      <c r="AMC50" s="52"/>
      <c r="AMD50" s="52"/>
      <c r="AME50" s="52"/>
      <c r="AMF50" s="52"/>
      <c r="AMG50" s="52"/>
      <c r="AMH50" s="52"/>
      <c r="AMI50" s="52"/>
      <c r="AMJ50" s="52"/>
      <c r="AMK50" s="52"/>
      <c r="AML50" s="52"/>
      <c r="AMM50" s="52"/>
      <c r="AMN50" s="52"/>
      <c r="AMO50" s="52"/>
      <c r="AMP50" s="52"/>
      <c r="AMQ50" s="52"/>
      <c r="AMR50" s="52"/>
      <c r="AMS50" s="52"/>
      <c r="AMT50" s="52"/>
      <c r="AMU50" s="52"/>
      <c r="AMV50" s="52"/>
      <c r="AMW50" s="52"/>
      <c r="AMX50" s="52"/>
      <c r="AMY50" s="52"/>
      <c r="AMZ50" s="52"/>
      <c r="ANA50" s="52"/>
      <c r="ANB50" s="52"/>
      <c r="ANC50" s="52"/>
      <c r="AND50" s="52"/>
      <c r="ANE50" s="52"/>
      <c r="ANF50" s="52"/>
      <c r="ANG50" s="52"/>
      <c r="ANH50" s="52"/>
      <c r="ANI50" s="52"/>
      <c r="ANJ50" s="52"/>
      <c r="ANK50" s="52"/>
      <c r="ANL50" s="52"/>
      <c r="ANM50" s="52"/>
      <c r="ANN50" s="52"/>
      <c r="ANO50" s="52"/>
      <c r="ANP50" s="52"/>
      <c r="ANQ50" s="52"/>
      <c r="ANR50" s="52"/>
      <c r="ANS50" s="52"/>
      <c r="ANT50" s="52"/>
      <c r="ANU50" s="52"/>
      <c r="ANV50" s="52"/>
      <c r="ANW50" s="52"/>
      <c r="ANX50" s="52"/>
      <c r="ANY50" s="52"/>
      <c r="ANZ50" s="52"/>
      <c r="AOA50" s="52"/>
      <c r="AOB50" s="52"/>
      <c r="AOC50" s="52"/>
      <c r="AOD50" s="52"/>
      <c r="AOE50" s="52"/>
      <c r="AOF50" s="52"/>
      <c r="AOG50" s="52"/>
      <c r="AOH50" s="52"/>
      <c r="AOI50" s="52"/>
      <c r="AOJ50" s="52"/>
      <c r="AOK50" s="52"/>
      <c r="AOL50" s="52"/>
      <c r="AOM50" s="52"/>
      <c r="AON50" s="52"/>
      <c r="AOO50" s="52"/>
      <c r="AOP50" s="52"/>
      <c r="AOQ50" s="52"/>
      <c r="AOR50" s="52"/>
      <c r="AOS50" s="52"/>
      <c r="AOT50" s="52"/>
      <c r="AOU50" s="52"/>
      <c r="AOV50" s="52"/>
      <c r="AOW50" s="52"/>
      <c r="AOX50" s="52"/>
      <c r="AOY50" s="52"/>
      <c r="AOZ50" s="52"/>
      <c r="APA50" s="52"/>
      <c r="APB50" s="52"/>
      <c r="APC50" s="52"/>
      <c r="APD50" s="52"/>
      <c r="APE50" s="52"/>
      <c r="APF50" s="52"/>
      <c r="APG50" s="52"/>
      <c r="APH50" s="52"/>
      <c r="API50" s="52"/>
      <c r="APJ50" s="52"/>
      <c r="APK50" s="52"/>
      <c r="APL50" s="52"/>
      <c r="APM50" s="52"/>
      <c r="APN50" s="52"/>
      <c r="APO50" s="52"/>
      <c r="APP50" s="52"/>
      <c r="APQ50" s="52"/>
      <c r="APR50" s="52"/>
      <c r="APS50" s="52"/>
      <c r="APT50" s="52"/>
      <c r="APU50" s="52"/>
      <c r="APV50" s="52"/>
      <c r="APW50" s="52"/>
      <c r="APX50" s="52"/>
      <c r="APY50" s="52"/>
      <c r="APZ50" s="52"/>
      <c r="AQA50" s="52"/>
      <c r="AQB50" s="52"/>
      <c r="AQC50" s="52"/>
      <c r="AQD50" s="52"/>
      <c r="AQE50" s="52"/>
      <c r="AQF50" s="52"/>
      <c r="AQG50" s="52"/>
      <c r="AQH50" s="52"/>
      <c r="AQI50" s="52"/>
      <c r="AQJ50" s="52"/>
      <c r="AQK50" s="52"/>
      <c r="AQL50" s="52"/>
      <c r="AQM50" s="52"/>
      <c r="AQN50" s="52"/>
      <c r="AQO50" s="52"/>
      <c r="AQP50" s="52"/>
      <c r="AQQ50" s="52"/>
      <c r="AQR50" s="52"/>
      <c r="AQS50" s="52"/>
      <c r="AQT50" s="52"/>
      <c r="AQU50" s="52"/>
      <c r="AQV50" s="52"/>
      <c r="AQW50" s="52"/>
      <c r="AQX50" s="52"/>
      <c r="AQY50" s="52"/>
      <c r="AQZ50" s="52"/>
      <c r="ARA50" s="52"/>
      <c r="ARB50" s="52"/>
      <c r="ARC50" s="52"/>
      <c r="ARD50" s="52"/>
      <c r="ARE50" s="52"/>
      <c r="ARF50" s="52"/>
      <c r="ARG50" s="52"/>
      <c r="ARH50" s="52"/>
      <c r="ARI50" s="52"/>
      <c r="ARJ50" s="52"/>
      <c r="ARK50" s="52"/>
      <c r="ARL50" s="52"/>
      <c r="ARM50" s="52"/>
      <c r="ARN50" s="52"/>
      <c r="ARO50" s="52"/>
      <c r="ARP50" s="52"/>
      <c r="ARQ50" s="52"/>
      <c r="ARR50" s="52"/>
      <c r="ARS50" s="52"/>
      <c r="ART50" s="52"/>
      <c r="ARU50" s="52"/>
      <c r="ARV50" s="52"/>
      <c r="ARW50" s="52"/>
      <c r="ARX50" s="52"/>
      <c r="ARY50" s="52"/>
      <c r="ARZ50" s="52"/>
      <c r="ASA50" s="52"/>
      <c r="ASB50" s="52"/>
      <c r="ASC50" s="52"/>
      <c r="ASD50" s="52"/>
      <c r="ASE50" s="52"/>
      <c r="ASF50" s="52"/>
      <c r="ASG50" s="52"/>
      <c r="ASH50" s="52"/>
      <c r="ASI50" s="52"/>
      <c r="ASJ50" s="52"/>
      <c r="ASK50" s="52"/>
      <c r="ASL50" s="52"/>
      <c r="ASM50" s="52"/>
      <c r="ASN50" s="52"/>
      <c r="ASO50" s="52"/>
      <c r="ASP50" s="52"/>
      <c r="ASQ50" s="52"/>
      <c r="ASR50" s="52"/>
      <c r="ASS50" s="52"/>
      <c r="AST50" s="52"/>
      <c r="ASU50" s="52"/>
      <c r="ASV50" s="52"/>
      <c r="ASW50" s="52"/>
      <c r="ASX50" s="52"/>
      <c r="ASY50" s="52"/>
      <c r="ASZ50" s="52"/>
      <c r="ATA50" s="52"/>
      <c r="ATB50" s="52"/>
      <c r="ATC50" s="52"/>
      <c r="ATD50" s="52"/>
      <c r="ATE50" s="52"/>
      <c r="ATF50" s="52"/>
      <c r="ATG50" s="52"/>
      <c r="ATH50" s="52"/>
      <c r="ATI50" s="52"/>
      <c r="ATJ50" s="52"/>
      <c r="ATK50" s="52"/>
      <c r="ATL50" s="52"/>
      <c r="ATM50" s="52"/>
      <c r="ATN50" s="52"/>
      <c r="ATO50" s="52"/>
      <c r="ATP50" s="52"/>
      <c r="ATQ50" s="52"/>
      <c r="ATR50" s="52"/>
      <c r="ATS50" s="52"/>
      <c r="ATT50" s="52"/>
      <c r="ATU50" s="52"/>
      <c r="ATV50" s="52"/>
      <c r="ATW50" s="52"/>
      <c r="ATX50" s="52"/>
      <c r="ATY50" s="52"/>
      <c r="ATZ50" s="52"/>
      <c r="AUA50" s="52"/>
      <c r="AUB50" s="52"/>
      <c r="AUC50" s="52"/>
      <c r="AUD50" s="52"/>
      <c r="AUE50" s="52"/>
      <c r="AUF50" s="52"/>
      <c r="AUG50" s="52"/>
      <c r="AUH50" s="52"/>
      <c r="AUI50" s="52"/>
      <c r="AUJ50" s="52"/>
      <c r="AUK50" s="52"/>
      <c r="AUL50" s="52"/>
      <c r="AUM50" s="52"/>
      <c r="AUN50" s="52"/>
      <c r="AUO50" s="52"/>
      <c r="AUP50" s="52"/>
      <c r="AUQ50" s="52"/>
      <c r="AUR50" s="52"/>
      <c r="AUS50" s="52"/>
      <c r="AUT50" s="52"/>
      <c r="AUU50" s="52"/>
      <c r="AUV50" s="52"/>
      <c r="AUW50" s="52"/>
      <c r="AUX50" s="52"/>
      <c r="AUY50" s="52"/>
      <c r="AUZ50" s="52"/>
      <c r="AVA50" s="52"/>
      <c r="AVB50" s="52"/>
      <c r="AVC50" s="52"/>
      <c r="AVD50" s="52"/>
      <c r="AVE50" s="52"/>
      <c r="AVF50" s="52"/>
      <c r="AVG50" s="52"/>
      <c r="AVH50" s="52"/>
      <c r="AVI50" s="52"/>
      <c r="AVJ50" s="52"/>
      <c r="AVK50" s="52"/>
      <c r="AVL50" s="52"/>
      <c r="AVM50" s="52"/>
      <c r="AVN50" s="52"/>
      <c r="AVO50" s="52"/>
      <c r="AVP50" s="52"/>
      <c r="AVQ50" s="52"/>
      <c r="AVR50" s="52"/>
      <c r="AVS50" s="52"/>
      <c r="AVT50" s="52"/>
      <c r="AVU50" s="52"/>
      <c r="AVV50" s="52"/>
      <c r="AVW50" s="52"/>
      <c r="AVX50" s="52"/>
      <c r="AVY50" s="52"/>
      <c r="AVZ50" s="52"/>
      <c r="AWA50" s="52"/>
      <c r="AWB50" s="52"/>
      <c r="AWC50" s="52"/>
      <c r="AWD50" s="52"/>
      <c r="AWE50" s="52"/>
      <c r="AWF50" s="52"/>
      <c r="AWG50" s="52"/>
      <c r="AWH50" s="52"/>
      <c r="AWI50" s="52"/>
      <c r="AWJ50" s="52"/>
      <c r="AWK50" s="52"/>
      <c r="AWL50" s="52"/>
      <c r="AWM50" s="52"/>
      <c r="AWN50" s="52"/>
      <c r="AWO50" s="52"/>
      <c r="AWP50" s="52"/>
      <c r="AWQ50" s="52"/>
      <c r="AWR50" s="52"/>
      <c r="AWS50" s="52"/>
      <c r="AWT50" s="52"/>
      <c r="AWU50" s="52"/>
      <c r="AWV50" s="52"/>
      <c r="AWW50" s="52"/>
      <c r="AWX50" s="52"/>
      <c r="AWY50" s="52"/>
      <c r="AWZ50" s="52"/>
      <c r="AXA50" s="52"/>
      <c r="AXB50" s="52"/>
      <c r="AXC50" s="52"/>
      <c r="AXD50" s="52"/>
      <c r="AXE50" s="52"/>
      <c r="AXF50" s="52"/>
      <c r="AXG50" s="52"/>
      <c r="AXH50" s="52"/>
      <c r="AXI50" s="52"/>
      <c r="AXJ50" s="52"/>
      <c r="AXK50" s="52"/>
      <c r="AXL50" s="52"/>
      <c r="AXM50" s="52"/>
      <c r="AXN50" s="52"/>
      <c r="AXO50" s="52"/>
      <c r="AXP50" s="52"/>
      <c r="AXQ50" s="52"/>
      <c r="AXR50" s="52"/>
      <c r="AXS50" s="52"/>
      <c r="AXT50" s="52"/>
      <c r="AXU50" s="52"/>
      <c r="AXV50" s="52"/>
      <c r="AXW50" s="52"/>
      <c r="AXX50" s="52"/>
      <c r="AXY50" s="52"/>
      <c r="AXZ50" s="52"/>
      <c r="AYA50" s="52"/>
      <c r="AYB50" s="52"/>
      <c r="AYC50" s="52"/>
      <c r="AYD50" s="52"/>
      <c r="AYE50" s="52"/>
      <c r="AYF50" s="52"/>
      <c r="AYG50" s="52"/>
      <c r="AYH50" s="52"/>
      <c r="AYI50" s="52"/>
      <c r="AYJ50" s="52"/>
      <c r="AYK50" s="52"/>
      <c r="AYL50" s="52"/>
      <c r="AYM50" s="52"/>
      <c r="AYN50" s="52"/>
      <c r="AYO50" s="52"/>
      <c r="AYP50" s="52"/>
      <c r="AYQ50" s="52"/>
      <c r="AYR50" s="52"/>
      <c r="AYS50" s="52"/>
      <c r="AYT50" s="52"/>
      <c r="AYU50" s="52"/>
      <c r="AYV50" s="52"/>
      <c r="AYW50" s="52"/>
      <c r="AYX50" s="52"/>
      <c r="AYY50" s="52"/>
      <c r="AYZ50" s="52"/>
      <c r="AZA50" s="52"/>
      <c r="AZB50" s="52"/>
      <c r="AZC50" s="52"/>
      <c r="AZD50" s="52"/>
      <c r="AZE50" s="52"/>
      <c r="AZF50" s="52"/>
      <c r="AZG50" s="52"/>
      <c r="AZH50" s="52"/>
      <c r="AZI50" s="52"/>
      <c r="AZJ50" s="52"/>
      <c r="AZK50" s="52"/>
      <c r="AZL50" s="52"/>
      <c r="AZM50" s="52"/>
      <c r="AZN50" s="52"/>
      <c r="AZO50" s="52"/>
      <c r="AZP50" s="52"/>
      <c r="AZQ50" s="52"/>
      <c r="AZR50" s="52"/>
      <c r="AZS50" s="52"/>
      <c r="AZT50" s="52"/>
      <c r="AZU50" s="52"/>
      <c r="AZV50" s="52"/>
      <c r="AZW50" s="52"/>
      <c r="AZX50" s="52"/>
      <c r="AZY50" s="52"/>
      <c r="AZZ50" s="52"/>
      <c r="BAA50" s="52"/>
      <c r="BAB50" s="52"/>
      <c r="BAC50" s="52"/>
      <c r="BAD50" s="52"/>
      <c r="BAE50" s="52"/>
      <c r="BAF50" s="52"/>
      <c r="BAG50" s="52"/>
      <c r="BAH50" s="52"/>
      <c r="BAI50" s="52"/>
      <c r="BAJ50" s="52"/>
      <c r="BAK50" s="52"/>
      <c r="BAL50" s="52"/>
      <c r="BAM50" s="52"/>
      <c r="BAN50" s="52"/>
      <c r="BAO50" s="52"/>
      <c r="BAP50" s="52"/>
      <c r="BAQ50" s="52"/>
      <c r="BAR50" s="52"/>
      <c r="BAS50" s="52"/>
      <c r="BAT50" s="52"/>
      <c r="BAU50" s="52"/>
      <c r="BAV50" s="52"/>
      <c r="BAW50" s="52"/>
      <c r="BAX50" s="52"/>
      <c r="BAY50" s="52"/>
      <c r="BAZ50" s="52"/>
      <c r="BBA50" s="52"/>
      <c r="BBB50" s="52"/>
      <c r="BBC50" s="52"/>
      <c r="BBD50" s="52"/>
      <c r="BBE50" s="52"/>
      <c r="BBF50" s="52"/>
      <c r="BBG50" s="52"/>
      <c r="BBH50" s="52"/>
      <c r="BBI50" s="52"/>
      <c r="BBJ50" s="52"/>
      <c r="BBK50" s="52"/>
      <c r="BBL50" s="52"/>
      <c r="BBM50" s="52"/>
      <c r="BBN50" s="52"/>
      <c r="BBO50" s="52"/>
      <c r="BBP50" s="52"/>
      <c r="BBQ50" s="52"/>
      <c r="BBR50" s="52"/>
      <c r="BBS50" s="52"/>
      <c r="BBT50" s="52"/>
      <c r="BBU50" s="52"/>
      <c r="BBV50" s="52"/>
      <c r="BBW50" s="52"/>
      <c r="BBX50" s="52"/>
      <c r="BBY50" s="52"/>
      <c r="BBZ50" s="52"/>
      <c r="BCA50" s="52"/>
      <c r="BCB50" s="52"/>
      <c r="BCC50" s="52"/>
      <c r="BCD50" s="52"/>
      <c r="BCE50" s="52"/>
      <c r="BCF50" s="52"/>
      <c r="BCG50" s="52"/>
      <c r="BCH50" s="52"/>
      <c r="BCI50" s="52"/>
      <c r="BCJ50" s="52"/>
      <c r="BCK50" s="52"/>
      <c r="BCL50" s="52"/>
      <c r="BCM50" s="52"/>
      <c r="BCN50" s="52"/>
      <c r="BCO50" s="52"/>
      <c r="BCP50" s="52"/>
      <c r="BCQ50" s="52"/>
      <c r="BCR50" s="52"/>
      <c r="BCS50" s="52"/>
      <c r="BCT50" s="52"/>
    </row>
    <row r="51" spans="1:1450" s="37" customFormat="1" x14ac:dyDescent="0.25">
      <c r="A51" s="66" t="s">
        <v>76</v>
      </c>
      <c r="B51" s="33" t="s">
        <v>76</v>
      </c>
      <c r="C51" s="67" t="s">
        <v>115</v>
      </c>
      <c r="D51" s="67" t="s">
        <v>196</v>
      </c>
      <c r="E51" s="67" t="s">
        <v>197</v>
      </c>
      <c r="F51" s="67" t="s">
        <v>198</v>
      </c>
      <c r="G51" s="67">
        <v>16936</v>
      </c>
      <c r="H51" s="67">
        <v>1123</v>
      </c>
      <c r="I51" s="67">
        <v>675</v>
      </c>
      <c r="J51" s="33">
        <v>3</v>
      </c>
      <c r="K51" s="68">
        <f>AVERAGE(G51:G53)</f>
        <v>62631.666666666664</v>
      </c>
      <c r="L51" s="68">
        <f>STDEV(G51:G53)</f>
        <v>74828.290240612434</v>
      </c>
      <c r="M51" s="33"/>
      <c r="N51" s="96">
        <v>1.196</v>
      </c>
      <c r="O51" s="33" t="str">
        <f t="shared" si="6"/>
        <v/>
      </c>
      <c r="P51" s="68">
        <f>ABS(L51*N51)</f>
        <v>89494.635127772461</v>
      </c>
      <c r="Q51" s="68">
        <f>ABS(G51-$K$51)</f>
        <v>45695.666666666664</v>
      </c>
      <c r="R51" s="34">
        <f>IF(Q51&gt;$P$51,"",G51)</f>
        <v>16936</v>
      </c>
      <c r="S51" s="34">
        <f>IF(R51=G51,I51,"")</f>
        <v>675</v>
      </c>
      <c r="T51" s="68">
        <f>AVERAGE(R51:R53)</f>
        <v>62631.666666666664</v>
      </c>
      <c r="U51" s="68">
        <f>STDEV(R51:R53)</f>
        <v>74828.290240612434</v>
      </c>
      <c r="V51" s="33"/>
      <c r="W51" s="68">
        <f>IF(R51="","",((R51-$T$51)/S51)^2)</f>
        <v>4582.9222542905036</v>
      </c>
      <c r="X51" s="70">
        <f>(1/(J51-1))*SUM(W51:W53)</f>
        <v>2876.9609847991496</v>
      </c>
      <c r="Y51" s="71">
        <f>U51/T51</f>
        <v>1.1947357339037086</v>
      </c>
      <c r="Z51" s="75"/>
      <c r="AA51" s="71" t="str">
        <f>IF(X51&lt;2,"A",IF(Y51&lt;0.15,"B","C"))</f>
        <v>C</v>
      </c>
      <c r="AB51" s="75"/>
      <c r="AC51" s="38">
        <f>T51/1000</f>
        <v>62.631666666666668</v>
      </c>
      <c r="AD51" s="72">
        <f>AC51*(SQRT((U51/T51)^2+(0.17/3.98)^2))</f>
        <v>74.876096538066832</v>
      </c>
      <c r="AE51" s="71">
        <f>AD51/AC51</f>
        <v>1.1954990266595731</v>
      </c>
      <c r="AF51" s="71"/>
      <c r="AG51" s="73">
        <v>43</v>
      </c>
      <c r="AH51" s="36"/>
      <c r="AI51" s="72">
        <f>(MEDIAN(R51:R54))/1000</f>
        <v>21.972000000000001</v>
      </c>
      <c r="AJ51" s="72">
        <f>(QUARTILE(R51:R54,1))/1000</f>
        <v>19.454000000000001</v>
      </c>
      <c r="AK51" s="72">
        <f>(QUARTILE(R51:R54,3))/1000</f>
        <v>85.479500000000002</v>
      </c>
      <c r="AL51" s="38">
        <f>(AK51-AJ51)</f>
        <v>66.025499999999994</v>
      </c>
      <c r="AM51" s="29"/>
      <c r="AN51" s="29"/>
      <c r="AO51" s="29"/>
      <c r="AP51" s="29"/>
      <c r="AQ51" s="29"/>
      <c r="AR51" s="29"/>
      <c r="AS51" s="29"/>
      <c r="AT51" s="29"/>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row>
    <row r="52" spans="1:1450" x14ac:dyDescent="0.25">
      <c r="A52" s="66" t="s">
        <v>76</v>
      </c>
      <c r="B52" s="33" t="s">
        <v>76</v>
      </c>
      <c r="C52" s="67" t="s">
        <v>115</v>
      </c>
      <c r="D52" s="67" t="s">
        <v>199</v>
      </c>
      <c r="E52" s="67" t="s">
        <v>197</v>
      </c>
      <c r="F52" s="67" t="s">
        <v>200</v>
      </c>
      <c r="G52" s="67">
        <v>21972</v>
      </c>
      <c r="H52" s="67">
        <v>1737</v>
      </c>
      <c r="I52" s="67">
        <v>1288</v>
      </c>
      <c r="J52" s="33"/>
      <c r="K52" s="33"/>
      <c r="L52" s="33"/>
      <c r="M52" s="33"/>
      <c r="N52" s="33"/>
      <c r="O52" s="33" t="str">
        <f t="shared" si="6"/>
        <v/>
      </c>
      <c r="P52" s="33"/>
      <c r="Q52" s="68">
        <f>ABS(G52-$K$51)</f>
        <v>40659.666666666664</v>
      </c>
      <c r="R52" s="34">
        <f>IF(Q52&gt;$P$51,"",G52)</f>
        <v>21972</v>
      </c>
      <c r="S52" s="34">
        <f>IF(R52=G52,I52,"")</f>
        <v>1288</v>
      </c>
      <c r="T52" s="33"/>
      <c r="U52" s="33"/>
      <c r="V52" s="33"/>
      <c r="W52" s="68">
        <f>IF(R52="","",((R52-$T$51)/S52)^2)</f>
        <v>996.54267621115855</v>
      </c>
      <c r="X52" s="38"/>
      <c r="Y52" s="75"/>
      <c r="Z52" s="75"/>
      <c r="AA52" s="75"/>
      <c r="AB52" s="75"/>
      <c r="AC52" s="33"/>
      <c r="AD52" s="33"/>
      <c r="AE52" s="33"/>
      <c r="AF52" s="33"/>
      <c r="AG52" s="76"/>
      <c r="AH52" s="36"/>
      <c r="AI52" s="36"/>
      <c r="AJ52" s="36"/>
      <c r="AK52" s="36"/>
      <c r="AL52" s="33"/>
      <c r="AM52" s="29"/>
      <c r="AN52" s="29"/>
      <c r="AO52" s="29"/>
      <c r="AP52" s="29"/>
      <c r="AQ52" s="29"/>
      <c r="AR52" s="29"/>
      <c r="AS52" s="29"/>
      <c r="AT52" s="29"/>
    </row>
    <row r="53" spans="1:1450" x14ac:dyDescent="0.25">
      <c r="A53" s="66" t="s">
        <v>76</v>
      </c>
      <c r="B53" s="33" t="s">
        <v>76</v>
      </c>
      <c r="C53" s="67" t="s">
        <v>115</v>
      </c>
      <c r="D53" s="67" t="s">
        <v>201</v>
      </c>
      <c r="E53" s="67" t="s">
        <v>197</v>
      </c>
      <c r="F53" s="67" t="s">
        <v>202</v>
      </c>
      <c r="G53" s="67">
        <v>148987</v>
      </c>
      <c r="H53" s="67">
        <v>10457</v>
      </c>
      <c r="I53" s="67">
        <v>6538</v>
      </c>
      <c r="J53" s="33"/>
      <c r="K53" s="68"/>
      <c r="L53" s="68"/>
      <c r="M53" s="33"/>
      <c r="N53" s="68"/>
      <c r="O53" s="33" t="str">
        <f t="shared" si="6"/>
        <v/>
      </c>
      <c r="P53" s="33"/>
      <c r="Q53" s="68">
        <f>ABS(G53-$K$51)</f>
        <v>86355.333333333343</v>
      </c>
      <c r="R53" s="34">
        <f>IF(Q53&gt;$P$51,"",G53)</f>
        <v>148987</v>
      </c>
      <c r="S53" s="34">
        <f>IF(R53=G53,I53,"")</f>
        <v>6538</v>
      </c>
      <c r="T53" s="68"/>
      <c r="U53" s="68"/>
      <c r="V53" s="33"/>
      <c r="W53" s="68">
        <f>IF(R53="","",((R53-$T$51)/S53)^2)</f>
        <v>174.45703909663709</v>
      </c>
      <c r="X53" s="70"/>
      <c r="Y53" s="71"/>
      <c r="Z53" s="71"/>
      <c r="AA53" s="71"/>
      <c r="AB53" s="71"/>
      <c r="AC53" s="38"/>
      <c r="AD53" s="38"/>
      <c r="AE53" s="71"/>
      <c r="AF53" s="71"/>
      <c r="AG53" s="73"/>
      <c r="AH53" s="90"/>
      <c r="AI53" s="90"/>
      <c r="AJ53" s="90"/>
      <c r="AK53" s="90"/>
      <c r="AL53" s="33"/>
      <c r="AM53" s="29"/>
      <c r="AN53" s="29"/>
      <c r="AO53" s="29"/>
      <c r="AP53" s="29"/>
      <c r="AQ53" s="29"/>
      <c r="AR53" s="29"/>
      <c r="AS53" s="29"/>
      <c r="AT53" s="29"/>
    </row>
    <row r="54" spans="1:1450" s="52" customFormat="1" x14ac:dyDescent="0.25">
      <c r="A54" s="51" t="s">
        <v>76</v>
      </c>
      <c r="B54" s="52" t="s">
        <v>76</v>
      </c>
      <c r="C54" s="53" t="s">
        <v>115</v>
      </c>
      <c r="D54" s="53" t="s">
        <v>203</v>
      </c>
      <c r="E54" s="53" t="s">
        <v>204</v>
      </c>
      <c r="F54" s="53" t="s">
        <v>205</v>
      </c>
      <c r="G54" s="53">
        <v>26888</v>
      </c>
      <c r="H54" s="53">
        <v>1726</v>
      </c>
      <c r="I54" s="53">
        <v>968</v>
      </c>
      <c r="J54" s="52">
        <v>1</v>
      </c>
      <c r="K54" s="55"/>
      <c r="L54" s="55"/>
      <c r="O54" s="52">
        <f t="shared" si="6"/>
        <v>1</v>
      </c>
      <c r="Q54" s="55"/>
      <c r="R54" s="56"/>
      <c r="S54" s="56"/>
      <c r="W54" s="55"/>
      <c r="X54" s="57"/>
      <c r="Y54" s="58"/>
      <c r="Z54" s="58"/>
      <c r="AA54" s="58"/>
      <c r="AB54" s="58"/>
      <c r="AF54" s="29"/>
      <c r="AG54" s="60"/>
      <c r="AH54" s="59"/>
      <c r="AI54" s="59"/>
      <c r="AJ54" s="59"/>
      <c r="AK54" s="59"/>
    </row>
    <row r="55" spans="1:1450" s="37" customFormat="1" x14ac:dyDescent="0.25">
      <c r="A55" s="66" t="s">
        <v>76</v>
      </c>
      <c r="B55" s="33" t="s">
        <v>76</v>
      </c>
      <c r="C55" s="67" t="s">
        <v>115</v>
      </c>
      <c r="D55" s="67" t="s">
        <v>206</v>
      </c>
      <c r="E55" s="67" t="s">
        <v>207</v>
      </c>
      <c r="F55" s="67" t="s">
        <v>208</v>
      </c>
      <c r="G55" s="67">
        <v>24376</v>
      </c>
      <c r="H55" s="67">
        <v>1469</v>
      </c>
      <c r="I55" s="67">
        <v>694</v>
      </c>
      <c r="J55" s="33">
        <v>3</v>
      </c>
      <c r="K55" s="68">
        <f>AVERAGE(G55:G57)</f>
        <v>30249.666666666668</v>
      </c>
      <c r="L55" s="68">
        <f>STDEV(G55:G57)</f>
        <v>14092.561028192613</v>
      </c>
      <c r="M55" s="33"/>
      <c r="N55" s="96">
        <v>1.196</v>
      </c>
      <c r="O55" s="33" t="str">
        <f t="shared" si="6"/>
        <v/>
      </c>
      <c r="P55" s="68">
        <f>ABS(L55*N55)</f>
        <v>16854.702989718364</v>
      </c>
      <c r="Q55" s="68">
        <f>ABS(G55-$K$55)</f>
        <v>5873.6666666666679</v>
      </c>
      <c r="R55" s="34">
        <f>IF(Q55&gt;$P$55,"",G55)</f>
        <v>24376</v>
      </c>
      <c r="S55" s="34">
        <f>IF(R55=G55,I55,"")</f>
        <v>694</v>
      </c>
      <c r="T55" s="68">
        <f>AVERAGE(R55:R57)</f>
        <v>30249.666666666668</v>
      </c>
      <c r="U55" s="68">
        <f>STDEV(R55:R57)</f>
        <v>14092.561028192613</v>
      </c>
      <c r="V55" s="33"/>
      <c r="W55" s="68">
        <f>IF(R55="","",((R55-$T$55)/S55)^2)</f>
        <v>71.630775338868204</v>
      </c>
      <c r="X55" s="70">
        <f>(1/(J55-1))*SUM(W55:W57)</f>
        <v>317.31150395343263</v>
      </c>
      <c r="Y55" s="71">
        <f>U55/T55</f>
        <v>0.46587491966388428</v>
      </c>
      <c r="Z55" s="75"/>
      <c r="AA55" s="71" t="str">
        <f>IF(X55&lt;2,"A",IF(Y55&lt;0.15,"B","C"))</f>
        <v>C</v>
      </c>
      <c r="AB55" s="75"/>
      <c r="AC55" s="38">
        <f>T55/1000</f>
        <v>30.249666666666666</v>
      </c>
      <c r="AD55" s="72">
        <f>AC55*(SQRT((U55/T55)^2+(0.17/3.98)^2))</f>
        <v>14.151668604496782</v>
      </c>
      <c r="AE55" s="71">
        <f>AD55/AC55</f>
        <v>0.46782891066006621</v>
      </c>
      <c r="AF55" s="71"/>
      <c r="AG55" s="73">
        <v>58</v>
      </c>
      <c r="AH55" s="36"/>
      <c r="AI55" s="72">
        <f>(MEDIAN(R55:R58))/1000</f>
        <v>24.376000000000001</v>
      </c>
      <c r="AJ55" s="72">
        <f>(QUARTILE(R55:R58,1))/1000</f>
        <v>22.21</v>
      </c>
      <c r="AK55" s="72">
        <f>(QUARTILE(R55:R58,3))/1000</f>
        <v>35.352499999999999</v>
      </c>
      <c r="AL55" s="38">
        <f>(AK55-AJ55)</f>
        <v>13.142499999999998</v>
      </c>
      <c r="AM55" s="29"/>
      <c r="AN55" s="29"/>
      <c r="AO55" s="29"/>
      <c r="AP55" s="29"/>
      <c r="AQ55" s="29"/>
      <c r="AR55" s="29"/>
      <c r="AS55" s="29"/>
      <c r="AT55" s="29"/>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row>
    <row r="56" spans="1:1450" x14ac:dyDescent="0.25">
      <c r="A56" s="66" t="s">
        <v>76</v>
      </c>
      <c r="B56" s="33" t="s">
        <v>76</v>
      </c>
      <c r="C56" s="67" t="s">
        <v>115</v>
      </c>
      <c r="D56" s="67" t="s">
        <v>209</v>
      </c>
      <c r="E56" s="67" t="s">
        <v>207</v>
      </c>
      <c r="F56" s="67" t="s">
        <v>210</v>
      </c>
      <c r="G56" s="67">
        <v>46329</v>
      </c>
      <c r="H56" s="67">
        <v>2678</v>
      </c>
      <c r="I56" s="67">
        <v>1028</v>
      </c>
      <c r="J56" s="33"/>
      <c r="K56" s="33"/>
      <c r="L56" s="33"/>
      <c r="M56" s="33"/>
      <c r="N56" s="74"/>
      <c r="O56" s="33" t="str">
        <f t="shared" si="6"/>
        <v/>
      </c>
      <c r="P56" s="33"/>
      <c r="Q56" s="68">
        <f>ABS(G56-$K$55)</f>
        <v>16079.333333333332</v>
      </c>
      <c r="R56" s="34">
        <f>IF(Q56&gt;$P$55,"",G56)</f>
        <v>46329</v>
      </c>
      <c r="S56" s="34">
        <f>IF(R56=G56,I56,"")</f>
        <v>1028</v>
      </c>
      <c r="T56" s="33"/>
      <c r="U56" s="33"/>
      <c r="V56" s="33"/>
      <c r="W56" s="68">
        <f>IF(R56="","",((R56-$T$55)/S56)^2)</f>
        <v>244.65260681884322</v>
      </c>
      <c r="X56" s="38"/>
      <c r="Y56" s="75"/>
      <c r="Z56" s="75"/>
      <c r="AA56" s="75"/>
      <c r="AB56" s="75"/>
      <c r="AC56" s="33"/>
      <c r="AD56" s="33"/>
      <c r="AE56" s="33"/>
      <c r="AF56" s="33"/>
      <c r="AG56" s="76"/>
      <c r="AH56" s="36"/>
      <c r="AI56" s="36"/>
      <c r="AJ56" s="36"/>
      <c r="AK56" s="36"/>
      <c r="AL56" s="33"/>
      <c r="AM56" s="29"/>
      <c r="AN56" s="29"/>
      <c r="AO56" s="29"/>
      <c r="AP56" s="29"/>
      <c r="AQ56" s="29"/>
      <c r="AR56" s="29"/>
      <c r="AS56" s="29"/>
      <c r="AT56" s="29"/>
    </row>
    <row r="57" spans="1:1450" x14ac:dyDescent="0.25">
      <c r="A57" s="66" t="s">
        <v>76</v>
      </c>
      <c r="B57" s="33" t="s">
        <v>76</v>
      </c>
      <c r="C57" s="67" t="s">
        <v>115</v>
      </c>
      <c r="D57" s="67" t="s">
        <v>211</v>
      </c>
      <c r="E57" s="67" t="s">
        <v>207</v>
      </c>
      <c r="F57" s="67" t="s">
        <v>212</v>
      </c>
      <c r="G57" s="67">
        <v>20044</v>
      </c>
      <c r="H57" s="67">
        <v>1207</v>
      </c>
      <c r="I57" s="67">
        <v>572</v>
      </c>
      <c r="J57" s="33"/>
      <c r="K57" s="33"/>
      <c r="L57" s="33"/>
      <c r="M57" s="33"/>
      <c r="N57" s="74"/>
      <c r="O57" s="33" t="str">
        <f t="shared" si="6"/>
        <v/>
      </c>
      <c r="P57" s="68"/>
      <c r="Q57" s="68">
        <f>ABS(G57-$K$55)</f>
        <v>10205.666666666668</v>
      </c>
      <c r="R57" s="34">
        <f>IF(Q57&gt;$P$55,"",G57)</f>
        <v>20044</v>
      </c>
      <c r="S57" s="34">
        <f>IF(R57=G57,I57,"")</f>
        <v>572</v>
      </c>
      <c r="T57" s="68"/>
      <c r="U57" s="68"/>
      <c r="V57" s="33"/>
      <c r="W57" s="68">
        <f>IF(R57="","",((R57-$T$55)/S57)^2)</f>
        <v>318.33962574915387</v>
      </c>
      <c r="X57" s="70"/>
      <c r="Y57" s="71"/>
      <c r="Z57" s="71"/>
      <c r="AA57" s="71"/>
      <c r="AB57" s="71"/>
      <c r="AC57" s="38"/>
      <c r="AD57" s="38"/>
      <c r="AE57" s="71"/>
      <c r="AF57" s="71"/>
      <c r="AG57" s="73"/>
      <c r="AH57" s="90"/>
      <c r="AI57" s="90"/>
      <c r="AJ57" s="90"/>
      <c r="AK57" s="90"/>
      <c r="AL57" s="33"/>
      <c r="AM57" s="29"/>
      <c r="AN57" s="29"/>
      <c r="AO57" s="29"/>
      <c r="AP57" s="29"/>
      <c r="AQ57" s="29"/>
      <c r="AR57" s="29"/>
      <c r="AS57" s="29"/>
      <c r="AT57" s="29"/>
    </row>
    <row r="58" spans="1:1450" s="52" customFormat="1" x14ac:dyDescent="0.25">
      <c r="A58" s="51" t="s">
        <v>76</v>
      </c>
      <c r="B58" s="52" t="s">
        <v>76</v>
      </c>
      <c r="C58" s="53" t="s">
        <v>188</v>
      </c>
      <c r="D58" s="53" t="s">
        <v>213</v>
      </c>
      <c r="E58" s="53" t="s">
        <v>214</v>
      </c>
      <c r="F58" s="53" t="s">
        <v>215</v>
      </c>
      <c r="G58" s="53">
        <v>104813</v>
      </c>
      <c r="H58" s="53">
        <v>6144</v>
      </c>
      <c r="I58" s="53">
        <v>2347</v>
      </c>
      <c r="J58" s="52">
        <v>1</v>
      </c>
      <c r="K58" s="55"/>
      <c r="L58" s="55"/>
      <c r="N58" s="54"/>
      <c r="O58" s="52">
        <f t="shared" si="6"/>
        <v>1</v>
      </c>
      <c r="Q58" s="55"/>
      <c r="R58" s="56"/>
      <c r="S58" s="56"/>
      <c r="W58" s="55"/>
      <c r="X58" s="57"/>
      <c r="Y58" s="58"/>
      <c r="Z58" s="58"/>
      <c r="AA58" s="58"/>
      <c r="AB58" s="58"/>
      <c r="AF58" s="29"/>
      <c r="AG58" s="60"/>
      <c r="AH58" s="59"/>
      <c r="AI58" s="59"/>
      <c r="AJ58" s="59"/>
      <c r="AK58" s="59"/>
    </row>
    <row r="59" spans="1:1450" s="37" customFormat="1" x14ac:dyDescent="0.25">
      <c r="A59" s="66" t="s">
        <v>1054</v>
      </c>
      <c r="B59" s="67" t="s">
        <v>1054</v>
      </c>
      <c r="C59" s="67" t="s">
        <v>84</v>
      </c>
      <c r="D59" s="67" t="s">
        <v>1055</v>
      </c>
      <c r="E59" s="67" t="s">
        <v>1056</v>
      </c>
      <c r="F59" s="67" t="s">
        <v>1057</v>
      </c>
      <c r="G59" s="67">
        <v>6590</v>
      </c>
      <c r="H59" s="67">
        <v>411</v>
      </c>
      <c r="I59" s="67">
        <v>218</v>
      </c>
      <c r="J59" s="33">
        <v>4</v>
      </c>
      <c r="K59" s="68">
        <f>AVERAGE(G59:G62)</f>
        <v>6641.5</v>
      </c>
      <c r="L59" s="68">
        <f>STDEV(G59:G62)</f>
        <v>1112.532396532044</v>
      </c>
      <c r="M59" s="33"/>
      <c r="N59" s="33">
        <v>1.383</v>
      </c>
      <c r="O59" s="33" t="str">
        <f t="shared" si="6"/>
        <v/>
      </c>
      <c r="P59" s="68">
        <f>ABS(L59*N59)</f>
        <v>1538.6323044038168</v>
      </c>
      <c r="Q59" s="68">
        <f>ABS(G59-$K$59)</f>
        <v>51.5</v>
      </c>
      <c r="R59" s="34">
        <f>IF(Q59&gt;$P$59,"",G59)</f>
        <v>6590</v>
      </c>
      <c r="S59" s="34">
        <f>IF(R59=G59,I59,"")</f>
        <v>218</v>
      </c>
      <c r="T59" s="68">
        <f>AVERAGE(R59:R62)</f>
        <v>6641.5</v>
      </c>
      <c r="U59" s="68">
        <f>STDEV(R59:R62)</f>
        <v>1112.532396532044</v>
      </c>
      <c r="V59" s="33"/>
      <c r="W59" s="68">
        <f>IF(R59="","",((R59-$T$59)/S59)^2)</f>
        <v>5.5808644053530844E-2</v>
      </c>
      <c r="X59" s="70">
        <f>(1/(J59-1))*SUM(W59:W62)</f>
        <v>23.400950149439925</v>
      </c>
      <c r="Y59" s="71">
        <f>U59/T59</f>
        <v>0.16751221810314598</v>
      </c>
      <c r="Z59" s="75"/>
      <c r="AA59" s="71" t="str">
        <f>IF(X59&lt;2,"A",IF(Y59&lt;0.15,"B","C"))</f>
        <v>C</v>
      </c>
      <c r="AB59" s="75"/>
      <c r="AC59" s="38">
        <f>T59/1000</f>
        <v>6.6414999999999997</v>
      </c>
      <c r="AD59" s="72">
        <f>AC59*(SQRT((U59/T59)^2+(0.17/3.98)^2))</f>
        <v>1.1481306117736654</v>
      </c>
      <c r="AE59" s="71">
        <f>AD59/AC59</f>
        <v>0.1728721842616375</v>
      </c>
      <c r="AF59" s="71"/>
      <c r="AG59" s="73">
        <v>83</v>
      </c>
      <c r="AH59" s="36"/>
      <c r="AI59" s="72">
        <f>(MEDIAN(R59:R62))/1000</f>
        <v>6.8659999999999997</v>
      </c>
      <c r="AJ59" s="72">
        <f>(QUARTILE(R59:R62,1))/1000</f>
        <v>6.2227499999999996</v>
      </c>
      <c r="AK59" s="72">
        <f>(QUARTILE(R59:R62,3))/1000</f>
        <v>7.2847499999999998</v>
      </c>
      <c r="AL59" s="38">
        <f>(AK59-AJ59)</f>
        <v>1.0620000000000003</v>
      </c>
      <c r="AM59" s="29"/>
      <c r="AN59" s="29"/>
      <c r="AO59" s="29"/>
      <c r="AP59" s="29"/>
      <c r="AQ59" s="29"/>
      <c r="AR59" s="29"/>
      <c r="AS59" s="29"/>
      <c r="AT59" s="29"/>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row>
    <row r="60" spans="1:1450" x14ac:dyDescent="0.25">
      <c r="A60" s="66" t="s">
        <v>1054</v>
      </c>
      <c r="B60" s="67" t="s">
        <v>1054</v>
      </c>
      <c r="C60" s="67" t="s">
        <v>84</v>
      </c>
      <c r="D60" s="67" t="s">
        <v>1058</v>
      </c>
      <c r="E60" s="67" t="s">
        <v>1056</v>
      </c>
      <c r="F60" s="67" t="s">
        <v>1059</v>
      </c>
      <c r="G60" s="67">
        <v>7713</v>
      </c>
      <c r="H60" s="67">
        <v>438</v>
      </c>
      <c r="I60" s="67">
        <v>160</v>
      </c>
      <c r="J60" s="33"/>
      <c r="K60" s="68"/>
      <c r="L60" s="68"/>
      <c r="M60" s="33"/>
      <c r="N60" s="74"/>
      <c r="O60" s="33" t="str">
        <f t="shared" si="6"/>
        <v/>
      </c>
      <c r="P60" s="33"/>
      <c r="Q60" s="68">
        <f>ABS(G60-$K$59)</f>
        <v>1071.5</v>
      </c>
      <c r="R60" s="34">
        <f>IF(Q60&gt;$P$59,"",G60)</f>
        <v>7713</v>
      </c>
      <c r="S60" s="34">
        <f>IF(R60=G60,I60,"")</f>
        <v>160</v>
      </c>
      <c r="T60" s="33"/>
      <c r="U60" s="33"/>
      <c r="V60" s="33"/>
      <c r="W60" s="68">
        <f>IF(R60="","",((R60-$T$59)/S60)^2)</f>
        <v>44.848134765625005</v>
      </c>
      <c r="X60" s="38"/>
      <c r="Y60" s="75"/>
      <c r="Z60" s="75"/>
      <c r="AA60" s="75"/>
      <c r="AB60" s="75"/>
      <c r="AC60" s="33"/>
      <c r="AD60" s="33"/>
      <c r="AE60" s="33"/>
      <c r="AF60" s="33"/>
      <c r="AG60" s="76"/>
      <c r="AH60" s="36"/>
      <c r="AI60" s="36"/>
      <c r="AJ60" s="36"/>
      <c r="AK60" s="36"/>
      <c r="AL60" s="33"/>
      <c r="AM60" s="29"/>
      <c r="AN60" s="29"/>
      <c r="AO60" s="29"/>
      <c r="AP60" s="29"/>
      <c r="AQ60" s="29"/>
      <c r="AR60" s="29"/>
      <c r="AS60" s="29"/>
      <c r="AT60" s="29"/>
    </row>
    <row r="61" spans="1:1450" x14ac:dyDescent="0.25">
      <c r="A61" s="66" t="s">
        <v>1054</v>
      </c>
      <c r="B61" s="67" t="s">
        <v>1054</v>
      </c>
      <c r="C61" s="67" t="s">
        <v>84</v>
      </c>
      <c r="D61" s="67" t="s">
        <v>1060</v>
      </c>
      <c r="E61" s="67" t="s">
        <v>1056</v>
      </c>
      <c r="F61" s="67" t="s">
        <v>1061</v>
      </c>
      <c r="G61" s="67">
        <v>5121</v>
      </c>
      <c r="H61" s="67">
        <v>423</v>
      </c>
      <c r="I61" s="67">
        <v>325</v>
      </c>
      <c r="J61" s="33"/>
      <c r="K61" s="68"/>
      <c r="L61" s="68"/>
      <c r="M61" s="33"/>
      <c r="N61" s="74"/>
      <c r="O61" s="33" t="str">
        <f t="shared" si="6"/>
        <v/>
      </c>
      <c r="P61" s="33"/>
      <c r="Q61" s="68">
        <f>ABS(G61-$K$59)</f>
        <v>1520.5</v>
      </c>
      <c r="R61" s="34">
        <f>IF(Q61&gt;$P$59,"",G61)</f>
        <v>5121</v>
      </c>
      <c r="S61" s="34">
        <f>IF(R61=G61,I61,"")</f>
        <v>325</v>
      </c>
      <c r="T61" s="33"/>
      <c r="U61" s="33"/>
      <c r="V61" s="33"/>
      <c r="W61" s="68">
        <f>IF(R61="","",((R61-$T$59)/S61)^2)</f>
        <v>21.888002366863908</v>
      </c>
      <c r="X61" s="38"/>
      <c r="Y61" s="75"/>
      <c r="Z61" s="75"/>
      <c r="AA61" s="75"/>
      <c r="AB61" s="75"/>
      <c r="AC61" s="33"/>
      <c r="AD61" s="33"/>
      <c r="AE61" s="33"/>
      <c r="AF61" s="33"/>
      <c r="AG61" s="76"/>
      <c r="AH61" s="36"/>
      <c r="AI61" s="36"/>
      <c r="AJ61" s="36"/>
      <c r="AK61" s="36"/>
      <c r="AL61" s="33"/>
      <c r="AM61" s="29"/>
      <c r="AN61" s="29"/>
      <c r="AO61" s="29"/>
      <c r="AP61" s="29"/>
      <c r="AQ61" s="29"/>
      <c r="AR61" s="29"/>
      <c r="AS61" s="29"/>
      <c r="AT61" s="29"/>
    </row>
    <row r="62" spans="1:1450" x14ac:dyDescent="0.25">
      <c r="A62" s="66" t="s">
        <v>1054</v>
      </c>
      <c r="B62" s="67" t="s">
        <v>1054</v>
      </c>
      <c r="C62" s="67" t="s">
        <v>84</v>
      </c>
      <c r="D62" s="67" t="s">
        <v>1062</v>
      </c>
      <c r="E62" s="67" t="s">
        <v>1056</v>
      </c>
      <c r="F62" s="67" t="s">
        <v>1063</v>
      </c>
      <c r="G62" s="67">
        <v>7142</v>
      </c>
      <c r="H62" s="67">
        <v>465</v>
      </c>
      <c r="I62" s="67">
        <v>271</v>
      </c>
      <c r="J62" s="33"/>
      <c r="K62" s="68"/>
      <c r="L62" s="68"/>
      <c r="M62" s="33"/>
      <c r="N62" s="74"/>
      <c r="O62" s="33" t="str">
        <f t="shared" si="6"/>
        <v/>
      </c>
      <c r="P62" s="33"/>
      <c r="Q62" s="68">
        <f>ABS(G62-$K$59)</f>
        <v>500.5</v>
      </c>
      <c r="R62" s="34">
        <f>IF(Q62&gt;$P$59,"",G62)</f>
        <v>7142</v>
      </c>
      <c r="S62" s="34">
        <f>IF(R62=G62,I62,"")</f>
        <v>271</v>
      </c>
      <c r="T62" s="33"/>
      <c r="U62" s="33"/>
      <c r="V62" s="33"/>
      <c r="W62" s="68">
        <f>IF(R62="","",((R62-$T$59)/S62)^2)</f>
        <v>3.4109046717773448</v>
      </c>
      <c r="X62" s="38"/>
      <c r="Y62" s="75"/>
      <c r="Z62" s="75"/>
      <c r="AA62" s="75"/>
      <c r="AB62" s="75"/>
      <c r="AC62" s="33"/>
      <c r="AD62" s="33"/>
      <c r="AE62" s="33"/>
      <c r="AF62" s="33"/>
      <c r="AG62" s="76"/>
      <c r="AH62" s="36"/>
      <c r="AI62" s="36"/>
      <c r="AJ62" s="36"/>
      <c r="AK62" s="36"/>
      <c r="AL62" s="33"/>
      <c r="AM62" s="29"/>
      <c r="AN62" s="29"/>
      <c r="AO62" s="29"/>
      <c r="AP62" s="29"/>
      <c r="AQ62" s="29"/>
      <c r="AR62" s="29"/>
      <c r="AS62" s="29"/>
      <c r="AT62" s="29"/>
    </row>
    <row r="63" spans="1:1450" x14ac:dyDescent="0.25">
      <c r="A63" s="42" t="s">
        <v>1054</v>
      </c>
      <c r="B63" s="43" t="s">
        <v>1054</v>
      </c>
      <c r="C63" s="43" t="s">
        <v>84</v>
      </c>
      <c r="D63" s="43" t="s">
        <v>1064</v>
      </c>
      <c r="E63" s="43" t="s">
        <v>1065</v>
      </c>
      <c r="F63" s="43" t="s">
        <v>1066</v>
      </c>
      <c r="G63" s="43">
        <v>1563</v>
      </c>
      <c r="H63" s="43">
        <v>123</v>
      </c>
      <c r="I63" s="43">
        <v>91</v>
      </c>
      <c r="J63" s="29">
        <v>5</v>
      </c>
      <c r="K63" s="44">
        <f>AVERAGE(G63:G67)</f>
        <v>2183</v>
      </c>
      <c r="L63" s="44">
        <f>STDEV(G63:G67)</f>
        <v>923.77811188618239</v>
      </c>
      <c r="M63" s="29"/>
      <c r="N63" s="97">
        <v>1.5089999999999999</v>
      </c>
      <c r="O63" s="29" t="str">
        <f t="shared" si="6"/>
        <v/>
      </c>
      <c r="P63" s="44">
        <f>ABS(L63*N63)</f>
        <v>1393.981170836249</v>
      </c>
      <c r="Q63" s="44">
        <f>ABS(G63-$K$63)</f>
        <v>620</v>
      </c>
      <c r="R63" s="30">
        <f>IF(Q63&gt;$P$63,"",G63)</f>
        <v>1563</v>
      </c>
      <c r="S63" s="30">
        <f>IF(R63=G63,I63,"")</f>
        <v>91</v>
      </c>
      <c r="T63" s="44">
        <f>AVERAGE(R63:R67)</f>
        <v>2183</v>
      </c>
      <c r="U63" s="44">
        <f>STDEV(R63:R67)</f>
        <v>923.77811188618239</v>
      </c>
      <c r="V63" s="29"/>
      <c r="W63" s="44">
        <f>IF(R63="","",((R63-$T$63)/S63)^2)</f>
        <v>46.419514551382683</v>
      </c>
      <c r="X63" s="46">
        <f>(1/(J63-1))*SUM(W63:W67)</f>
        <v>565.5036992254212</v>
      </c>
      <c r="Y63" s="47">
        <f>U63/T63</f>
        <v>0.42316908469362452</v>
      </c>
      <c r="Z63" s="31"/>
      <c r="AA63" s="47" t="str">
        <f>IF(X63&lt;2,"A",IF(Y63&lt;0.15,"B","C"))</f>
        <v>C</v>
      </c>
      <c r="AB63" s="31"/>
      <c r="AC63" s="48">
        <f>T63/1000</f>
        <v>2.1829999999999998</v>
      </c>
      <c r="AD63" s="49">
        <f>AC63*(SQRT((U63/T63)^2+(0.17/3.98)^2))</f>
        <v>0.92847207338564786</v>
      </c>
      <c r="AE63" s="47">
        <f>AD63/AC63</f>
        <v>0.42531931900396147</v>
      </c>
      <c r="AF63" s="47"/>
      <c r="AG63" s="50">
        <v>88</v>
      </c>
      <c r="AH63" s="32"/>
      <c r="AI63" s="49">
        <f>(MEDIAN(R63:R66))/1000</f>
        <v>2.173</v>
      </c>
      <c r="AJ63" s="49">
        <f>(QUARTILE(R63:R66,1))/1000</f>
        <v>1.3965000000000001</v>
      </c>
      <c r="AK63" s="49">
        <f>(QUARTILE(R63:R66,3))/1000</f>
        <v>2.8675000000000002</v>
      </c>
      <c r="AL63" s="48">
        <f>(AK63-AJ63)</f>
        <v>1.4710000000000001</v>
      </c>
      <c r="AM63" s="29"/>
      <c r="AN63" s="29"/>
      <c r="AO63" s="29"/>
      <c r="AP63" s="29"/>
      <c r="AQ63" s="29"/>
      <c r="AR63" s="29"/>
      <c r="AS63" s="29"/>
      <c r="AT63" s="29"/>
    </row>
    <row r="64" spans="1:1450" s="37" customFormat="1" x14ac:dyDescent="0.25">
      <c r="A64" s="42" t="s">
        <v>1054</v>
      </c>
      <c r="B64" s="43" t="s">
        <v>1054</v>
      </c>
      <c r="C64" s="43" t="s">
        <v>84</v>
      </c>
      <c r="D64" s="43" t="s">
        <v>1067</v>
      </c>
      <c r="E64" s="43" t="s">
        <v>1065</v>
      </c>
      <c r="F64" s="43" t="s">
        <v>1068</v>
      </c>
      <c r="G64" s="43">
        <v>3121</v>
      </c>
      <c r="H64" s="43">
        <v>181</v>
      </c>
      <c r="I64" s="43">
        <v>74</v>
      </c>
      <c r="J64" s="29"/>
      <c r="K64" s="44"/>
      <c r="L64" s="44"/>
      <c r="M64" s="29"/>
      <c r="N64" s="62"/>
      <c r="O64" s="29" t="str">
        <f t="shared" si="6"/>
        <v/>
      </c>
      <c r="P64" s="29"/>
      <c r="Q64" s="44">
        <f>ABS(G64-$K$63)</f>
        <v>938</v>
      </c>
      <c r="R64" s="30">
        <f>IF(Q64&gt;$P$63,"",G64)</f>
        <v>3121</v>
      </c>
      <c r="S64" s="30">
        <f t="shared" ref="S64:S67" si="8">IF(R64=G64,I64,"")</f>
        <v>74</v>
      </c>
      <c r="T64" s="29"/>
      <c r="U64" s="29"/>
      <c r="V64" s="29"/>
      <c r="W64" s="44">
        <f>IF(R64="","",((R64-$T$63)/S64)^2)</f>
        <v>160.67275383491599</v>
      </c>
      <c r="X64" s="48"/>
      <c r="Y64" s="31"/>
      <c r="Z64" s="31"/>
      <c r="AA64" s="31"/>
      <c r="AB64" s="31"/>
      <c r="AC64" s="29"/>
      <c r="AD64" s="29"/>
      <c r="AE64" s="29"/>
      <c r="AF64" s="29"/>
      <c r="AG64" s="63"/>
      <c r="AH64" s="32"/>
      <c r="AI64" s="32"/>
      <c r="AJ64" s="32"/>
      <c r="AK64" s="32"/>
      <c r="AL64" s="29"/>
      <c r="AM64" s="29"/>
      <c r="AN64" s="29"/>
      <c r="AO64" s="29"/>
      <c r="AP64" s="29"/>
      <c r="AQ64" s="29"/>
      <c r="AR64" s="29"/>
      <c r="AS64" s="29"/>
      <c r="AT64" s="29"/>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row>
    <row r="65" spans="1:1450" s="37" customFormat="1" x14ac:dyDescent="0.25">
      <c r="A65" s="42" t="s">
        <v>1054</v>
      </c>
      <c r="B65" s="43" t="s">
        <v>1054</v>
      </c>
      <c r="C65" s="43" t="s">
        <v>84</v>
      </c>
      <c r="D65" s="43" t="s">
        <v>1069</v>
      </c>
      <c r="E65" s="43" t="s">
        <v>1065</v>
      </c>
      <c r="F65" s="43" t="s">
        <v>1070</v>
      </c>
      <c r="G65" s="43">
        <v>897</v>
      </c>
      <c r="H65" s="43">
        <v>55</v>
      </c>
      <c r="I65" s="43">
        <v>29</v>
      </c>
      <c r="J65" s="29"/>
      <c r="K65" s="44"/>
      <c r="L65" s="44"/>
      <c r="M65" s="29"/>
      <c r="N65" s="62"/>
      <c r="O65" s="29" t="str">
        <f t="shared" si="6"/>
        <v/>
      </c>
      <c r="P65" s="29"/>
      <c r="Q65" s="44">
        <f>ABS(G65-$K$63)</f>
        <v>1286</v>
      </c>
      <c r="R65" s="30">
        <f>IF(Q65&gt;$P$63,"",G65)</f>
        <v>897</v>
      </c>
      <c r="S65" s="30">
        <f t="shared" si="8"/>
        <v>29</v>
      </c>
      <c r="T65" s="29"/>
      <c r="U65" s="29"/>
      <c r="V65" s="29"/>
      <c r="W65" s="44">
        <f>IF(R65="","",((R65-$T$63)/S65)^2)</f>
        <v>1966.4637336504161</v>
      </c>
      <c r="X65" s="48"/>
      <c r="Y65" s="31"/>
      <c r="Z65" s="31"/>
      <c r="AA65" s="31"/>
      <c r="AB65" s="31"/>
      <c r="AC65" s="29"/>
      <c r="AD65" s="29"/>
      <c r="AE65" s="29"/>
      <c r="AF65" s="29"/>
      <c r="AG65" s="63"/>
      <c r="AH65" s="32"/>
      <c r="AI65" s="32"/>
      <c r="AJ65" s="32"/>
      <c r="AK65" s="32"/>
      <c r="AL65" s="29"/>
      <c r="AM65" s="43"/>
      <c r="AN65" s="95"/>
      <c r="AO65" s="29"/>
      <c r="AP65" s="29"/>
      <c r="AQ65" s="29"/>
      <c r="AR65" s="29"/>
      <c r="AS65" s="29"/>
      <c r="AT65" s="29"/>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row>
    <row r="66" spans="1:1450" s="37" customFormat="1" x14ac:dyDescent="0.25">
      <c r="A66" s="42" t="s">
        <v>1054</v>
      </c>
      <c r="B66" s="43" t="s">
        <v>1054</v>
      </c>
      <c r="C66" s="43" t="s">
        <v>84</v>
      </c>
      <c r="D66" s="43" t="s">
        <v>1071</v>
      </c>
      <c r="E66" s="43" t="s">
        <v>1065</v>
      </c>
      <c r="F66" s="43" t="s">
        <v>1072</v>
      </c>
      <c r="G66" s="43">
        <v>2783</v>
      </c>
      <c r="H66" s="43">
        <v>166</v>
      </c>
      <c r="I66" s="43">
        <v>78</v>
      </c>
      <c r="J66" s="29"/>
      <c r="K66" s="44"/>
      <c r="L66" s="44"/>
      <c r="M66" s="29"/>
      <c r="N66" s="62"/>
      <c r="O66" s="29" t="str">
        <f t="shared" si="6"/>
        <v/>
      </c>
      <c r="P66" s="29"/>
      <c r="Q66" s="44">
        <f>ABS(G66-$K$63)</f>
        <v>600</v>
      </c>
      <c r="R66" s="30">
        <f>IF(Q66&gt;$P$63,"",G66)</f>
        <v>2783</v>
      </c>
      <c r="S66" s="30">
        <f t="shared" si="8"/>
        <v>78</v>
      </c>
      <c r="T66" s="29"/>
      <c r="U66" s="29"/>
      <c r="V66" s="29"/>
      <c r="W66" s="44">
        <f>IF(R66="","",((R66-$T$63)/S66)^2)</f>
        <v>59.171597633136095</v>
      </c>
      <c r="X66" s="48"/>
      <c r="Y66" s="31"/>
      <c r="Z66" s="31"/>
      <c r="AA66" s="31"/>
      <c r="AB66" s="31"/>
      <c r="AC66" s="29"/>
      <c r="AD66" s="29"/>
      <c r="AE66" s="29"/>
      <c r="AF66" s="29"/>
      <c r="AG66" s="63"/>
      <c r="AH66" s="32"/>
      <c r="AI66" s="32"/>
      <c r="AJ66" s="32"/>
      <c r="AK66" s="32"/>
      <c r="AL66" s="29"/>
      <c r="AM66" s="43"/>
      <c r="AN66" s="95"/>
      <c r="AO66" s="29"/>
      <c r="AP66" s="29"/>
      <c r="AQ66" s="29"/>
      <c r="AR66" s="29"/>
      <c r="AS66" s="29"/>
      <c r="AT66" s="29"/>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row>
    <row r="67" spans="1:1450" s="37" customFormat="1" x14ac:dyDescent="0.25">
      <c r="A67" s="42" t="s">
        <v>1054</v>
      </c>
      <c r="B67" s="43" t="s">
        <v>1054</v>
      </c>
      <c r="C67" s="43" t="s">
        <v>84</v>
      </c>
      <c r="D67" s="43" t="s">
        <v>1073</v>
      </c>
      <c r="E67" s="43" t="s">
        <v>1065</v>
      </c>
      <c r="F67" s="43" t="s">
        <v>1074</v>
      </c>
      <c r="G67" s="43">
        <v>2551</v>
      </c>
      <c r="H67" s="43">
        <v>151</v>
      </c>
      <c r="I67" s="43">
        <v>68</v>
      </c>
      <c r="J67" s="29"/>
      <c r="K67" s="44"/>
      <c r="L67" s="44"/>
      <c r="M67" s="29"/>
      <c r="N67" s="62"/>
      <c r="O67" s="29" t="str">
        <f t="shared" si="6"/>
        <v/>
      </c>
      <c r="P67" s="29"/>
      <c r="Q67" s="44">
        <f>ABS(G67-$K$63)</f>
        <v>368</v>
      </c>
      <c r="R67" s="30">
        <f>IF(Q67&gt;$P$63,"",G67)</f>
        <v>2551</v>
      </c>
      <c r="S67" s="30">
        <f t="shared" si="8"/>
        <v>68</v>
      </c>
      <c r="T67" s="29"/>
      <c r="U67" s="29"/>
      <c r="V67" s="29"/>
      <c r="W67" s="44">
        <f>IF(R67="","",((R67-$T$63)/S67)^2)</f>
        <v>29.287197231833915</v>
      </c>
      <c r="X67" s="48"/>
      <c r="Y67" s="31"/>
      <c r="Z67" s="31"/>
      <c r="AA67" s="31"/>
      <c r="AB67" s="31"/>
      <c r="AC67" s="29"/>
      <c r="AD67" s="29"/>
      <c r="AE67" s="29"/>
      <c r="AF67" s="29"/>
      <c r="AG67" s="63"/>
      <c r="AH67" s="32"/>
      <c r="AI67" s="32"/>
      <c r="AJ67" s="32"/>
      <c r="AK67" s="32"/>
      <c r="AL67" s="29"/>
      <c r="AM67" s="43"/>
      <c r="AN67" s="95"/>
      <c r="AO67" s="29"/>
      <c r="AP67" s="29"/>
      <c r="AQ67" s="29"/>
      <c r="AR67" s="29"/>
      <c r="AS67" s="29"/>
      <c r="AT67" s="29"/>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0"/>
      <c r="KN67" s="10"/>
      <c r="KO67" s="10"/>
      <c r="KP67" s="10"/>
      <c r="KQ67" s="10"/>
      <c r="KR67" s="10"/>
      <c r="KS67" s="10"/>
      <c r="KT67" s="10"/>
      <c r="KU67" s="10"/>
      <c r="KV67" s="10"/>
      <c r="KW67" s="10"/>
      <c r="KX67" s="10"/>
      <c r="KY67" s="10"/>
      <c r="KZ67" s="10"/>
      <c r="LA67" s="10"/>
      <c r="LB67" s="10"/>
      <c r="LC67" s="10"/>
      <c r="LD67" s="10"/>
      <c r="LE67" s="10"/>
      <c r="LF67" s="10"/>
      <c r="LG67" s="10"/>
      <c r="LH67" s="10"/>
      <c r="LI67" s="10"/>
      <c r="LJ67" s="10"/>
      <c r="LK67" s="10"/>
      <c r="LL67" s="10"/>
      <c r="LM67" s="10"/>
      <c r="LN67" s="10"/>
      <c r="LO67" s="10"/>
      <c r="LP67" s="10"/>
      <c r="LQ67" s="10"/>
      <c r="LR67" s="10"/>
      <c r="LS67" s="10"/>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c r="MU67" s="10"/>
      <c r="MV67" s="10"/>
      <c r="MW67" s="10"/>
      <c r="MX67" s="10"/>
      <c r="MY67" s="10"/>
      <c r="MZ67" s="10"/>
      <c r="NA67" s="10"/>
      <c r="NB67" s="10"/>
      <c r="NC67" s="10"/>
      <c r="ND67" s="10"/>
      <c r="NE67" s="10"/>
      <c r="NF67" s="10"/>
      <c r="NG67" s="10"/>
      <c r="NH67" s="10"/>
      <c r="NI67" s="10"/>
      <c r="NJ67" s="10"/>
      <c r="NK67" s="10"/>
      <c r="NL67" s="10"/>
      <c r="NM67" s="10"/>
      <c r="NN67" s="10"/>
      <c r="NO67" s="10"/>
      <c r="NP67" s="10"/>
      <c r="NQ67" s="10"/>
      <c r="NR67" s="10"/>
      <c r="NS67" s="10"/>
      <c r="NT67" s="10"/>
      <c r="NU67" s="10"/>
      <c r="NV67" s="10"/>
      <c r="NW67" s="10"/>
      <c r="NX67" s="10"/>
      <c r="NY67" s="10"/>
      <c r="NZ67" s="10"/>
      <c r="OA67" s="10"/>
      <c r="OB67" s="10"/>
      <c r="OC67" s="10"/>
      <c r="OD67" s="10"/>
      <c r="OE67" s="10"/>
      <c r="OF67" s="10"/>
      <c r="OG67" s="10"/>
      <c r="OH67" s="10"/>
      <c r="OI67" s="10"/>
      <c r="OJ67" s="10"/>
      <c r="OK67" s="10"/>
      <c r="OL67" s="10"/>
      <c r="OM67" s="10"/>
      <c r="ON67" s="10"/>
      <c r="OO67" s="10"/>
      <c r="OP67" s="10"/>
      <c r="OQ67" s="10"/>
      <c r="OR67" s="10"/>
      <c r="OS67" s="10"/>
      <c r="OT67" s="10"/>
      <c r="OU67" s="10"/>
      <c r="OV67" s="10"/>
      <c r="OW67" s="10"/>
      <c r="OX67" s="10"/>
      <c r="OY67" s="10"/>
      <c r="OZ67" s="10"/>
      <c r="PA67" s="10"/>
      <c r="PB67" s="10"/>
      <c r="PC67" s="10"/>
      <c r="PD67" s="10"/>
      <c r="PE67" s="10"/>
      <c r="PF67" s="10"/>
      <c r="PG67" s="10"/>
      <c r="PH67" s="10"/>
      <c r="PI67" s="10"/>
      <c r="PJ67" s="10"/>
      <c r="PK67" s="10"/>
      <c r="PL67" s="10"/>
      <c r="PM67" s="10"/>
      <c r="PN67" s="10"/>
      <c r="PO67" s="10"/>
      <c r="PP67" s="10"/>
      <c r="PQ67" s="10"/>
      <c r="PR67" s="10"/>
      <c r="PS67" s="10"/>
      <c r="PT67" s="10"/>
      <c r="PU67" s="10"/>
      <c r="PV67" s="10"/>
      <c r="PW67" s="10"/>
      <c r="PX67" s="10"/>
      <c r="PY67" s="10"/>
      <c r="PZ67" s="10"/>
      <c r="QA67" s="10"/>
      <c r="QB67" s="10"/>
      <c r="QC67" s="10"/>
      <c r="QD67" s="10"/>
      <c r="QE67" s="10"/>
      <c r="QF67" s="10"/>
      <c r="QG67" s="10"/>
      <c r="QH67" s="10"/>
      <c r="QI67" s="10"/>
      <c r="QJ67" s="10"/>
      <c r="QK67" s="10"/>
      <c r="QL67" s="10"/>
      <c r="QM67" s="10"/>
      <c r="QN67" s="10"/>
      <c r="QO67" s="10"/>
      <c r="QP67" s="10"/>
      <c r="QQ67" s="10"/>
      <c r="QR67" s="10"/>
      <c r="QS67" s="10"/>
      <c r="QT67" s="10"/>
      <c r="QU67" s="10"/>
      <c r="QV67" s="10"/>
      <c r="QW67" s="10"/>
      <c r="QX67" s="10"/>
      <c r="QY67" s="10"/>
      <c r="QZ67" s="10"/>
      <c r="RA67" s="10"/>
      <c r="RB67" s="10"/>
      <c r="RC67" s="10"/>
      <c r="RD67" s="10"/>
      <c r="RE67" s="10"/>
      <c r="RF67" s="10"/>
      <c r="RG67" s="10"/>
      <c r="RH67" s="10"/>
      <c r="RI67" s="10"/>
      <c r="RJ67" s="10"/>
      <c r="RK67" s="10"/>
      <c r="RL67" s="10"/>
      <c r="RM67" s="10"/>
      <c r="RN67" s="10"/>
      <c r="RO67" s="10"/>
      <c r="RP67" s="10"/>
      <c r="RQ67" s="10"/>
      <c r="RR67" s="10"/>
      <c r="RS67" s="10"/>
      <c r="RT67" s="10"/>
      <c r="RU67" s="10"/>
      <c r="RV67" s="10"/>
      <c r="RW67" s="10"/>
      <c r="RX67" s="10"/>
      <c r="RY67" s="10"/>
      <c r="RZ67" s="10"/>
      <c r="SA67" s="10"/>
      <c r="SB67" s="10"/>
      <c r="SC67" s="10"/>
      <c r="SD67" s="10"/>
      <c r="SE67" s="10"/>
      <c r="SF67" s="10"/>
      <c r="SG67" s="10"/>
      <c r="SH67" s="10"/>
      <c r="SI67" s="10"/>
      <c r="SJ67" s="10"/>
      <c r="SK67" s="10"/>
      <c r="SL67" s="10"/>
      <c r="SM67" s="10"/>
      <c r="SN67" s="10"/>
      <c r="SO67" s="10"/>
      <c r="SP67" s="10"/>
      <c r="SQ67" s="10"/>
      <c r="SR67" s="10"/>
      <c r="SS67" s="10"/>
      <c r="ST67" s="10"/>
      <c r="SU67" s="10"/>
      <c r="SV67" s="10"/>
      <c r="SW67" s="10"/>
      <c r="SX67" s="10"/>
      <c r="SY67" s="10"/>
      <c r="SZ67" s="10"/>
      <c r="TA67" s="10"/>
      <c r="TB67" s="10"/>
      <c r="TC67" s="10"/>
      <c r="TD67" s="10"/>
      <c r="TE67" s="10"/>
      <c r="TF67" s="10"/>
      <c r="TG67" s="10"/>
      <c r="TH67" s="10"/>
      <c r="TI67" s="10"/>
      <c r="TJ67" s="10"/>
      <c r="TK67" s="10"/>
      <c r="TL67" s="10"/>
      <c r="TM67" s="10"/>
      <c r="TN67" s="10"/>
      <c r="TO67" s="10"/>
      <c r="TP67" s="10"/>
      <c r="TQ67" s="10"/>
      <c r="TR67" s="10"/>
      <c r="TS67" s="10"/>
      <c r="TT67" s="10"/>
      <c r="TU67" s="10"/>
      <c r="TV67" s="10"/>
      <c r="TW67" s="10"/>
      <c r="TX67" s="10"/>
      <c r="TY67" s="10"/>
      <c r="TZ67" s="10"/>
      <c r="UA67" s="10"/>
      <c r="UB67" s="10"/>
      <c r="UC67" s="10"/>
      <c r="UD67" s="10"/>
      <c r="UE67" s="10"/>
      <c r="UF67" s="10"/>
      <c r="UG67" s="10"/>
      <c r="UH67" s="10"/>
      <c r="UI67" s="10"/>
      <c r="UJ67" s="10"/>
      <c r="UK67" s="10"/>
      <c r="UL67" s="10"/>
      <c r="UM67" s="10"/>
      <c r="UN67" s="10"/>
      <c r="UO67" s="10"/>
      <c r="UP67" s="10"/>
      <c r="UQ67" s="10"/>
      <c r="UR67" s="10"/>
      <c r="US67" s="10"/>
      <c r="UT67" s="10"/>
      <c r="UU67" s="10"/>
      <c r="UV67" s="10"/>
      <c r="UW67" s="10"/>
      <c r="UX67" s="10"/>
      <c r="UY67" s="10"/>
      <c r="UZ67" s="10"/>
      <c r="VA67" s="10"/>
      <c r="VB67" s="10"/>
      <c r="VC67" s="10"/>
      <c r="VD67" s="10"/>
      <c r="VE67" s="10"/>
      <c r="VF67" s="10"/>
      <c r="VG67" s="10"/>
      <c r="VH67" s="10"/>
      <c r="VI67" s="10"/>
      <c r="VJ67" s="10"/>
      <c r="VK67" s="10"/>
      <c r="VL67" s="10"/>
      <c r="VM67" s="10"/>
      <c r="VN67" s="10"/>
      <c r="VO67" s="10"/>
      <c r="VP67" s="10"/>
      <c r="VQ67" s="10"/>
      <c r="VR67" s="10"/>
      <c r="VS67" s="10"/>
      <c r="VT67" s="10"/>
      <c r="VU67" s="10"/>
      <c r="VV67" s="10"/>
      <c r="VW67" s="10"/>
      <c r="VX67" s="10"/>
      <c r="VY67" s="10"/>
      <c r="VZ67" s="10"/>
      <c r="WA67" s="10"/>
      <c r="WB67" s="10"/>
      <c r="WC67" s="10"/>
      <c r="WD67" s="10"/>
      <c r="WE67" s="10"/>
      <c r="WF67" s="10"/>
      <c r="WG67" s="10"/>
      <c r="WH67" s="10"/>
      <c r="WI67" s="10"/>
      <c r="WJ67" s="10"/>
      <c r="WK67" s="10"/>
      <c r="WL67" s="10"/>
      <c r="WM67" s="10"/>
      <c r="WN67" s="10"/>
      <c r="WO67" s="10"/>
      <c r="WP67" s="10"/>
      <c r="WQ67" s="10"/>
      <c r="WR67" s="10"/>
      <c r="WS67" s="10"/>
      <c r="WT67" s="10"/>
      <c r="WU67" s="10"/>
      <c r="WV67" s="10"/>
      <c r="WW67" s="10"/>
      <c r="WX67" s="10"/>
      <c r="WY67" s="10"/>
      <c r="WZ67" s="10"/>
      <c r="XA67" s="10"/>
      <c r="XB67" s="10"/>
      <c r="XC67" s="10"/>
      <c r="XD67" s="10"/>
      <c r="XE67" s="10"/>
      <c r="XF67" s="10"/>
      <c r="XG67" s="10"/>
      <c r="XH67" s="10"/>
      <c r="XI67" s="10"/>
      <c r="XJ67" s="10"/>
      <c r="XK67" s="10"/>
      <c r="XL67" s="10"/>
      <c r="XM67" s="10"/>
      <c r="XN67" s="10"/>
      <c r="XO67" s="10"/>
      <c r="XP67" s="10"/>
      <c r="XQ67" s="10"/>
      <c r="XR67" s="10"/>
      <c r="XS67" s="10"/>
      <c r="XT67" s="10"/>
      <c r="XU67" s="10"/>
      <c r="XV67" s="10"/>
      <c r="XW67" s="10"/>
      <c r="XX67" s="10"/>
      <c r="XY67" s="10"/>
      <c r="XZ67" s="10"/>
      <c r="YA67" s="10"/>
      <c r="YB67" s="10"/>
      <c r="YC67" s="10"/>
      <c r="YD67" s="10"/>
      <c r="YE67" s="10"/>
      <c r="YF67" s="10"/>
      <c r="YG67" s="10"/>
      <c r="YH67" s="10"/>
      <c r="YI67" s="10"/>
      <c r="YJ67" s="10"/>
      <c r="YK67" s="10"/>
      <c r="YL67" s="10"/>
      <c r="YM67" s="10"/>
      <c r="YN67" s="10"/>
      <c r="YO67" s="10"/>
      <c r="YP67" s="10"/>
      <c r="YQ67" s="10"/>
      <c r="YR67" s="10"/>
      <c r="YS67" s="10"/>
      <c r="YT67" s="10"/>
      <c r="YU67" s="10"/>
      <c r="YV67" s="10"/>
      <c r="YW67" s="10"/>
      <c r="YX67" s="10"/>
      <c r="YY67" s="10"/>
      <c r="YZ67" s="10"/>
      <c r="ZA67" s="10"/>
      <c r="ZB67" s="10"/>
      <c r="ZC67" s="10"/>
      <c r="ZD67" s="10"/>
      <c r="ZE67" s="10"/>
      <c r="ZF67" s="10"/>
      <c r="ZG67" s="10"/>
      <c r="ZH67" s="10"/>
      <c r="ZI67" s="10"/>
      <c r="ZJ67" s="10"/>
      <c r="ZK67" s="10"/>
      <c r="ZL67" s="10"/>
      <c r="ZM67" s="10"/>
      <c r="ZN67" s="10"/>
      <c r="ZO67" s="10"/>
      <c r="ZP67" s="10"/>
      <c r="ZQ67" s="10"/>
      <c r="ZR67" s="10"/>
      <c r="ZS67" s="10"/>
      <c r="ZT67" s="10"/>
      <c r="ZU67" s="10"/>
      <c r="ZV67" s="10"/>
      <c r="ZW67" s="10"/>
      <c r="ZX67" s="10"/>
      <c r="ZY67" s="10"/>
      <c r="ZZ67" s="10"/>
      <c r="AAA67" s="10"/>
      <c r="AAB67" s="10"/>
      <c r="AAC67" s="10"/>
      <c r="AAD67" s="10"/>
      <c r="AAE67" s="10"/>
      <c r="AAF67" s="10"/>
      <c r="AAG67" s="10"/>
      <c r="AAH67" s="10"/>
      <c r="AAI67" s="10"/>
      <c r="AAJ67" s="10"/>
      <c r="AAK67" s="10"/>
      <c r="AAL67" s="10"/>
      <c r="AAM67" s="10"/>
      <c r="AAN67" s="10"/>
      <c r="AAO67" s="10"/>
      <c r="AAP67" s="10"/>
      <c r="AAQ67" s="10"/>
      <c r="AAR67" s="10"/>
      <c r="AAS67" s="10"/>
      <c r="AAT67" s="10"/>
      <c r="AAU67" s="10"/>
      <c r="AAV67" s="10"/>
      <c r="AAW67" s="10"/>
      <c r="AAX67" s="10"/>
      <c r="AAY67" s="10"/>
      <c r="AAZ67" s="10"/>
      <c r="ABA67" s="10"/>
      <c r="ABB67" s="10"/>
      <c r="ABC67" s="10"/>
      <c r="ABD67" s="10"/>
      <c r="ABE67" s="10"/>
      <c r="ABF67" s="10"/>
      <c r="ABG67" s="10"/>
      <c r="ABH67" s="10"/>
      <c r="ABI67" s="10"/>
      <c r="ABJ67" s="10"/>
      <c r="ABK67" s="10"/>
      <c r="ABL67" s="10"/>
      <c r="ABM67" s="10"/>
      <c r="ABN67" s="10"/>
      <c r="ABO67" s="10"/>
      <c r="ABP67" s="10"/>
      <c r="ABQ67" s="10"/>
      <c r="ABR67" s="10"/>
      <c r="ABS67" s="10"/>
      <c r="ABT67" s="10"/>
      <c r="ABU67" s="10"/>
      <c r="ABV67" s="10"/>
      <c r="ABW67" s="10"/>
      <c r="ABX67" s="10"/>
      <c r="ABY67" s="10"/>
      <c r="ABZ67" s="10"/>
      <c r="ACA67" s="10"/>
      <c r="ACB67" s="10"/>
      <c r="ACC67" s="10"/>
      <c r="ACD67" s="10"/>
      <c r="ACE67" s="10"/>
      <c r="ACF67" s="10"/>
      <c r="ACG67" s="10"/>
      <c r="ACH67" s="10"/>
      <c r="ACI67" s="10"/>
      <c r="ACJ67" s="10"/>
      <c r="ACK67" s="10"/>
      <c r="ACL67" s="10"/>
      <c r="ACM67" s="10"/>
      <c r="ACN67" s="10"/>
      <c r="ACO67" s="10"/>
      <c r="ACP67" s="10"/>
      <c r="ACQ67" s="10"/>
      <c r="ACR67" s="10"/>
      <c r="ACS67" s="10"/>
      <c r="ACT67" s="10"/>
      <c r="ACU67" s="10"/>
      <c r="ACV67" s="10"/>
      <c r="ACW67" s="10"/>
      <c r="ACX67" s="10"/>
      <c r="ACY67" s="10"/>
      <c r="ACZ67" s="10"/>
      <c r="ADA67" s="10"/>
      <c r="ADB67" s="10"/>
      <c r="ADC67" s="10"/>
      <c r="ADD67" s="10"/>
      <c r="ADE67" s="10"/>
      <c r="ADF67" s="10"/>
      <c r="ADG67" s="10"/>
      <c r="ADH67" s="10"/>
      <c r="ADI67" s="10"/>
      <c r="ADJ67" s="10"/>
      <c r="ADK67" s="10"/>
      <c r="ADL67" s="10"/>
      <c r="ADM67" s="10"/>
      <c r="ADN67" s="10"/>
      <c r="ADO67" s="10"/>
      <c r="ADP67" s="10"/>
      <c r="ADQ67" s="10"/>
      <c r="ADR67" s="10"/>
      <c r="ADS67" s="10"/>
      <c r="ADT67" s="10"/>
      <c r="ADU67" s="10"/>
      <c r="ADV67" s="10"/>
      <c r="ADW67" s="10"/>
      <c r="ADX67" s="10"/>
      <c r="ADY67" s="10"/>
      <c r="ADZ67" s="10"/>
      <c r="AEA67" s="10"/>
      <c r="AEB67" s="10"/>
      <c r="AEC67" s="10"/>
      <c r="AED67" s="10"/>
      <c r="AEE67" s="10"/>
      <c r="AEF67" s="10"/>
      <c r="AEG67" s="10"/>
      <c r="AEH67" s="10"/>
      <c r="AEI67" s="10"/>
      <c r="AEJ67" s="10"/>
      <c r="AEK67" s="10"/>
      <c r="AEL67" s="10"/>
      <c r="AEM67" s="10"/>
      <c r="AEN67" s="10"/>
      <c r="AEO67" s="10"/>
      <c r="AEP67" s="10"/>
      <c r="AEQ67" s="10"/>
      <c r="AER67" s="10"/>
      <c r="AES67" s="10"/>
      <c r="AET67" s="10"/>
      <c r="AEU67" s="10"/>
      <c r="AEV67" s="10"/>
      <c r="AEW67" s="10"/>
      <c r="AEX67" s="10"/>
      <c r="AEY67" s="10"/>
      <c r="AEZ67" s="10"/>
      <c r="AFA67" s="10"/>
      <c r="AFB67" s="10"/>
      <c r="AFC67" s="10"/>
      <c r="AFD67" s="10"/>
      <c r="AFE67" s="10"/>
      <c r="AFF67" s="10"/>
      <c r="AFG67" s="10"/>
      <c r="AFH67" s="10"/>
      <c r="AFI67" s="10"/>
      <c r="AFJ67" s="10"/>
      <c r="AFK67" s="10"/>
      <c r="AFL67" s="10"/>
      <c r="AFM67" s="10"/>
      <c r="AFN67" s="10"/>
      <c r="AFO67" s="10"/>
      <c r="AFP67" s="10"/>
      <c r="AFQ67" s="10"/>
      <c r="AFR67" s="10"/>
      <c r="AFS67" s="10"/>
      <c r="AFT67" s="10"/>
      <c r="AFU67" s="10"/>
      <c r="AFV67" s="10"/>
      <c r="AFW67" s="10"/>
      <c r="AFX67" s="10"/>
      <c r="AFY67" s="10"/>
      <c r="AFZ67" s="10"/>
      <c r="AGA67" s="10"/>
      <c r="AGB67" s="10"/>
      <c r="AGC67" s="10"/>
      <c r="AGD67" s="10"/>
      <c r="AGE67" s="10"/>
      <c r="AGF67" s="10"/>
      <c r="AGG67" s="10"/>
      <c r="AGH67" s="10"/>
      <c r="AGI67" s="10"/>
      <c r="AGJ67" s="10"/>
      <c r="AGK67" s="10"/>
      <c r="AGL67" s="10"/>
      <c r="AGM67" s="10"/>
      <c r="AGN67" s="10"/>
      <c r="AGO67" s="10"/>
      <c r="AGP67" s="10"/>
      <c r="AGQ67" s="10"/>
      <c r="AGR67" s="10"/>
      <c r="AGS67" s="10"/>
      <c r="AGT67" s="10"/>
      <c r="AGU67" s="10"/>
      <c r="AGV67" s="10"/>
      <c r="AGW67" s="10"/>
      <c r="AGX67" s="10"/>
      <c r="AGY67" s="10"/>
      <c r="AGZ67" s="10"/>
      <c r="AHA67" s="10"/>
      <c r="AHB67" s="10"/>
      <c r="AHC67" s="10"/>
      <c r="AHD67" s="10"/>
      <c r="AHE67" s="10"/>
      <c r="AHF67" s="10"/>
      <c r="AHG67" s="10"/>
      <c r="AHH67" s="10"/>
      <c r="AHI67" s="10"/>
      <c r="AHJ67" s="10"/>
      <c r="AHK67" s="10"/>
      <c r="AHL67" s="10"/>
      <c r="AHM67" s="10"/>
      <c r="AHN67" s="10"/>
      <c r="AHO67" s="10"/>
      <c r="AHP67" s="10"/>
      <c r="AHQ67" s="10"/>
      <c r="AHR67" s="10"/>
      <c r="AHS67" s="10"/>
      <c r="AHT67" s="10"/>
      <c r="AHU67" s="10"/>
      <c r="AHV67" s="10"/>
      <c r="AHW67" s="10"/>
      <c r="AHX67" s="10"/>
      <c r="AHY67" s="10"/>
      <c r="AHZ67" s="10"/>
      <c r="AIA67" s="10"/>
      <c r="AIB67" s="10"/>
      <c r="AIC67" s="10"/>
      <c r="AID67" s="10"/>
      <c r="AIE67" s="10"/>
      <c r="AIF67" s="10"/>
      <c r="AIG67" s="10"/>
      <c r="AIH67" s="10"/>
      <c r="AII67" s="10"/>
      <c r="AIJ67" s="10"/>
      <c r="AIK67" s="10"/>
      <c r="AIL67" s="10"/>
      <c r="AIM67" s="10"/>
      <c r="AIN67" s="10"/>
      <c r="AIO67" s="10"/>
      <c r="AIP67" s="10"/>
      <c r="AIQ67" s="10"/>
      <c r="AIR67" s="10"/>
      <c r="AIS67" s="10"/>
      <c r="AIT67" s="10"/>
      <c r="AIU67" s="10"/>
      <c r="AIV67" s="10"/>
      <c r="AIW67" s="10"/>
      <c r="AIX67" s="10"/>
      <c r="AIY67" s="10"/>
      <c r="AIZ67" s="10"/>
      <c r="AJA67" s="10"/>
      <c r="AJB67" s="10"/>
      <c r="AJC67" s="10"/>
      <c r="AJD67" s="10"/>
      <c r="AJE67" s="10"/>
      <c r="AJF67" s="10"/>
      <c r="AJG67" s="10"/>
      <c r="AJH67" s="10"/>
      <c r="AJI67" s="10"/>
      <c r="AJJ67" s="10"/>
      <c r="AJK67" s="10"/>
      <c r="AJL67" s="10"/>
      <c r="AJM67" s="10"/>
      <c r="AJN67" s="10"/>
      <c r="AJO67" s="10"/>
      <c r="AJP67" s="10"/>
      <c r="AJQ67" s="10"/>
      <c r="AJR67" s="10"/>
      <c r="AJS67" s="10"/>
      <c r="AJT67" s="10"/>
      <c r="AJU67" s="10"/>
      <c r="AJV67" s="10"/>
      <c r="AJW67" s="10"/>
      <c r="AJX67" s="10"/>
      <c r="AJY67" s="10"/>
      <c r="AJZ67" s="10"/>
      <c r="AKA67" s="10"/>
      <c r="AKB67" s="10"/>
      <c r="AKC67" s="10"/>
      <c r="AKD67" s="10"/>
      <c r="AKE67" s="10"/>
      <c r="AKF67" s="10"/>
      <c r="AKG67" s="10"/>
      <c r="AKH67" s="10"/>
      <c r="AKI67" s="10"/>
      <c r="AKJ67" s="10"/>
      <c r="AKK67" s="10"/>
      <c r="AKL67" s="10"/>
      <c r="AKM67" s="10"/>
      <c r="AKN67" s="10"/>
      <c r="AKO67" s="10"/>
      <c r="AKP67" s="10"/>
      <c r="AKQ67" s="10"/>
      <c r="AKR67" s="10"/>
      <c r="AKS67" s="10"/>
      <c r="AKT67" s="10"/>
      <c r="AKU67" s="10"/>
      <c r="AKV67" s="10"/>
      <c r="AKW67" s="10"/>
      <c r="AKX67" s="10"/>
      <c r="AKY67" s="10"/>
      <c r="AKZ67" s="10"/>
      <c r="ALA67" s="10"/>
      <c r="ALB67" s="10"/>
      <c r="ALC67" s="10"/>
      <c r="ALD67" s="10"/>
      <c r="ALE67" s="10"/>
      <c r="ALF67" s="10"/>
      <c r="ALG67" s="10"/>
      <c r="ALH67" s="10"/>
      <c r="ALI67" s="10"/>
      <c r="ALJ67" s="10"/>
      <c r="ALK67" s="10"/>
      <c r="ALL67" s="10"/>
      <c r="ALM67" s="10"/>
      <c r="ALN67" s="10"/>
      <c r="ALO67" s="10"/>
      <c r="ALP67" s="10"/>
      <c r="ALQ67" s="10"/>
      <c r="ALR67" s="10"/>
      <c r="ALS67" s="10"/>
      <c r="ALT67" s="10"/>
      <c r="ALU67" s="10"/>
      <c r="ALV67" s="10"/>
      <c r="ALW67" s="10"/>
      <c r="ALX67" s="10"/>
      <c r="ALY67" s="10"/>
      <c r="ALZ67" s="10"/>
      <c r="AMA67" s="10"/>
      <c r="AMB67" s="10"/>
      <c r="AMC67" s="10"/>
      <c r="AMD67" s="10"/>
      <c r="AME67" s="10"/>
      <c r="AMF67" s="10"/>
      <c r="AMG67" s="10"/>
      <c r="AMH67" s="10"/>
      <c r="AMI67" s="10"/>
      <c r="AMJ67" s="10"/>
      <c r="AMK67" s="10"/>
      <c r="AML67" s="10"/>
      <c r="AMM67" s="10"/>
      <c r="AMN67" s="10"/>
      <c r="AMO67" s="10"/>
      <c r="AMP67" s="10"/>
      <c r="AMQ67" s="10"/>
      <c r="AMR67" s="10"/>
      <c r="AMS67" s="10"/>
      <c r="AMT67" s="10"/>
      <c r="AMU67" s="10"/>
      <c r="AMV67" s="10"/>
      <c r="AMW67" s="10"/>
      <c r="AMX67" s="10"/>
      <c r="AMY67" s="10"/>
      <c r="AMZ67" s="10"/>
      <c r="ANA67" s="10"/>
      <c r="ANB67" s="10"/>
      <c r="ANC67" s="10"/>
      <c r="AND67" s="10"/>
      <c r="ANE67" s="10"/>
      <c r="ANF67" s="10"/>
      <c r="ANG67" s="10"/>
      <c r="ANH67" s="10"/>
      <c r="ANI67" s="10"/>
      <c r="ANJ67" s="10"/>
      <c r="ANK67" s="10"/>
      <c r="ANL67" s="10"/>
      <c r="ANM67" s="10"/>
      <c r="ANN67" s="10"/>
      <c r="ANO67" s="10"/>
      <c r="ANP67" s="10"/>
      <c r="ANQ67" s="10"/>
      <c r="ANR67" s="10"/>
      <c r="ANS67" s="10"/>
      <c r="ANT67" s="10"/>
      <c r="ANU67" s="10"/>
      <c r="ANV67" s="10"/>
      <c r="ANW67" s="10"/>
      <c r="ANX67" s="10"/>
      <c r="ANY67" s="10"/>
      <c r="ANZ67" s="10"/>
      <c r="AOA67" s="10"/>
      <c r="AOB67" s="10"/>
      <c r="AOC67" s="10"/>
      <c r="AOD67" s="10"/>
      <c r="AOE67" s="10"/>
      <c r="AOF67" s="10"/>
      <c r="AOG67" s="10"/>
      <c r="AOH67" s="10"/>
      <c r="AOI67" s="10"/>
      <c r="AOJ67" s="10"/>
      <c r="AOK67" s="10"/>
      <c r="AOL67" s="10"/>
      <c r="AOM67" s="10"/>
      <c r="AON67" s="10"/>
      <c r="AOO67" s="10"/>
      <c r="AOP67" s="10"/>
      <c r="AOQ67" s="10"/>
      <c r="AOR67" s="10"/>
      <c r="AOS67" s="10"/>
      <c r="AOT67" s="10"/>
      <c r="AOU67" s="10"/>
      <c r="AOV67" s="10"/>
      <c r="AOW67" s="10"/>
      <c r="AOX67" s="10"/>
      <c r="AOY67" s="10"/>
      <c r="AOZ67" s="10"/>
      <c r="APA67" s="10"/>
      <c r="APB67" s="10"/>
      <c r="APC67" s="10"/>
      <c r="APD67" s="10"/>
      <c r="APE67" s="10"/>
      <c r="APF67" s="10"/>
      <c r="APG67" s="10"/>
      <c r="APH67" s="10"/>
      <c r="API67" s="10"/>
      <c r="APJ67" s="10"/>
      <c r="APK67" s="10"/>
      <c r="APL67" s="10"/>
      <c r="APM67" s="10"/>
      <c r="APN67" s="10"/>
      <c r="APO67" s="10"/>
      <c r="APP67" s="10"/>
      <c r="APQ67" s="10"/>
      <c r="APR67" s="10"/>
      <c r="APS67" s="10"/>
      <c r="APT67" s="10"/>
      <c r="APU67" s="10"/>
      <c r="APV67" s="10"/>
      <c r="APW67" s="10"/>
      <c r="APX67" s="10"/>
      <c r="APY67" s="10"/>
      <c r="APZ67" s="10"/>
      <c r="AQA67" s="10"/>
      <c r="AQB67" s="10"/>
      <c r="AQC67" s="10"/>
      <c r="AQD67" s="10"/>
      <c r="AQE67" s="10"/>
      <c r="AQF67" s="10"/>
      <c r="AQG67" s="10"/>
      <c r="AQH67" s="10"/>
      <c r="AQI67" s="10"/>
      <c r="AQJ67" s="10"/>
      <c r="AQK67" s="10"/>
      <c r="AQL67" s="10"/>
      <c r="AQM67" s="10"/>
      <c r="AQN67" s="10"/>
      <c r="AQO67" s="10"/>
      <c r="AQP67" s="10"/>
      <c r="AQQ67" s="10"/>
      <c r="AQR67" s="10"/>
      <c r="AQS67" s="10"/>
      <c r="AQT67" s="10"/>
      <c r="AQU67" s="10"/>
      <c r="AQV67" s="10"/>
      <c r="AQW67" s="10"/>
      <c r="AQX67" s="10"/>
      <c r="AQY67" s="10"/>
      <c r="AQZ67" s="10"/>
      <c r="ARA67" s="10"/>
      <c r="ARB67" s="10"/>
      <c r="ARC67" s="10"/>
      <c r="ARD67" s="10"/>
      <c r="ARE67" s="10"/>
      <c r="ARF67" s="10"/>
      <c r="ARG67" s="10"/>
      <c r="ARH67" s="10"/>
      <c r="ARI67" s="10"/>
      <c r="ARJ67" s="10"/>
      <c r="ARK67" s="10"/>
      <c r="ARL67" s="10"/>
      <c r="ARM67" s="10"/>
      <c r="ARN67" s="10"/>
      <c r="ARO67" s="10"/>
      <c r="ARP67" s="10"/>
      <c r="ARQ67" s="10"/>
      <c r="ARR67" s="10"/>
      <c r="ARS67" s="10"/>
      <c r="ART67" s="10"/>
      <c r="ARU67" s="10"/>
      <c r="ARV67" s="10"/>
      <c r="ARW67" s="10"/>
      <c r="ARX67" s="10"/>
      <c r="ARY67" s="10"/>
      <c r="ARZ67" s="10"/>
      <c r="ASA67" s="10"/>
      <c r="ASB67" s="10"/>
      <c r="ASC67" s="10"/>
      <c r="ASD67" s="10"/>
      <c r="ASE67" s="10"/>
      <c r="ASF67" s="10"/>
      <c r="ASG67" s="10"/>
      <c r="ASH67" s="10"/>
      <c r="ASI67" s="10"/>
      <c r="ASJ67" s="10"/>
      <c r="ASK67" s="10"/>
      <c r="ASL67" s="10"/>
      <c r="ASM67" s="10"/>
      <c r="ASN67" s="10"/>
      <c r="ASO67" s="10"/>
      <c r="ASP67" s="10"/>
      <c r="ASQ67" s="10"/>
      <c r="ASR67" s="10"/>
      <c r="ASS67" s="10"/>
      <c r="AST67" s="10"/>
      <c r="ASU67" s="10"/>
      <c r="ASV67" s="10"/>
      <c r="ASW67" s="10"/>
      <c r="ASX67" s="10"/>
      <c r="ASY67" s="10"/>
      <c r="ASZ67" s="10"/>
      <c r="ATA67" s="10"/>
      <c r="ATB67" s="10"/>
      <c r="ATC67" s="10"/>
      <c r="ATD67" s="10"/>
      <c r="ATE67" s="10"/>
      <c r="ATF67" s="10"/>
      <c r="ATG67" s="10"/>
      <c r="ATH67" s="10"/>
      <c r="ATI67" s="10"/>
      <c r="ATJ67" s="10"/>
      <c r="ATK67" s="10"/>
      <c r="ATL67" s="10"/>
      <c r="ATM67" s="10"/>
      <c r="ATN67" s="10"/>
      <c r="ATO67" s="10"/>
      <c r="ATP67" s="10"/>
      <c r="ATQ67" s="10"/>
      <c r="ATR67" s="10"/>
      <c r="ATS67" s="10"/>
      <c r="ATT67" s="10"/>
      <c r="ATU67" s="10"/>
      <c r="ATV67" s="10"/>
      <c r="ATW67" s="10"/>
      <c r="ATX67" s="10"/>
      <c r="ATY67" s="10"/>
      <c r="ATZ67" s="10"/>
      <c r="AUA67" s="10"/>
      <c r="AUB67" s="10"/>
      <c r="AUC67" s="10"/>
      <c r="AUD67" s="10"/>
      <c r="AUE67" s="10"/>
      <c r="AUF67" s="10"/>
      <c r="AUG67" s="10"/>
      <c r="AUH67" s="10"/>
      <c r="AUI67" s="10"/>
      <c r="AUJ67" s="10"/>
      <c r="AUK67" s="10"/>
      <c r="AUL67" s="10"/>
      <c r="AUM67" s="10"/>
      <c r="AUN67" s="10"/>
      <c r="AUO67" s="10"/>
      <c r="AUP67" s="10"/>
      <c r="AUQ67" s="10"/>
      <c r="AUR67" s="10"/>
      <c r="AUS67" s="10"/>
      <c r="AUT67" s="10"/>
      <c r="AUU67" s="10"/>
      <c r="AUV67" s="10"/>
      <c r="AUW67" s="10"/>
      <c r="AUX67" s="10"/>
      <c r="AUY67" s="10"/>
      <c r="AUZ67" s="10"/>
      <c r="AVA67" s="10"/>
      <c r="AVB67" s="10"/>
      <c r="AVC67" s="10"/>
      <c r="AVD67" s="10"/>
      <c r="AVE67" s="10"/>
      <c r="AVF67" s="10"/>
      <c r="AVG67" s="10"/>
      <c r="AVH67" s="10"/>
      <c r="AVI67" s="10"/>
      <c r="AVJ67" s="10"/>
      <c r="AVK67" s="10"/>
      <c r="AVL67" s="10"/>
      <c r="AVM67" s="10"/>
      <c r="AVN67" s="10"/>
      <c r="AVO67" s="10"/>
      <c r="AVP67" s="10"/>
      <c r="AVQ67" s="10"/>
      <c r="AVR67" s="10"/>
      <c r="AVS67" s="10"/>
      <c r="AVT67" s="10"/>
      <c r="AVU67" s="10"/>
      <c r="AVV67" s="10"/>
      <c r="AVW67" s="10"/>
      <c r="AVX67" s="10"/>
      <c r="AVY67" s="10"/>
      <c r="AVZ67" s="10"/>
      <c r="AWA67" s="10"/>
      <c r="AWB67" s="10"/>
      <c r="AWC67" s="10"/>
      <c r="AWD67" s="10"/>
      <c r="AWE67" s="10"/>
      <c r="AWF67" s="10"/>
      <c r="AWG67" s="10"/>
      <c r="AWH67" s="10"/>
      <c r="AWI67" s="10"/>
      <c r="AWJ67" s="10"/>
      <c r="AWK67" s="10"/>
      <c r="AWL67" s="10"/>
      <c r="AWM67" s="10"/>
      <c r="AWN67" s="10"/>
      <c r="AWO67" s="10"/>
      <c r="AWP67" s="10"/>
      <c r="AWQ67" s="10"/>
      <c r="AWR67" s="10"/>
      <c r="AWS67" s="10"/>
      <c r="AWT67" s="10"/>
      <c r="AWU67" s="10"/>
      <c r="AWV67" s="10"/>
      <c r="AWW67" s="10"/>
      <c r="AWX67" s="10"/>
      <c r="AWY67" s="10"/>
      <c r="AWZ67" s="10"/>
      <c r="AXA67" s="10"/>
      <c r="AXB67" s="10"/>
      <c r="AXC67" s="10"/>
      <c r="AXD67" s="10"/>
      <c r="AXE67" s="10"/>
      <c r="AXF67" s="10"/>
      <c r="AXG67" s="10"/>
      <c r="AXH67" s="10"/>
      <c r="AXI67" s="10"/>
      <c r="AXJ67" s="10"/>
      <c r="AXK67" s="10"/>
      <c r="AXL67" s="10"/>
      <c r="AXM67" s="10"/>
      <c r="AXN67" s="10"/>
      <c r="AXO67" s="10"/>
      <c r="AXP67" s="10"/>
      <c r="AXQ67" s="10"/>
      <c r="AXR67" s="10"/>
      <c r="AXS67" s="10"/>
      <c r="AXT67" s="10"/>
      <c r="AXU67" s="10"/>
      <c r="AXV67" s="10"/>
      <c r="AXW67" s="10"/>
      <c r="AXX67" s="10"/>
      <c r="AXY67" s="10"/>
      <c r="AXZ67" s="10"/>
      <c r="AYA67" s="10"/>
      <c r="AYB67" s="10"/>
      <c r="AYC67" s="10"/>
      <c r="AYD67" s="10"/>
      <c r="AYE67" s="10"/>
      <c r="AYF67" s="10"/>
      <c r="AYG67" s="10"/>
      <c r="AYH67" s="10"/>
      <c r="AYI67" s="10"/>
      <c r="AYJ67" s="10"/>
      <c r="AYK67" s="10"/>
      <c r="AYL67" s="10"/>
      <c r="AYM67" s="10"/>
      <c r="AYN67" s="10"/>
      <c r="AYO67" s="10"/>
      <c r="AYP67" s="10"/>
      <c r="AYQ67" s="10"/>
      <c r="AYR67" s="10"/>
      <c r="AYS67" s="10"/>
      <c r="AYT67" s="10"/>
      <c r="AYU67" s="10"/>
      <c r="AYV67" s="10"/>
      <c r="AYW67" s="10"/>
      <c r="AYX67" s="10"/>
      <c r="AYY67" s="10"/>
      <c r="AYZ67" s="10"/>
      <c r="AZA67" s="10"/>
      <c r="AZB67" s="10"/>
      <c r="AZC67" s="10"/>
      <c r="AZD67" s="10"/>
      <c r="AZE67" s="10"/>
      <c r="AZF67" s="10"/>
      <c r="AZG67" s="10"/>
      <c r="AZH67" s="10"/>
      <c r="AZI67" s="10"/>
      <c r="AZJ67" s="10"/>
      <c r="AZK67" s="10"/>
      <c r="AZL67" s="10"/>
      <c r="AZM67" s="10"/>
      <c r="AZN67" s="10"/>
      <c r="AZO67" s="10"/>
      <c r="AZP67" s="10"/>
      <c r="AZQ67" s="10"/>
      <c r="AZR67" s="10"/>
      <c r="AZS67" s="10"/>
      <c r="AZT67" s="10"/>
      <c r="AZU67" s="10"/>
      <c r="AZV67" s="10"/>
      <c r="AZW67" s="10"/>
      <c r="AZX67" s="10"/>
      <c r="AZY67" s="10"/>
      <c r="AZZ67" s="10"/>
      <c r="BAA67" s="10"/>
      <c r="BAB67" s="10"/>
      <c r="BAC67" s="10"/>
      <c r="BAD67" s="10"/>
      <c r="BAE67" s="10"/>
      <c r="BAF67" s="10"/>
      <c r="BAG67" s="10"/>
      <c r="BAH67" s="10"/>
      <c r="BAI67" s="10"/>
      <c r="BAJ67" s="10"/>
      <c r="BAK67" s="10"/>
      <c r="BAL67" s="10"/>
      <c r="BAM67" s="10"/>
      <c r="BAN67" s="10"/>
      <c r="BAO67" s="10"/>
      <c r="BAP67" s="10"/>
      <c r="BAQ67" s="10"/>
      <c r="BAR67" s="10"/>
      <c r="BAS67" s="10"/>
      <c r="BAT67" s="10"/>
      <c r="BAU67" s="10"/>
      <c r="BAV67" s="10"/>
      <c r="BAW67" s="10"/>
      <c r="BAX67" s="10"/>
      <c r="BAY67" s="10"/>
      <c r="BAZ67" s="10"/>
      <c r="BBA67" s="10"/>
      <c r="BBB67" s="10"/>
      <c r="BBC67" s="10"/>
      <c r="BBD67" s="10"/>
      <c r="BBE67" s="10"/>
      <c r="BBF67" s="10"/>
      <c r="BBG67" s="10"/>
      <c r="BBH67" s="10"/>
      <c r="BBI67" s="10"/>
      <c r="BBJ67" s="10"/>
      <c r="BBK67" s="10"/>
      <c r="BBL67" s="10"/>
      <c r="BBM67" s="10"/>
      <c r="BBN67" s="10"/>
      <c r="BBO67" s="10"/>
      <c r="BBP67" s="10"/>
      <c r="BBQ67" s="10"/>
      <c r="BBR67" s="10"/>
      <c r="BBS67" s="10"/>
      <c r="BBT67" s="10"/>
      <c r="BBU67" s="10"/>
      <c r="BBV67" s="10"/>
      <c r="BBW67" s="10"/>
      <c r="BBX67" s="10"/>
      <c r="BBY67" s="10"/>
      <c r="BBZ67" s="10"/>
      <c r="BCA67" s="10"/>
      <c r="BCB67" s="10"/>
      <c r="BCC67" s="10"/>
      <c r="BCD67" s="10"/>
      <c r="BCE67" s="10"/>
      <c r="BCF67" s="10"/>
      <c r="BCG67" s="10"/>
      <c r="BCH67" s="10"/>
      <c r="BCI67" s="10"/>
      <c r="BCJ67" s="10"/>
      <c r="BCK67" s="10"/>
      <c r="BCL67" s="10"/>
      <c r="BCM67" s="10"/>
      <c r="BCN67" s="10"/>
      <c r="BCO67" s="10"/>
      <c r="BCP67" s="10"/>
      <c r="BCQ67" s="10"/>
      <c r="BCR67" s="10"/>
      <c r="BCS67" s="10"/>
      <c r="BCT67" s="10"/>
    </row>
    <row r="68" spans="1:1450" s="37" customFormat="1" x14ac:dyDescent="0.25">
      <c r="A68" s="66" t="s">
        <v>1054</v>
      </c>
      <c r="B68" s="67" t="s">
        <v>1054</v>
      </c>
      <c r="C68" s="67" t="s">
        <v>84</v>
      </c>
      <c r="D68" s="67" t="s">
        <v>1075</v>
      </c>
      <c r="E68" s="67" t="s">
        <v>1076</v>
      </c>
      <c r="F68" s="67" t="s">
        <v>1077</v>
      </c>
      <c r="G68" s="67">
        <v>990</v>
      </c>
      <c r="H68" s="67">
        <v>119</v>
      </c>
      <c r="I68" s="67">
        <v>107</v>
      </c>
      <c r="J68" s="33">
        <v>6</v>
      </c>
      <c r="K68" s="68">
        <f>AVERAGE(G68:G73)</f>
        <v>1468.1666666666667</v>
      </c>
      <c r="L68" s="68">
        <f>STDEV(G68:G73)</f>
        <v>354.05220895606175</v>
      </c>
      <c r="M68" s="33"/>
      <c r="N68" s="96">
        <v>1.61</v>
      </c>
      <c r="O68" s="33" t="str">
        <f t="shared" si="6"/>
        <v/>
      </c>
      <c r="P68" s="68">
        <f>ABS(L68*N68)</f>
        <v>570.02405641925941</v>
      </c>
      <c r="Q68" s="68">
        <f t="shared" ref="Q68:Q73" si="9">ABS(G68-$K$68)</f>
        <v>478.16666666666674</v>
      </c>
      <c r="R68" s="34">
        <f t="shared" ref="R68:R73" si="10">IF(Q68&gt;$P$68,"",G68)</f>
        <v>990</v>
      </c>
      <c r="S68" s="34">
        <f>IF(R68=G68,I68,"")</f>
        <v>107</v>
      </c>
      <c r="T68" s="68">
        <f>AVERAGE(R68:R73)</f>
        <v>1468.1666666666667</v>
      </c>
      <c r="U68" s="68">
        <f>STDEV(R68:R73)</f>
        <v>354.05220895606175</v>
      </c>
      <c r="V68" s="33"/>
      <c r="W68" s="68">
        <f t="shared" ref="W68:W73" si="11">IF(R68="","",((R68-$T$68)/S68)^2)</f>
        <v>19.970596655700167</v>
      </c>
      <c r="X68" s="70">
        <f>(1/(J68-1))*SUM(W68:W73)</f>
        <v>25.100324620350897</v>
      </c>
      <c r="Y68" s="71">
        <f>U68/T68</f>
        <v>0.24115260003818487</v>
      </c>
      <c r="Z68" s="75"/>
      <c r="AA68" s="71" t="str">
        <f>IF(X68&lt;2,"A",IF(Y68&lt;0.15,"B","C"))</f>
        <v>C</v>
      </c>
      <c r="AB68" s="75"/>
      <c r="AC68" s="38">
        <f>T68/1000</f>
        <v>1.4681666666666668</v>
      </c>
      <c r="AD68" s="72">
        <f>AC68*(SQRT((U68/T68)^2+(0.17/3.98)^2))</f>
        <v>0.35956305510841596</v>
      </c>
      <c r="AE68" s="71">
        <f>AD68/AC68</f>
        <v>0.24490615627772683</v>
      </c>
      <c r="AF68" s="71"/>
      <c r="AG68" s="73">
        <v>89</v>
      </c>
      <c r="AH68" s="36"/>
      <c r="AI68" s="72">
        <f>(MEDIAN(R68:R71))/1000</f>
        <v>1.296</v>
      </c>
      <c r="AJ68" s="72">
        <f>(QUARTILE(R68:R71,1))/1000</f>
        <v>1.0785</v>
      </c>
      <c r="AK68" s="72">
        <f>(QUARTILE(R68:R71,3))/1000</f>
        <v>1.5649999999999999</v>
      </c>
      <c r="AL68" s="38">
        <f>(AK68-AJ68)</f>
        <v>0.48649999999999993</v>
      </c>
      <c r="AM68" s="43"/>
      <c r="AN68" s="95"/>
      <c r="AO68" s="29"/>
      <c r="AP68" s="29"/>
      <c r="AQ68" s="29"/>
      <c r="AR68" s="29"/>
      <c r="AS68" s="29"/>
      <c r="AT68" s="29"/>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row>
    <row r="69" spans="1:1450" x14ac:dyDescent="0.25">
      <c r="A69" s="66" t="s">
        <v>1054</v>
      </c>
      <c r="B69" s="67" t="s">
        <v>1054</v>
      </c>
      <c r="C69" s="67" t="s">
        <v>84</v>
      </c>
      <c r="D69" s="67" t="s">
        <v>1078</v>
      </c>
      <c r="E69" s="67" t="s">
        <v>1076</v>
      </c>
      <c r="F69" s="67" t="s">
        <v>1079</v>
      </c>
      <c r="G69" s="67">
        <v>1108</v>
      </c>
      <c r="H69" s="67">
        <v>124</v>
      </c>
      <c r="I69" s="67">
        <v>109</v>
      </c>
      <c r="J69" s="33"/>
      <c r="K69" s="68"/>
      <c r="L69" s="68"/>
      <c r="M69" s="33"/>
      <c r="N69" s="74"/>
      <c r="O69" s="33" t="str">
        <f>IF(R69="",1,"")</f>
        <v/>
      </c>
      <c r="P69" s="33"/>
      <c r="Q69" s="68">
        <f t="shared" si="9"/>
        <v>360.16666666666674</v>
      </c>
      <c r="R69" s="34">
        <f t="shared" si="10"/>
        <v>1108</v>
      </c>
      <c r="S69" s="34">
        <f t="shared" ref="S69:S73" si="12">IF(R69=G69,I69,"")</f>
        <v>109</v>
      </c>
      <c r="T69" s="33"/>
      <c r="U69" s="33"/>
      <c r="V69" s="33"/>
      <c r="W69" s="68">
        <f t="shared" si="11"/>
        <v>10.918275210653801</v>
      </c>
      <c r="X69" s="38"/>
      <c r="Y69" s="75"/>
      <c r="Z69" s="75"/>
      <c r="AA69" s="75"/>
      <c r="AB69" s="75"/>
      <c r="AC69" s="33"/>
      <c r="AD69" s="33"/>
      <c r="AE69" s="33"/>
      <c r="AF69" s="33"/>
      <c r="AG69" s="76"/>
      <c r="AH69" s="36"/>
      <c r="AI69" s="36"/>
      <c r="AJ69" s="36"/>
      <c r="AK69" s="36"/>
      <c r="AL69" s="33"/>
      <c r="AM69" s="43"/>
      <c r="AN69" s="95"/>
      <c r="AO69" s="29"/>
      <c r="AP69" s="29"/>
      <c r="AQ69" s="29"/>
      <c r="AR69" s="29"/>
      <c r="AS69" s="29"/>
      <c r="AT69" s="29"/>
    </row>
    <row r="70" spans="1:1450" x14ac:dyDescent="0.25">
      <c r="A70" s="66" t="s">
        <v>1054</v>
      </c>
      <c r="B70" s="67" t="s">
        <v>1054</v>
      </c>
      <c r="C70" s="67" t="s">
        <v>84</v>
      </c>
      <c r="D70" s="67" t="s">
        <v>1080</v>
      </c>
      <c r="E70" s="67" t="s">
        <v>1076</v>
      </c>
      <c r="F70" s="67" t="s">
        <v>1081</v>
      </c>
      <c r="G70" s="67">
        <v>1484</v>
      </c>
      <c r="H70" s="67">
        <v>281</v>
      </c>
      <c r="I70" s="67">
        <v>270</v>
      </c>
      <c r="J70" s="33"/>
      <c r="K70" s="68"/>
      <c r="L70" s="68"/>
      <c r="M70" s="33"/>
      <c r="N70" s="74"/>
      <c r="O70" s="33" t="str">
        <f>IF(R70="",1,"")</f>
        <v/>
      </c>
      <c r="P70" s="33"/>
      <c r="Q70" s="68">
        <f t="shared" si="9"/>
        <v>15.833333333333258</v>
      </c>
      <c r="R70" s="34">
        <f t="shared" si="10"/>
        <v>1484</v>
      </c>
      <c r="S70" s="34">
        <f t="shared" si="12"/>
        <v>270</v>
      </c>
      <c r="T70" s="33"/>
      <c r="U70" s="33"/>
      <c r="V70" s="33"/>
      <c r="W70" s="68">
        <f t="shared" si="11"/>
        <v>3.4388812680993422E-3</v>
      </c>
      <c r="X70" s="38"/>
      <c r="Y70" s="75"/>
      <c r="Z70" s="75"/>
      <c r="AA70" s="75"/>
      <c r="AB70" s="75"/>
      <c r="AC70" s="33"/>
      <c r="AD70" s="33"/>
      <c r="AE70" s="33"/>
      <c r="AF70" s="33"/>
      <c r="AG70" s="76"/>
      <c r="AH70" s="36"/>
      <c r="AI70" s="36"/>
      <c r="AJ70" s="36"/>
      <c r="AK70" s="36"/>
      <c r="AL70" s="33"/>
      <c r="AO70" s="29"/>
      <c r="AP70" s="29"/>
      <c r="AQ70" s="29"/>
      <c r="AR70" s="29"/>
      <c r="AS70" s="29"/>
      <c r="AT70" s="29"/>
    </row>
    <row r="71" spans="1:1450" x14ac:dyDescent="0.25">
      <c r="A71" s="66" t="s">
        <v>1054</v>
      </c>
      <c r="B71" s="67" t="s">
        <v>1054</v>
      </c>
      <c r="C71" s="67" t="s">
        <v>84</v>
      </c>
      <c r="D71" s="67" t="s">
        <v>1082</v>
      </c>
      <c r="E71" s="67" t="s">
        <v>1076</v>
      </c>
      <c r="F71" s="67" t="s">
        <v>1083</v>
      </c>
      <c r="G71" s="67">
        <v>1808</v>
      </c>
      <c r="H71" s="67">
        <v>108</v>
      </c>
      <c r="I71" s="67">
        <v>51</v>
      </c>
      <c r="J71" s="33"/>
      <c r="K71" s="68"/>
      <c r="L71" s="68"/>
      <c r="M71" s="33"/>
      <c r="N71" s="74"/>
      <c r="O71" s="33" t="str">
        <f>IF(R71="",1,"")</f>
        <v/>
      </c>
      <c r="P71" s="33"/>
      <c r="Q71" s="68">
        <f t="shared" si="9"/>
        <v>339.83333333333326</v>
      </c>
      <c r="R71" s="34">
        <f t="shared" si="10"/>
        <v>1808</v>
      </c>
      <c r="S71" s="34">
        <f t="shared" si="12"/>
        <v>51</v>
      </c>
      <c r="T71" s="33"/>
      <c r="U71" s="33"/>
      <c r="V71" s="33"/>
      <c r="W71" s="68">
        <f t="shared" si="11"/>
        <v>44.400882139348091</v>
      </c>
      <c r="X71" s="38"/>
      <c r="Y71" s="75"/>
      <c r="Z71" s="75"/>
      <c r="AA71" s="75"/>
      <c r="AB71" s="75"/>
      <c r="AC71" s="33"/>
      <c r="AD71" s="33"/>
      <c r="AE71" s="33"/>
      <c r="AF71" s="33"/>
      <c r="AG71" s="76"/>
      <c r="AH71" s="36"/>
      <c r="AI71" s="36"/>
      <c r="AJ71" s="36"/>
      <c r="AK71" s="36"/>
      <c r="AL71" s="33"/>
      <c r="AO71" s="29"/>
      <c r="AP71" s="29"/>
      <c r="AQ71" s="29"/>
      <c r="AR71" s="29"/>
      <c r="AS71" s="29"/>
      <c r="AT71" s="29"/>
    </row>
    <row r="72" spans="1:1450" x14ac:dyDescent="0.25">
      <c r="A72" s="66" t="s">
        <v>1054</v>
      </c>
      <c r="B72" s="67" t="s">
        <v>1054</v>
      </c>
      <c r="C72" s="67" t="s">
        <v>84</v>
      </c>
      <c r="D72" s="67" t="s">
        <v>1084</v>
      </c>
      <c r="E72" s="67" t="s">
        <v>1076</v>
      </c>
      <c r="F72" s="67" t="s">
        <v>1085</v>
      </c>
      <c r="G72" s="67">
        <v>1844</v>
      </c>
      <c r="H72" s="67">
        <v>112</v>
      </c>
      <c r="I72" s="67">
        <v>56</v>
      </c>
      <c r="J72" s="33"/>
      <c r="K72" s="68"/>
      <c r="L72" s="68"/>
      <c r="M72" s="33"/>
      <c r="N72" s="74"/>
      <c r="O72" s="33" t="str">
        <f>IF(R72="",1,"")</f>
        <v/>
      </c>
      <c r="P72" s="33"/>
      <c r="Q72" s="68">
        <f t="shared" si="9"/>
        <v>375.83333333333326</v>
      </c>
      <c r="R72" s="34">
        <f t="shared" si="10"/>
        <v>1844</v>
      </c>
      <c r="S72" s="34">
        <f t="shared" si="12"/>
        <v>56</v>
      </c>
      <c r="T72" s="33"/>
      <c r="U72" s="33"/>
      <c r="V72" s="33"/>
      <c r="W72" s="68">
        <f t="shared" si="11"/>
        <v>45.041675524376402</v>
      </c>
      <c r="X72" s="38"/>
      <c r="Y72" s="75"/>
      <c r="Z72" s="75"/>
      <c r="AA72" s="75"/>
      <c r="AB72" s="75"/>
      <c r="AC72" s="33"/>
      <c r="AD72" s="33"/>
      <c r="AE72" s="33"/>
      <c r="AF72" s="33"/>
      <c r="AG72" s="76"/>
      <c r="AH72" s="36"/>
      <c r="AI72" s="36"/>
      <c r="AJ72" s="36"/>
      <c r="AK72" s="36"/>
      <c r="AL72" s="33"/>
      <c r="AO72" s="29"/>
      <c r="AP72" s="29"/>
      <c r="AQ72" s="29"/>
      <c r="AR72" s="29"/>
      <c r="AS72" s="29"/>
      <c r="AT72" s="29"/>
    </row>
    <row r="73" spans="1:1450" x14ac:dyDescent="0.25">
      <c r="A73" s="66" t="s">
        <v>1054</v>
      </c>
      <c r="B73" s="67" t="s">
        <v>1054</v>
      </c>
      <c r="C73" s="67" t="s">
        <v>84</v>
      </c>
      <c r="D73" s="67" t="s">
        <v>1086</v>
      </c>
      <c r="E73" s="67" t="s">
        <v>1076</v>
      </c>
      <c r="F73" s="67" t="s">
        <v>1087</v>
      </c>
      <c r="G73" s="67">
        <v>1575</v>
      </c>
      <c r="H73" s="67">
        <v>96</v>
      </c>
      <c r="I73" s="67">
        <v>47</v>
      </c>
      <c r="J73" s="33"/>
      <c r="K73" s="68"/>
      <c r="L73" s="68"/>
      <c r="M73" s="33"/>
      <c r="N73" s="74"/>
      <c r="O73" s="33" t="str">
        <f t="shared" ref="O73:O79" si="13">IF(R73="",1,"")</f>
        <v/>
      </c>
      <c r="P73" s="33"/>
      <c r="Q73" s="68">
        <f t="shared" si="9"/>
        <v>106.83333333333326</v>
      </c>
      <c r="R73" s="34">
        <f t="shared" si="10"/>
        <v>1575</v>
      </c>
      <c r="S73" s="34">
        <f t="shared" si="12"/>
        <v>47</v>
      </c>
      <c r="T73" s="33"/>
      <c r="U73" s="33"/>
      <c r="V73" s="33"/>
      <c r="W73" s="68">
        <f t="shared" si="11"/>
        <v>5.1667546904079193</v>
      </c>
      <c r="X73" s="38"/>
      <c r="Y73" s="75"/>
      <c r="Z73" s="75"/>
      <c r="AA73" s="75"/>
      <c r="AB73" s="75"/>
      <c r="AC73" s="33"/>
      <c r="AD73" s="33"/>
      <c r="AE73" s="33"/>
      <c r="AF73" s="33"/>
      <c r="AG73" s="76"/>
      <c r="AH73" s="36"/>
      <c r="AI73" s="36"/>
      <c r="AJ73" s="36"/>
      <c r="AK73" s="36"/>
      <c r="AL73" s="33"/>
      <c r="AM73" s="29"/>
      <c r="AN73" s="29"/>
      <c r="AO73" s="29"/>
      <c r="AP73" s="29"/>
      <c r="AQ73" s="29"/>
      <c r="AR73" s="29"/>
      <c r="AS73" s="29"/>
      <c r="AT73" s="29"/>
    </row>
    <row r="74" spans="1:1450" s="52" customFormat="1" x14ac:dyDescent="0.25">
      <c r="A74" s="51" t="s">
        <v>1054</v>
      </c>
      <c r="B74" s="53" t="s">
        <v>1054</v>
      </c>
      <c r="C74" s="53" t="s">
        <v>84</v>
      </c>
      <c r="D74" s="53" t="s">
        <v>1088</v>
      </c>
      <c r="E74" s="53" t="s">
        <v>1089</v>
      </c>
      <c r="F74" s="53" t="s">
        <v>1090</v>
      </c>
      <c r="G74" s="53">
        <v>7082</v>
      </c>
      <c r="H74" s="53">
        <v>459</v>
      </c>
      <c r="I74" s="53">
        <v>265</v>
      </c>
      <c r="J74" s="52">
        <v>1</v>
      </c>
      <c r="K74" s="55"/>
      <c r="L74" s="55"/>
      <c r="N74" s="54"/>
      <c r="O74" s="52">
        <f t="shared" si="13"/>
        <v>1</v>
      </c>
      <c r="Q74" s="55"/>
      <c r="R74" s="56"/>
      <c r="S74" s="56"/>
      <c r="W74" s="55"/>
      <c r="X74" s="57"/>
      <c r="Y74" s="58"/>
      <c r="Z74" s="58"/>
      <c r="AA74" s="58"/>
      <c r="AB74" s="58"/>
      <c r="AF74" s="29"/>
      <c r="AG74" s="60"/>
      <c r="AH74" s="59"/>
      <c r="AI74" s="59"/>
      <c r="AJ74" s="59"/>
      <c r="AK74" s="59"/>
    </row>
    <row r="75" spans="1:1450" s="37" customFormat="1" x14ac:dyDescent="0.25">
      <c r="A75" s="66" t="s">
        <v>1054</v>
      </c>
      <c r="B75" s="67" t="s">
        <v>1054</v>
      </c>
      <c r="C75" s="67" t="s">
        <v>84</v>
      </c>
      <c r="D75" s="67" t="s">
        <v>1091</v>
      </c>
      <c r="E75" s="67" t="s">
        <v>1092</v>
      </c>
      <c r="F75" s="67" t="s">
        <v>1093</v>
      </c>
      <c r="G75" s="67">
        <v>23909</v>
      </c>
      <c r="H75" s="67">
        <v>1474</v>
      </c>
      <c r="I75" s="67">
        <v>750</v>
      </c>
      <c r="J75" s="33">
        <v>4</v>
      </c>
      <c r="K75" s="68">
        <f>AVERAGE(G75:G78)</f>
        <v>18544.25</v>
      </c>
      <c r="L75" s="68">
        <f>STDEV(G75:G78)</f>
        <v>8134.2613831865519</v>
      </c>
      <c r="M75" s="33"/>
      <c r="N75" s="33">
        <v>1.383</v>
      </c>
      <c r="O75" s="33" t="str">
        <f t="shared" si="13"/>
        <v/>
      </c>
      <c r="P75" s="68">
        <f>ABS(L75*N75)</f>
        <v>11249.683492947001</v>
      </c>
      <c r="Q75" s="68">
        <f>ABS(G75-$K$75)</f>
        <v>5364.75</v>
      </c>
      <c r="R75" s="34">
        <f>IF(Q75&gt;$P$75,"",G75)</f>
        <v>23909</v>
      </c>
      <c r="S75" s="34">
        <f>IF(R75=G75,I75,"")</f>
        <v>750</v>
      </c>
      <c r="T75" s="68">
        <f>AVERAGE(R75:R78)</f>
        <v>22567.666666666668</v>
      </c>
      <c r="U75" s="68">
        <f>STDEV(R75:R78)</f>
        <v>1456.71628443336</v>
      </c>
      <c r="V75" s="33"/>
      <c r="W75" s="68">
        <f>IF(R75="","",((R75-$T$75)/S75)^2)</f>
        <v>3.1985335308641916</v>
      </c>
      <c r="X75" s="70">
        <f>(1/(J75-1))*SUM(W75:W78)</f>
        <v>3.0458163642390987</v>
      </c>
      <c r="Y75" s="71">
        <f>U75/T75</f>
        <v>6.4548821371284579E-2</v>
      </c>
      <c r="Z75" s="75"/>
      <c r="AA75" s="71" t="str">
        <f>IF(X75&lt;2,"A",IF(Y75&lt;0.15,"B","C"))</f>
        <v>B</v>
      </c>
      <c r="AB75" s="75"/>
      <c r="AC75" s="38">
        <f>T75/1000</f>
        <v>22.567666666666668</v>
      </c>
      <c r="AD75" s="72">
        <f>AC75*(SQRT((U75/T75)^2+(0.17/3.98)^2))</f>
        <v>1.746772274274174</v>
      </c>
      <c r="AE75" s="71">
        <f>AD75/AC75</f>
        <v>7.7401545320333248E-2</v>
      </c>
      <c r="AF75" s="71"/>
      <c r="AG75" s="73">
        <v>26</v>
      </c>
      <c r="AH75" s="36"/>
      <c r="AI75" s="72">
        <f>(MEDIAN(R75:R78))/1000</f>
        <v>22.776</v>
      </c>
      <c r="AJ75" s="72">
        <f>(QUARTILE(R75:R78,1))/1000</f>
        <v>21.896999999999998</v>
      </c>
      <c r="AK75" s="72">
        <f>(QUARTILE(R75:R78,3))/1000</f>
        <v>23.342500000000001</v>
      </c>
      <c r="AL75" s="38">
        <f>(AK75-AJ75)</f>
        <v>1.4455000000000027</v>
      </c>
      <c r="AM75" s="29"/>
      <c r="AN75" s="29"/>
      <c r="AO75" s="29"/>
      <c r="AP75" s="29"/>
      <c r="AQ75" s="29"/>
      <c r="AR75" s="29"/>
      <c r="AS75" s="29"/>
      <c r="AT75" s="29"/>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row>
    <row r="76" spans="1:1450" x14ac:dyDescent="0.25">
      <c r="A76" s="66" t="s">
        <v>1054</v>
      </c>
      <c r="B76" s="67" t="s">
        <v>1054</v>
      </c>
      <c r="C76" s="67" t="s">
        <v>84</v>
      </c>
      <c r="D76" s="67" t="s">
        <v>1094</v>
      </c>
      <c r="E76" s="67" t="s">
        <v>1092</v>
      </c>
      <c r="F76" s="67" t="s">
        <v>1095</v>
      </c>
      <c r="G76" s="67">
        <v>21018</v>
      </c>
      <c r="H76" s="67">
        <v>1285</v>
      </c>
      <c r="I76" s="67">
        <v>638</v>
      </c>
      <c r="J76" s="33"/>
      <c r="K76" s="68"/>
      <c r="L76" s="68"/>
      <c r="M76" s="33"/>
      <c r="N76" s="74"/>
      <c r="O76" s="33" t="str">
        <f t="shared" si="13"/>
        <v/>
      </c>
      <c r="P76" s="33"/>
      <c r="Q76" s="68">
        <f>ABS(G76-$K$75)</f>
        <v>2473.75</v>
      </c>
      <c r="R76" s="34">
        <f>IF(Q76&gt;$P$75,"",G76)</f>
        <v>21018</v>
      </c>
      <c r="S76" s="34">
        <f t="shared" ref="S76:S78" si="14">IF(R76=G76,I76,"")</f>
        <v>638</v>
      </c>
      <c r="T76" s="33"/>
      <c r="U76" s="33"/>
      <c r="V76" s="33"/>
      <c r="W76" s="68">
        <f>IF(R76="","",((R76-$T$75)/S76)^2)</f>
        <v>5.8997719602248928</v>
      </c>
      <c r="X76" s="38"/>
      <c r="Y76" s="75"/>
      <c r="Z76" s="75"/>
      <c r="AA76" s="75"/>
      <c r="AB76" s="75"/>
      <c r="AC76" s="33"/>
      <c r="AD76" s="33"/>
      <c r="AE76" s="33"/>
      <c r="AF76" s="33"/>
      <c r="AG76" s="76"/>
      <c r="AH76" s="36"/>
      <c r="AI76" s="36"/>
      <c r="AJ76" s="36"/>
      <c r="AK76" s="36"/>
      <c r="AL76" s="33"/>
      <c r="AM76" s="29"/>
      <c r="AN76" s="29"/>
      <c r="AO76" s="29"/>
      <c r="AP76" s="29"/>
      <c r="AQ76" s="29"/>
      <c r="AR76" s="29"/>
      <c r="AS76" s="29"/>
      <c r="AT76" s="29"/>
    </row>
    <row r="77" spans="1:1450" x14ac:dyDescent="0.25">
      <c r="A77" s="66" t="s">
        <v>1054</v>
      </c>
      <c r="B77" s="67" t="s">
        <v>1054</v>
      </c>
      <c r="C77" s="67" t="s">
        <v>84</v>
      </c>
      <c r="D77" s="67" t="s">
        <v>1096</v>
      </c>
      <c r="E77" s="67" t="s">
        <v>1092</v>
      </c>
      <c r="F77" s="67" t="s">
        <v>1097</v>
      </c>
      <c r="G77" s="67">
        <v>22776</v>
      </c>
      <c r="H77" s="67">
        <v>1603</v>
      </c>
      <c r="I77" s="67">
        <v>1053</v>
      </c>
      <c r="J77" s="33"/>
      <c r="K77" s="68"/>
      <c r="L77" s="68"/>
      <c r="M77" s="33"/>
      <c r="N77" s="74"/>
      <c r="O77" s="33" t="str">
        <f t="shared" si="13"/>
        <v/>
      </c>
      <c r="P77" s="33"/>
      <c r="Q77" s="68">
        <f>ABS(G77-$K$75)</f>
        <v>4231.75</v>
      </c>
      <c r="R77" s="34">
        <f>IF(Q77&gt;$P$75,"",G77)</f>
        <v>22776</v>
      </c>
      <c r="S77" s="34">
        <f t="shared" si="14"/>
        <v>1053</v>
      </c>
      <c r="T77" s="33"/>
      <c r="U77" s="33"/>
      <c r="V77" s="33"/>
      <c r="W77" s="68">
        <f>IF(R77="","",((R77-$T$75)/S77)^2)</f>
        <v>3.9143601628213044E-2</v>
      </c>
      <c r="X77" s="38"/>
      <c r="Y77" s="75"/>
      <c r="Z77" s="75"/>
      <c r="AA77" s="75"/>
      <c r="AB77" s="75"/>
      <c r="AC77" s="33"/>
      <c r="AD77" s="33"/>
      <c r="AE77" s="33"/>
      <c r="AF77" s="33"/>
      <c r="AG77" s="76"/>
      <c r="AH77" s="36"/>
      <c r="AI77" s="36"/>
      <c r="AJ77" s="36"/>
      <c r="AK77" s="36"/>
      <c r="AL77" s="33"/>
      <c r="AM77" s="29"/>
      <c r="AN77" s="29"/>
      <c r="AO77" s="29"/>
      <c r="AP77" s="29"/>
      <c r="AQ77" s="29"/>
      <c r="AR77" s="29"/>
      <c r="AS77" s="29"/>
      <c r="AT77" s="29"/>
    </row>
    <row r="78" spans="1:1450" s="52" customFormat="1" x14ac:dyDescent="0.25">
      <c r="A78" s="77" t="s">
        <v>1054</v>
      </c>
      <c r="B78" s="78" t="s">
        <v>1054</v>
      </c>
      <c r="C78" s="78" t="s">
        <v>84</v>
      </c>
      <c r="D78" s="78" t="s">
        <v>1098</v>
      </c>
      <c r="E78" s="78" t="s">
        <v>1092</v>
      </c>
      <c r="F78" s="78" t="s">
        <v>1099</v>
      </c>
      <c r="G78" s="78">
        <v>6474</v>
      </c>
      <c r="H78" s="78">
        <v>411</v>
      </c>
      <c r="I78" s="78">
        <v>228</v>
      </c>
      <c r="J78" s="61"/>
      <c r="K78" s="79"/>
      <c r="L78" s="79"/>
      <c r="M78" s="61"/>
      <c r="N78" s="87"/>
      <c r="O78" s="61">
        <f t="shared" si="13"/>
        <v>1</v>
      </c>
      <c r="P78" s="61"/>
      <c r="Q78" s="79">
        <f>ABS(G78-$K$75)</f>
        <v>12070.25</v>
      </c>
      <c r="R78" s="80" t="str">
        <f>IF(Q78&gt;$P$75,"",G78)</f>
        <v/>
      </c>
      <c r="S78" s="80" t="str">
        <f t="shared" si="14"/>
        <v/>
      </c>
      <c r="T78" s="61"/>
      <c r="U78" s="61"/>
      <c r="V78" s="61"/>
      <c r="W78" s="79" t="str">
        <f>IF(R78="","",((R78-$T$75)/S78)^2)</f>
        <v/>
      </c>
      <c r="X78" s="83"/>
      <c r="Y78" s="88"/>
      <c r="Z78" s="88"/>
      <c r="AA78" s="88"/>
      <c r="AB78" s="88"/>
      <c r="AC78" s="61"/>
      <c r="AD78" s="61"/>
      <c r="AE78" s="61"/>
      <c r="AF78" s="33"/>
      <c r="AG78" s="89"/>
      <c r="AH78" s="86"/>
      <c r="AI78" s="86"/>
      <c r="AJ78" s="86"/>
      <c r="AK78" s="86"/>
      <c r="AL78" s="61"/>
    </row>
    <row r="79" spans="1:1450" x14ac:dyDescent="0.25">
      <c r="A79" s="42" t="s">
        <v>1054</v>
      </c>
      <c r="B79" s="43" t="s">
        <v>1054</v>
      </c>
      <c r="C79" s="43" t="s">
        <v>84</v>
      </c>
      <c r="D79" s="43" t="s">
        <v>1100</v>
      </c>
      <c r="E79" s="43" t="s">
        <v>1101</v>
      </c>
      <c r="F79" s="43" t="s">
        <v>1102</v>
      </c>
      <c r="G79" s="43">
        <v>38956</v>
      </c>
      <c r="H79" s="43">
        <v>2304</v>
      </c>
      <c r="I79" s="43">
        <v>1001</v>
      </c>
      <c r="J79" s="29">
        <v>3</v>
      </c>
      <c r="K79" s="44">
        <f>AVERAGE(G79:G81)</f>
        <v>24431</v>
      </c>
      <c r="L79" s="44">
        <f>STDEV(G79:G81)</f>
        <v>13520.670286638899</v>
      </c>
      <c r="M79" s="29"/>
      <c r="N79" s="97">
        <v>1.196</v>
      </c>
      <c r="O79" s="29" t="str">
        <f t="shared" si="13"/>
        <v/>
      </c>
      <c r="P79" s="44">
        <f>ABS(L79*N79)</f>
        <v>16170.721662820122</v>
      </c>
      <c r="Q79" s="44">
        <f>ABS(G79-$K$79)</f>
        <v>14525</v>
      </c>
      <c r="R79" s="30">
        <f>IF(Q79&gt;$P$79,"",G79)</f>
        <v>38956</v>
      </c>
      <c r="S79" s="30">
        <f>IF(R79=G79,I79,"")</f>
        <v>1001</v>
      </c>
      <c r="T79" s="44">
        <f>AVERAGE(R79:R81)</f>
        <v>24431</v>
      </c>
      <c r="U79" s="44">
        <f>STDEV(R79:R81)</f>
        <v>13520.670286638899</v>
      </c>
      <c r="V79" s="29"/>
      <c r="W79" s="44">
        <f>IF(R79="","",((R79-$T$79)/S79)^2)</f>
        <v>210.55430583402611</v>
      </c>
      <c r="X79" s="46">
        <f>(1/(J79-1))*SUM(W79:W81)</f>
        <v>346.45320402673337</v>
      </c>
      <c r="Y79" s="47">
        <f>U79/T79</f>
        <v>0.55342271239977481</v>
      </c>
      <c r="Z79" s="31"/>
      <c r="AA79" s="47" t="str">
        <f>IF(X79&lt;2,"A",IF(Y79&lt;0.15,"B","C"))</f>
        <v>C</v>
      </c>
      <c r="AB79" s="31"/>
      <c r="AC79" s="48">
        <f>T79/1000</f>
        <v>24.431000000000001</v>
      </c>
      <c r="AD79" s="49">
        <f>AC79*(SQRT((U79/T79)^2+(0.17/3.98)^2))</f>
        <v>13.560880895550174</v>
      </c>
      <c r="AE79" s="47">
        <f>AD79/AC79</f>
        <v>0.55506859709181666</v>
      </c>
      <c r="AF79" s="47"/>
      <c r="AG79" s="50">
        <v>63</v>
      </c>
      <c r="AH79" s="32"/>
      <c r="AI79" s="49">
        <f>(MEDIAN(R79:R82))/1000</f>
        <v>22.126000000000001</v>
      </c>
      <c r="AJ79" s="49">
        <f>(QUARTILE(R79:R82,1))/1000</f>
        <v>17.168500000000002</v>
      </c>
      <c r="AK79" s="49">
        <f>(QUARTILE(R79:R82,3))/1000</f>
        <v>30.541</v>
      </c>
      <c r="AL79" s="48">
        <f>(AK79-AJ79)</f>
        <v>13.372499999999999</v>
      </c>
      <c r="AM79" s="29"/>
      <c r="AN79" s="29"/>
      <c r="AO79" s="29"/>
      <c r="AP79" s="29"/>
      <c r="AQ79" s="29"/>
      <c r="AR79" s="29"/>
      <c r="AS79" s="29"/>
      <c r="AT79" s="29"/>
    </row>
    <row r="80" spans="1:1450" s="37" customFormat="1" x14ac:dyDescent="0.25">
      <c r="A80" s="42" t="s">
        <v>1054</v>
      </c>
      <c r="B80" s="43" t="s">
        <v>1054</v>
      </c>
      <c r="C80" s="43" t="s">
        <v>84</v>
      </c>
      <c r="D80" s="43" t="s">
        <v>1103</v>
      </c>
      <c r="E80" s="43" t="s">
        <v>1101</v>
      </c>
      <c r="F80" s="43" t="s">
        <v>1104</v>
      </c>
      <c r="G80" s="43">
        <v>12211</v>
      </c>
      <c r="H80" s="43">
        <v>854</v>
      </c>
      <c r="I80" s="43">
        <v>558</v>
      </c>
      <c r="J80" s="29"/>
      <c r="K80" s="44"/>
      <c r="L80" s="44"/>
      <c r="M80" s="29"/>
      <c r="N80" s="62"/>
      <c r="O80" s="29" t="str">
        <f>IF(R80="",1,"")</f>
        <v/>
      </c>
      <c r="P80" s="29"/>
      <c r="Q80" s="44">
        <f>ABS(G80-$K$79)</f>
        <v>12220</v>
      </c>
      <c r="R80" s="30">
        <f>IF(Q80&gt;$P$79,"",G80)</f>
        <v>12211</v>
      </c>
      <c r="S80" s="30">
        <f t="shared" ref="S80:S81" si="15">IF(R80=G80,I80,"")</f>
        <v>558</v>
      </c>
      <c r="T80" s="29"/>
      <c r="U80" s="29"/>
      <c r="V80" s="29"/>
      <c r="W80" s="44">
        <f>IF(R80="","",((R80-$T$79)/S80)^2)</f>
        <v>479.59430120373588</v>
      </c>
      <c r="X80" s="48"/>
      <c r="Y80" s="31"/>
      <c r="Z80" s="31"/>
      <c r="AA80" s="31"/>
      <c r="AB80" s="31"/>
      <c r="AC80" s="29"/>
      <c r="AD80" s="29"/>
      <c r="AE80" s="29"/>
      <c r="AF80" s="29"/>
      <c r="AG80" s="63"/>
      <c r="AH80" s="32"/>
      <c r="AI80" s="32"/>
      <c r="AJ80" s="32"/>
      <c r="AK80" s="32"/>
      <c r="AL80" s="29"/>
      <c r="AM80" s="29"/>
      <c r="AN80" s="29"/>
      <c r="AO80" s="29"/>
      <c r="AP80" s="29"/>
      <c r="AQ80" s="29"/>
      <c r="AR80" s="29"/>
      <c r="AS80" s="29"/>
      <c r="AT80" s="29"/>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row>
    <row r="81" spans="1:1450" s="37" customFormat="1" x14ac:dyDescent="0.25">
      <c r="A81" s="42" t="s">
        <v>1054</v>
      </c>
      <c r="B81" s="43" t="s">
        <v>1054</v>
      </c>
      <c r="C81" s="43" t="s">
        <v>84</v>
      </c>
      <c r="D81" s="43" t="s">
        <v>1105</v>
      </c>
      <c r="E81" s="43" t="s">
        <v>1101</v>
      </c>
      <c r="F81" s="43" t="s">
        <v>1106</v>
      </c>
      <c r="G81" s="43">
        <v>22126</v>
      </c>
      <c r="H81" s="43">
        <v>1818</v>
      </c>
      <c r="I81" s="43">
        <v>1388</v>
      </c>
      <c r="J81" s="29"/>
      <c r="K81" s="44"/>
      <c r="L81" s="44"/>
      <c r="M81" s="29"/>
      <c r="N81" s="62"/>
      <c r="O81" s="29" t="str">
        <f>IF(R81="",1,"")</f>
        <v/>
      </c>
      <c r="P81" s="29"/>
      <c r="Q81" s="44">
        <f>ABS(G81-$K$79)</f>
        <v>2305</v>
      </c>
      <c r="R81" s="30">
        <f>IF(Q81&gt;$P$79,"",G81)</f>
        <v>22126</v>
      </c>
      <c r="S81" s="30">
        <f t="shared" si="15"/>
        <v>1388</v>
      </c>
      <c r="T81" s="29"/>
      <c r="U81" s="29"/>
      <c r="V81" s="29"/>
      <c r="W81" s="44">
        <f>IF(R81="","",((R81-$T$79)/S81)^2)</f>
        <v>2.7578010157048061</v>
      </c>
      <c r="X81" s="48"/>
      <c r="Y81" s="31"/>
      <c r="Z81" s="31"/>
      <c r="AA81" s="31"/>
      <c r="AB81" s="31"/>
      <c r="AC81" s="29"/>
      <c r="AD81" s="29"/>
      <c r="AE81" s="29"/>
      <c r="AF81" s="29"/>
      <c r="AG81" s="63"/>
      <c r="AH81" s="32"/>
      <c r="AI81" s="32"/>
      <c r="AJ81" s="32"/>
      <c r="AK81" s="32"/>
      <c r="AL81" s="29"/>
      <c r="AM81" s="29"/>
      <c r="AN81" s="29"/>
      <c r="AO81" s="29"/>
      <c r="AP81" s="29"/>
      <c r="AQ81" s="29"/>
      <c r="AR81" s="29"/>
      <c r="AS81" s="29"/>
      <c r="AT81" s="29"/>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row>
    <row r="82" spans="1:1450" s="61" customFormat="1" x14ac:dyDescent="0.25">
      <c r="A82" s="77" t="s">
        <v>1054</v>
      </c>
      <c r="B82" s="78" t="s">
        <v>1054</v>
      </c>
      <c r="C82" s="78" t="s">
        <v>84</v>
      </c>
      <c r="D82" s="78" t="s">
        <v>1107</v>
      </c>
      <c r="E82" s="78" t="s">
        <v>1108</v>
      </c>
      <c r="F82" s="78" t="s">
        <v>1109</v>
      </c>
      <c r="G82" s="78">
        <v>18865</v>
      </c>
      <c r="H82" s="78">
        <v>1064</v>
      </c>
      <c r="I82" s="78">
        <v>364</v>
      </c>
      <c r="J82" s="61">
        <v>2</v>
      </c>
      <c r="K82" s="79">
        <f>AVERAGE(G82:G83)</f>
        <v>27163.5</v>
      </c>
      <c r="L82" s="79">
        <f>STDEV(G82:G83)</f>
        <v>11735.85124735313</v>
      </c>
      <c r="N82" s="87"/>
      <c r="O82" s="61">
        <f>IF(R82="",1,"")</f>
        <v>1</v>
      </c>
      <c r="Q82" s="79"/>
      <c r="R82" s="80"/>
      <c r="S82" s="80"/>
      <c r="W82" s="79"/>
      <c r="X82" s="83"/>
      <c r="Y82" s="88"/>
      <c r="Z82" s="88"/>
      <c r="AA82" s="88"/>
      <c r="AB82" s="88"/>
      <c r="AF82" s="33"/>
      <c r="AG82" s="89"/>
      <c r="AH82" s="86"/>
      <c r="AI82" s="86"/>
      <c r="AJ82" s="86"/>
      <c r="AK82" s="86"/>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c r="FL82" s="52"/>
      <c r="FM82" s="52"/>
      <c r="FN82" s="52"/>
      <c r="FO82" s="52"/>
      <c r="FP82" s="52"/>
      <c r="FQ82" s="52"/>
      <c r="FR82" s="52"/>
      <c r="FS82" s="52"/>
      <c r="FT82" s="52"/>
      <c r="FU82" s="52"/>
      <c r="FV82" s="52"/>
      <c r="FW82" s="52"/>
      <c r="FX82" s="52"/>
      <c r="FY82" s="52"/>
      <c r="FZ82" s="52"/>
      <c r="GA82" s="52"/>
      <c r="GB82" s="52"/>
      <c r="GC82" s="52"/>
      <c r="GD82" s="52"/>
      <c r="GE82" s="52"/>
      <c r="GF82" s="52"/>
      <c r="GG82" s="52"/>
      <c r="GH82" s="52"/>
      <c r="GI82" s="52"/>
      <c r="GJ82" s="52"/>
      <c r="GK82" s="52"/>
      <c r="GL82" s="52"/>
      <c r="GM82" s="52"/>
      <c r="GN82" s="52"/>
      <c r="GO82" s="52"/>
      <c r="GP82" s="52"/>
      <c r="GQ82" s="52"/>
      <c r="GR82" s="52"/>
      <c r="GS82" s="52"/>
      <c r="GT82" s="52"/>
      <c r="GU82" s="52"/>
      <c r="GV82" s="52"/>
      <c r="GW82" s="52"/>
      <c r="GX82" s="52"/>
      <c r="GY82" s="52"/>
      <c r="GZ82" s="52"/>
      <c r="HA82" s="52"/>
      <c r="HB82" s="52"/>
      <c r="HC82" s="52"/>
      <c r="HD82" s="52"/>
      <c r="HE82" s="52"/>
      <c r="HF82" s="52"/>
      <c r="HG82" s="52"/>
      <c r="HH82" s="52"/>
      <c r="HI82" s="52"/>
      <c r="HJ82" s="52"/>
      <c r="HK82" s="52"/>
      <c r="HL82" s="52"/>
      <c r="HM82" s="52"/>
      <c r="HN82" s="52"/>
      <c r="HO82" s="52"/>
      <c r="HP82" s="52"/>
      <c r="HQ82" s="52"/>
      <c r="HR82" s="52"/>
      <c r="HS82" s="52"/>
      <c r="HT82" s="52"/>
      <c r="HU82" s="52"/>
      <c r="HV82" s="52"/>
      <c r="HW82" s="52"/>
      <c r="HX82" s="52"/>
      <c r="HY82" s="52"/>
      <c r="HZ82" s="52"/>
      <c r="IA82" s="52"/>
      <c r="IB82" s="52"/>
      <c r="IC82" s="52"/>
      <c r="ID82" s="52"/>
      <c r="IE82" s="52"/>
      <c r="IF82" s="52"/>
      <c r="IG82" s="52"/>
      <c r="IH82" s="52"/>
      <c r="II82" s="52"/>
      <c r="IJ82" s="52"/>
      <c r="IK82" s="52"/>
      <c r="IL82" s="52"/>
      <c r="IM82" s="52"/>
      <c r="IN82" s="52"/>
      <c r="IO82" s="52"/>
      <c r="IP82" s="52"/>
      <c r="IQ82" s="52"/>
      <c r="IR82" s="52"/>
      <c r="IS82" s="52"/>
      <c r="IT82" s="52"/>
      <c r="IU82" s="52"/>
      <c r="IV82" s="52"/>
      <c r="IW82" s="52"/>
      <c r="IX82" s="52"/>
      <c r="IY82" s="52"/>
      <c r="IZ82" s="52"/>
      <c r="JA82" s="52"/>
      <c r="JB82" s="52"/>
      <c r="JC82" s="52"/>
      <c r="JD82" s="52"/>
      <c r="JE82" s="52"/>
      <c r="JF82" s="52"/>
      <c r="JG82" s="52"/>
      <c r="JH82" s="52"/>
      <c r="JI82" s="52"/>
      <c r="JJ82" s="52"/>
      <c r="JK82" s="52"/>
      <c r="JL82" s="52"/>
      <c r="JM82" s="52"/>
      <c r="JN82" s="52"/>
      <c r="JO82" s="52"/>
      <c r="JP82" s="52"/>
      <c r="JQ82" s="52"/>
      <c r="JR82" s="52"/>
      <c r="JS82" s="52"/>
      <c r="JT82" s="52"/>
      <c r="JU82" s="52"/>
      <c r="JV82" s="52"/>
      <c r="JW82" s="52"/>
      <c r="JX82" s="52"/>
      <c r="JY82" s="52"/>
      <c r="JZ82" s="52"/>
      <c r="KA82" s="52"/>
      <c r="KB82" s="52"/>
      <c r="KC82" s="52"/>
      <c r="KD82" s="52"/>
      <c r="KE82" s="52"/>
      <c r="KF82" s="52"/>
      <c r="KG82" s="52"/>
      <c r="KH82" s="52"/>
      <c r="KI82" s="52"/>
      <c r="KJ82" s="52"/>
      <c r="KK82" s="52"/>
      <c r="KL82" s="52"/>
      <c r="KM82" s="52"/>
      <c r="KN82" s="52"/>
      <c r="KO82" s="52"/>
      <c r="KP82" s="52"/>
      <c r="KQ82" s="52"/>
      <c r="KR82" s="52"/>
      <c r="KS82" s="52"/>
      <c r="KT82" s="52"/>
      <c r="KU82" s="52"/>
      <c r="KV82" s="52"/>
      <c r="KW82" s="52"/>
      <c r="KX82" s="52"/>
      <c r="KY82" s="52"/>
      <c r="KZ82" s="52"/>
      <c r="LA82" s="52"/>
      <c r="LB82" s="52"/>
      <c r="LC82" s="52"/>
      <c r="LD82" s="52"/>
      <c r="LE82" s="52"/>
      <c r="LF82" s="52"/>
      <c r="LG82" s="52"/>
      <c r="LH82" s="52"/>
      <c r="LI82" s="52"/>
      <c r="LJ82" s="52"/>
      <c r="LK82" s="52"/>
      <c r="LL82" s="52"/>
      <c r="LM82" s="52"/>
      <c r="LN82" s="52"/>
      <c r="LO82" s="52"/>
      <c r="LP82" s="52"/>
      <c r="LQ82" s="52"/>
      <c r="LR82" s="52"/>
      <c r="LS82" s="52"/>
      <c r="LT82" s="52"/>
      <c r="LU82" s="52"/>
      <c r="LV82" s="52"/>
      <c r="LW82" s="52"/>
      <c r="LX82" s="52"/>
      <c r="LY82" s="52"/>
      <c r="LZ82" s="52"/>
      <c r="MA82" s="52"/>
      <c r="MB82" s="52"/>
      <c r="MC82" s="52"/>
      <c r="MD82" s="52"/>
      <c r="ME82" s="52"/>
      <c r="MF82" s="52"/>
      <c r="MG82" s="52"/>
      <c r="MH82" s="52"/>
      <c r="MI82" s="52"/>
      <c r="MJ82" s="52"/>
      <c r="MK82" s="52"/>
      <c r="ML82" s="52"/>
      <c r="MM82" s="52"/>
      <c r="MN82" s="52"/>
      <c r="MO82" s="52"/>
      <c r="MP82" s="52"/>
      <c r="MQ82" s="52"/>
      <c r="MR82" s="52"/>
      <c r="MS82" s="52"/>
      <c r="MT82" s="52"/>
      <c r="MU82" s="52"/>
      <c r="MV82" s="52"/>
      <c r="MW82" s="52"/>
      <c r="MX82" s="52"/>
      <c r="MY82" s="52"/>
      <c r="MZ82" s="52"/>
      <c r="NA82" s="52"/>
      <c r="NB82" s="52"/>
      <c r="NC82" s="52"/>
      <c r="ND82" s="52"/>
      <c r="NE82" s="52"/>
      <c r="NF82" s="52"/>
      <c r="NG82" s="52"/>
      <c r="NH82" s="52"/>
      <c r="NI82" s="52"/>
      <c r="NJ82" s="52"/>
      <c r="NK82" s="52"/>
      <c r="NL82" s="52"/>
      <c r="NM82" s="52"/>
      <c r="NN82" s="52"/>
      <c r="NO82" s="52"/>
      <c r="NP82" s="52"/>
      <c r="NQ82" s="52"/>
      <c r="NR82" s="52"/>
      <c r="NS82" s="52"/>
      <c r="NT82" s="52"/>
      <c r="NU82" s="52"/>
      <c r="NV82" s="52"/>
      <c r="NW82" s="52"/>
      <c r="NX82" s="52"/>
      <c r="NY82" s="52"/>
      <c r="NZ82" s="52"/>
      <c r="OA82" s="52"/>
      <c r="OB82" s="52"/>
      <c r="OC82" s="52"/>
      <c r="OD82" s="52"/>
      <c r="OE82" s="52"/>
      <c r="OF82" s="52"/>
      <c r="OG82" s="52"/>
      <c r="OH82" s="52"/>
      <c r="OI82" s="52"/>
      <c r="OJ82" s="52"/>
      <c r="OK82" s="52"/>
      <c r="OL82" s="52"/>
      <c r="OM82" s="52"/>
      <c r="ON82" s="52"/>
      <c r="OO82" s="52"/>
      <c r="OP82" s="52"/>
      <c r="OQ82" s="52"/>
      <c r="OR82" s="52"/>
      <c r="OS82" s="52"/>
      <c r="OT82" s="52"/>
      <c r="OU82" s="52"/>
      <c r="OV82" s="52"/>
      <c r="OW82" s="52"/>
      <c r="OX82" s="52"/>
      <c r="OY82" s="52"/>
      <c r="OZ82" s="52"/>
      <c r="PA82" s="52"/>
      <c r="PB82" s="52"/>
      <c r="PC82" s="52"/>
      <c r="PD82" s="52"/>
      <c r="PE82" s="52"/>
      <c r="PF82" s="52"/>
      <c r="PG82" s="52"/>
      <c r="PH82" s="52"/>
      <c r="PI82" s="52"/>
      <c r="PJ82" s="52"/>
      <c r="PK82" s="52"/>
      <c r="PL82" s="52"/>
      <c r="PM82" s="52"/>
      <c r="PN82" s="52"/>
      <c r="PO82" s="52"/>
      <c r="PP82" s="52"/>
      <c r="PQ82" s="52"/>
      <c r="PR82" s="52"/>
      <c r="PS82" s="52"/>
      <c r="PT82" s="52"/>
      <c r="PU82" s="52"/>
      <c r="PV82" s="52"/>
      <c r="PW82" s="52"/>
      <c r="PX82" s="52"/>
      <c r="PY82" s="52"/>
      <c r="PZ82" s="52"/>
      <c r="QA82" s="52"/>
      <c r="QB82" s="52"/>
      <c r="QC82" s="52"/>
      <c r="QD82" s="52"/>
      <c r="QE82" s="52"/>
      <c r="QF82" s="52"/>
      <c r="QG82" s="52"/>
      <c r="QH82" s="52"/>
      <c r="QI82" s="52"/>
      <c r="QJ82" s="52"/>
      <c r="QK82" s="52"/>
      <c r="QL82" s="52"/>
      <c r="QM82" s="52"/>
      <c r="QN82" s="52"/>
      <c r="QO82" s="52"/>
      <c r="QP82" s="52"/>
      <c r="QQ82" s="52"/>
      <c r="QR82" s="52"/>
      <c r="QS82" s="52"/>
      <c r="QT82" s="52"/>
      <c r="QU82" s="52"/>
      <c r="QV82" s="52"/>
      <c r="QW82" s="52"/>
      <c r="QX82" s="52"/>
      <c r="QY82" s="52"/>
      <c r="QZ82" s="52"/>
      <c r="RA82" s="52"/>
      <c r="RB82" s="52"/>
      <c r="RC82" s="52"/>
      <c r="RD82" s="52"/>
      <c r="RE82" s="52"/>
      <c r="RF82" s="52"/>
      <c r="RG82" s="52"/>
      <c r="RH82" s="52"/>
      <c r="RI82" s="52"/>
      <c r="RJ82" s="52"/>
      <c r="RK82" s="52"/>
      <c r="RL82" s="52"/>
      <c r="RM82" s="52"/>
      <c r="RN82" s="52"/>
      <c r="RO82" s="52"/>
      <c r="RP82" s="52"/>
      <c r="RQ82" s="52"/>
      <c r="RR82" s="52"/>
      <c r="RS82" s="52"/>
      <c r="RT82" s="52"/>
      <c r="RU82" s="52"/>
      <c r="RV82" s="52"/>
      <c r="RW82" s="52"/>
      <c r="RX82" s="52"/>
      <c r="RY82" s="52"/>
      <c r="RZ82" s="52"/>
      <c r="SA82" s="52"/>
      <c r="SB82" s="52"/>
      <c r="SC82" s="52"/>
      <c r="SD82" s="52"/>
      <c r="SE82" s="52"/>
      <c r="SF82" s="52"/>
      <c r="SG82" s="52"/>
      <c r="SH82" s="52"/>
      <c r="SI82" s="52"/>
      <c r="SJ82" s="52"/>
      <c r="SK82" s="52"/>
      <c r="SL82" s="52"/>
      <c r="SM82" s="52"/>
      <c r="SN82" s="52"/>
      <c r="SO82" s="52"/>
      <c r="SP82" s="52"/>
      <c r="SQ82" s="52"/>
      <c r="SR82" s="52"/>
      <c r="SS82" s="52"/>
      <c r="ST82" s="52"/>
      <c r="SU82" s="52"/>
      <c r="SV82" s="52"/>
      <c r="SW82" s="52"/>
      <c r="SX82" s="52"/>
      <c r="SY82" s="52"/>
      <c r="SZ82" s="52"/>
      <c r="TA82" s="52"/>
      <c r="TB82" s="52"/>
      <c r="TC82" s="52"/>
      <c r="TD82" s="52"/>
      <c r="TE82" s="52"/>
      <c r="TF82" s="52"/>
      <c r="TG82" s="52"/>
      <c r="TH82" s="52"/>
      <c r="TI82" s="52"/>
      <c r="TJ82" s="52"/>
      <c r="TK82" s="52"/>
      <c r="TL82" s="52"/>
      <c r="TM82" s="52"/>
      <c r="TN82" s="52"/>
      <c r="TO82" s="52"/>
      <c r="TP82" s="52"/>
      <c r="TQ82" s="52"/>
      <c r="TR82" s="52"/>
      <c r="TS82" s="52"/>
      <c r="TT82" s="52"/>
      <c r="TU82" s="52"/>
      <c r="TV82" s="52"/>
      <c r="TW82" s="52"/>
      <c r="TX82" s="52"/>
      <c r="TY82" s="52"/>
      <c r="TZ82" s="52"/>
      <c r="UA82" s="52"/>
      <c r="UB82" s="52"/>
      <c r="UC82" s="52"/>
      <c r="UD82" s="52"/>
      <c r="UE82" s="52"/>
      <c r="UF82" s="52"/>
      <c r="UG82" s="52"/>
      <c r="UH82" s="52"/>
      <c r="UI82" s="52"/>
      <c r="UJ82" s="52"/>
      <c r="UK82" s="52"/>
      <c r="UL82" s="52"/>
      <c r="UM82" s="52"/>
      <c r="UN82" s="52"/>
      <c r="UO82" s="52"/>
      <c r="UP82" s="52"/>
      <c r="UQ82" s="52"/>
      <c r="UR82" s="52"/>
      <c r="US82" s="52"/>
      <c r="UT82" s="52"/>
      <c r="UU82" s="52"/>
      <c r="UV82" s="52"/>
      <c r="UW82" s="52"/>
      <c r="UX82" s="52"/>
      <c r="UY82" s="52"/>
      <c r="UZ82" s="52"/>
      <c r="VA82" s="52"/>
      <c r="VB82" s="52"/>
      <c r="VC82" s="52"/>
      <c r="VD82" s="52"/>
      <c r="VE82" s="52"/>
      <c r="VF82" s="52"/>
      <c r="VG82" s="52"/>
      <c r="VH82" s="52"/>
      <c r="VI82" s="52"/>
      <c r="VJ82" s="52"/>
      <c r="VK82" s="52"/>
      <c r="VL82" s="52"/>
      <c r="VM82" s="52"/>
      <c r="VN82" s="52"/>
      <c r="VO82" s="52"/>
      <c r="VP82" s="52"/>
      <c r="VQ82" s="52"/>
      <c r="VR82" s="52"/>
      <c r="VS82" s="52"/>
      <c r="VT82" s="52"/>
      <c r="VU82" s="52"/>
      <c r="VV82" s="52"/>
      <c r="VW82" s="52"/>
      <c r="VX82" s="52"/>
      <c r="VY82" s="52"/>
      <c r="VZ82" s="52"/>
      <c r="WA82" s="52"/>
      <c r="WB82" s="52"/>
      <c r="WC82" s="52"/>
      <c r="WD82" s="52"/>
      <c r="WE82" s="52"/>
      <c r="WF82" s="52"/>
      <c r="WG82" s="52"/>
      <c r="WH82" s="52"/>
      <c r="WI82" s="52"/>
      <c r="WJ82" s="52"/>
      <c r="WK82" s="52"/>
      <c r="WL82" s="52"/>
      <c r="WM82" s="52"/>
      <c r="WN82" s="52"/>
      <c r="WO82" s="52"/>
      <c r="WP82" s="52"/>
      <c r="WQ82" s="52"/>
      <c r="WR82" s="52"/>
      <c r="WS82" s="52"/>
      <c r="WT82" s="52"/>
      <c r="WU82" s="52"/>
      <c r="WV82" s="52"/>
      <c r="WW82" s="52"/>
      <c r="WX82" s="52"/>
      <c r="WY82" s="52"/>
      <c r="WZ82" s="52"/>
      <c r="XA82" s="52"/>
      <c r="XB82" s="52"/>
      <c r="XC82" s="52"/>
      <c r="XD82" s="52"/>
      <c r="XE82" s="52"/>
      <c r="XF82" s="52"/>
      <c r="XG82" s="52"/>
      <c r="XH82" s="52"/>
      <c r="XI82" s="52"/>
      <c r="XJ82" s="52"/>
      <c r="XK82" s="52"/>
      <c r="XL82" s="52"/>
      <c r="XM82" s="52"/>
      <c r="XN82" s="52"/>
      <c r="XO82" s="52"/>
      <c r="XP82" s="52"/>
      <c r="XQ82" s="52"/>
      <c r="XR82" s="52"/>
      <c r="XS82" s="52"/>
      <c r="XT82" s="52"/>
      <c r="XU82" s="52"/>
      <c r="XV82" s="52"/>
      <c r="XW82" s="52"/>
      <c r="XX82" s="52"/>
      <c r="XY82" s="52"/>
      <c r="XZ82" s="52"/>
      <c r="YA82" s="52"/>
      <c r="YB82" s="52"/>
      <c r="YC82" s="52"/>
      <c r="YD82" s="52"/>
      <c r="YE82" s="52"/>
      <c r="YF82" s="52"/>
      <c r="YG82" s="52"/>
      <c r="YH82" s="52"/>
      <c r="YI82" s="52"/>
      <c r="YJ82" s="52"/>
      <c r="YK82" s="52"/>
      <c r="YL82" s="52"/>
      <c r="YM82" s="52"/>
      <c r="YN82" s="52"/>
      <c r="YO82" s="52"/>
      <c r="YP82" s="52"/>
      <c r="YQ82" s="52"/>
      <c r="YR82" s="52"/>
      <c r="YS82" s="52"/>
      <c r="YT82" s="52"/>
      <c r="YU82" s="52"/>
      <c r="YV82" s="52"/>
      <c r="YW82" s="52"/>
      <c r="YX82" s="52"/>
      <c r="YY82" s="52"/>
      <c r="YZ82" s="52"/>
      <c r="ZA82" s="52"/>
      <c r="ZB82" s="52"/>
      <c r="ZC82" s="52"/>
      <c r="ZD82" s="52"/>
      <c r="ZE82" s="52"/>
      <c r="ZF82" s="52"/>
      <c r="ZG82" s="52"/>
      <c r="ZH82" s="52"/>
      <c r="ZI82" s="52"/>
      <c r="ZJ82" s="52"/>
      <c r="ZK82" s="52"/>
      <c r="ZL82" s="52"/>
      <c r="ZM82" s="52"/>
      <c r="ZN82" s="52"/>
      <c r="ZO82" s="52"/>
      <c r="ZP82" s="52"/>
      <c r="ZQ82" s="52"/>
      <c r="ZR82" s="52"/>
      <c r="ZS82" s="52"/>
      <c r="ZT82" s="52"/>
      <c r="ZU82" s="52"/>
      <c r="ZV82" s="52"/>
      <c r="ZW82" s="52"/>
      <c r="ZX82" s="52"/>
      <c r="ZY82" s="52"/>
      <c r="ZZ82" s="52"/>
      <c r="AAA82" s="52"/>
      <c r="AAB82" s="52"/>
      <c r="AAC82" s="52"/>
      <c r="AAD82" s="52"/>
      <c r="AAE82" s="52"/>
      <c r="AAF82" s="52"/>
      <c r="AAG82" s="52"/>
      <c r="AAH82" s="52"/>
      <c r="AAI82" s="52"/>
      <c r="AAJ82" s="52"/>
      <c r="AAK82" s="52"/>
      <c r="AAL82" s="52"/>
      <c r="AAM82" s="52"/>
      <c r="AAN82" s="52"/>
      <c r="AAO82" s="52"/>
      <c r="AAP82" s="52"/>
      <c r="AAQ82" s="52"/>
      <c r="AAR82" s="52"/>
      <c r="AAS82" s="52"/>
      <c r="AAT82" s="52"/>
      <c r="AAU82" s="52"/>
      <c r="AAV82" s="52"/>
      <c r="AAW82" s="52"/>
      <c r="AAX82" s="52"/>
      <c r="AAY82" s="52"/>
      <c r="AAZ82" s="52"/>
      <c r="ABA82" s="52"/>
      <c r="ABB82" s="52"/>
      <c r="ABC82" s="52"/>
      <c r="ABD82" s="52"/>
      <c r="ABE82" s="52"/>
      <c r="ABF82" s="52"/>
      <c r="ABG82" s="52"/>
      <c r="ABH82" s="52"/>
      <c r="ABI82" s="52"/>
      <c r="ABJ82" s="52"/>
      <c r="ABK82" s="52"/>
      <c r="ABL82" s="52"/>
      <c r="ABM82" s="52"/>
      <c r="ABN82" s="52"/>
      <c r="ABO82" s="52"/>
      <c r="ABP82" s="52"/>
      <c r="ABQ82" s="52"/>
      <c r="ABR82" s="52"/>
      <c r="ABS82" s="52"/>
      <c r="ABT82" s="52"/>
      <c r="ABU82" s="52"/>
      <c r="ABV82" s="52"/>
      <c r="ABW82" s="52"/>
      <c r="ABX82" s="52"/>
      <c r="ABY82" s="52"/>
      <c r="ABZ82" s="52"/>
      <c r="ACA82" s="52"/>
      <c r="ACB82" s="52"/>
      <c r="ACC82" s="52"/>
      <c r="ACD82" s="52"/>
      <c r="ACE82" s="52"/>
      <c r="ACF82" s="52"/>
      <c r="ACG82" s="52"/>
      <c r="ACH82" s="52"/>
      <c r="ACI82" s="52"/>
      <c r="ACJ82" s="52"/>
      <c r="ACK82" s="52"/>
      <c r="ACL82" s="52"/>
      <c r="ACM82" s="52"/>
      <c r="ACN82" s="52"/>
      <c r="ACO82" s="52"/>
      <c r="ACP82" s="52"/>
      <c r="ACQ82" s="52"/>
      <c r="ACR82" s="52"/>
      <c r="ACS82" s="52"/>
      <c r="ACT82" s="52"/>
      <c r="ACU82" s="52"/>
      <c r="ACV82" s="52"/>
      <c r="ACW82" s="52"/>
      <c r="ACX82" s="52"/>
      <c r="ACY82" s="52"/>
      <c r="ACZ82" s="52"/>
      <c r="ADA82" s="52"/>
      <c r="ADB82" s="52"/>
      <c r="ADC82" s="52"/>
      <c r="ADD82" s="52"/>
      <c r="ADE82" s="52"/>
      <c r="ADF82" s="52"/>
      <c r="ADG82" s="52"/>
      <c r="ADH82" s="52"/>
      <c r="ADI82" s="52"/>
      <c r="ADJ82" s="52"/>
      <c r="ADK82" s="52"/>
      <c r="ADL82" s="52"/>
      <c r="ADM82" s="52"/>
      <c r="ADN82" s="52"/>
      <c r="ADO82" s="52"/>
      <c r="ADP82" s="52"/>
      <c r="ADQ82" s="52"/>
      <c r="ADR82" s="52"/>
      <c r="ADS82" s="52"/>
      <c r="ADT82" s="52"/>
      <c r="ADU82" s="52"/>
      <c r="ADV82" s="52"/>
      <c r="ADW82" s="52"/>
      <c r="ADX82" s="52"/>
      <c r="ADY82" s="52"/>
      <c r="ADZ82" s="52"/>
      <c r="AEA82" s="52"/>
      <c r="AEB82" s="52"/>
      <c r="AEC82" s="52"/>
      <c r="AED82" s="52"/>
      <c r="AEE82" s="52"/>
      <c r="AEF82" s="52"/>
      <c r="AEG82" s="52"/>
      <c r="AEH82" s="52"/>
      <c r="AEI82" s="52"/>
      <c r="AEJ82" s="52"/>
      <c r="AEK82" s="52"/>
      <c r="AEL82" s="52"/>
      <c r="AEM82" s="52"/>
      <c r="AEN82" s="52"/>
      <c r="AEO82" s="52"/>
      <c r="AEP82" s="52"/>
      <c r="AEQ82" s="52"/>
      <c r="AER82" s="52"/>
      <c r="AES82" s="52"/>
      <c r="AET82" s="52"/>
      <c r="AEU82" s="52"/>
      <c r="AEV82" s="52"/>
      <c r="AEW82" s="52"/>
      <c r="AEX82" s="52"/>
      <c r="AEY82" s="52"/>
      <c r="AEZ82" s="52"/>
      <c r="AFA82" s="52"/>
      <c r="AFB82" s="52"/>
      <c r="AFC82" s="52"/>
      <c r="AFD82" s="52"/>
      <c r="AFE82" s="52"/>
      <c r="AFF82" s="52"/>
      <c r="AFG82" s="52"/>
      <c r="AFH82" s="52"/>
      <c r="AFI82" s="52"/>
      <c r="AFJ82" s="52"/>
      <c r="AFK82" s="52"/>
      <c r="AFL82" s="52"/>
      <c r="AFM82" s="52"/>
      <c r="AFN82" s="52"/>
      <c r="AFO82" s="52"/>
      <c r="AFP82" s="52"/>
      <c r="AFQ82" s="52"/>
      <c r="AFR82" s="52"/>
      <c r="AFS82" s="52"/>
      <c r="AFT82" s="52"/>
      <c r="AFU82" s="52"/>
      <c r="AFV82" s="52"/>
      <c r="AFW82" s="52"/>
      <c r="AFX82" s="52"/>
      <c r="AFY82" s="52"/>
      <c r="AFZ82" s="52"/>
      <c r="AGA82" s="52"/>
      <c r="AGB82" s="52"/>
      <c r="AGC82" s="52"/>
      <c r="AGD82" s="52"/>
      <c r="AGE82" s="52"/>
      <c r="AGF82" s="52"/>
      <c r="AGG82" s="52"/>
      <c r="AGH82" s="52"/>
      <c r="AGI82" s="52"/>
      <c r="AGJ82" s="52"/>
      <c r="AGK82" s="52"/>
      <c r="AGL82" s="52"/>
      <c r="AGM82" s="52"/>
      <c r="AGN82" s="52"/>
      <c r="AGO82" s="52"/>
      <c r="AGP82" s="52"/>
      <c r="AGQ82" s="52"/>
      <c r="AGR82" s="52"/>
      <c r="AGS82" s="52"/>
      <c r="AGT82" s="52"/>
      <c r="AGU82" s="52"/>
      <c r="AGV82" s="52"/>
      <c r="AGW82" s="52"/>
      <c r="AGX82" s="52"/>
      <c r="AGY82" s="52"/>
      <c r="AGZ82" s="52"/>
      <c r="AHA82" s="52"/>
      <c r="AHB82" s="52"/>
      <c r="AHC82" s="52"/>
      <c r="AHD82" s="52"/>
      <c r="AHE82" s="52"/>
      <c r="AHF82" s="52"/>
      <c r="AHG82" s="52"/>
      <c r="AHH82" s="52"/>
      <c r="AHI82" s="52"/>
      <c r="AHJ82" s="52"/>
      <c r="AHK82" s="52"/>
      <c r="AHL82" s="52"/>
      <c r="AHM82" s="52"/>
      <c r="AHN82" s="52"/>
      <c r="AHO82" s="52"/>
      <c r="AHP82" s="52"/>
      <c r="AHQ82" s="52"/>
      <c r="AHR82" s="52"/>
      <c r="AHS82" s="52"/>
      <c r="AHT82" s="52"/>
      <c r="AHU82" s="52"/>
      <c r="AHV82" s="52"/>
      <c r="AHW82" s="52"/>
      <c r="AHX82" s="52"/>
      <c r="AHY82" s="52"/>
      <c r="AHZ82" s="52"/>
      <c r="AIA82" s="52"/>
      <c r="AIB82" s="52"/>
      <c r="AIC82" s="52"/>
      <c r="AID82" s="52"/>
      <c r="AIE82" s="52"/>
      <c r="AIF82" s="52"/>
      <c r="AIG82" s="52"/>
      <c r="AIH82" s="52"/>
      <c r="AII82" s="52"/>
      <c r="AIJ82" s="52"/>
      <c r="AIK82" s="52"/>
      <c r="AIL82" s="52"/>
      <c r="AIM82" s="52"/>
      <c r="AIN82" s="52"/>
      <c r="AIO82" s="52"/>
      <c r="AIP82" s="52"/>
      <c r="AIQ82" s="52"/>
      <c r="AIR82" s="52"/>
      <c r="AIS82" s="52"/>
      <c r="AIT82" s="52"/>
      <c r="AIU82" s="52"/>
      <c r="AIV82" s="52"/>
      <c r="AIW82" s="52"/>
      <c r="AIX82" s="52"/>
      <c r="AIY82" s="52"/>
      <c r="AIZ82" s="52"/>
      <c r="AJA82" s="52"/>
      <c r="AJB82" s="52"/>
      <c r="AJC82" s="52"/>
      <c r="AJD82" s="52"/>
      <c r="AJE82" s="52"/>
      <c r="AJF82" s="52"/>
      <c r="AJG82" s="52"/>
      <c r="AJH82" s="52"/>
      <c r="AJI82" s="52"/>
      <c r="AJJ82" s="52"/>
      <c r="AJK82" s="52"/>
      <c r="AJL82" s="52"/>
      <c r="AJM82" s="52"/>
      <c r="AJN82" s="52"/>
      <c r="AJO82" s="52"/>
      <c r="AJP82" s="52"/>
      <c r="AJQ82" s="52"/>
      <c r="AJR82" s="52"/>
      <c r="AJS82" s="52"/>
      <c r="AJT82" s="52"/>
      <c r="AJU82" s="52"/>
      <c r="AJV82" s="52"/>
      <c r="AJW82" s="52"/>
      <c r="AJX82" s="52"/>
      <c r="AJY82" s="52"/>
      <c r="AJZ82" s="52"/>
      <c r="AKA82" s="52"/>
      <c r="AKB82" s="52"/>
      <c r="AKC82" s="52"/>
      <c r="AKD82" s="52"/>
      <c r="AKE82" s="52"/>
      <c r="AKF82" s="52"/>
      <c r="AKG82" s="52"/>
      <c r="AKH82" s="52"/>
      <c r="AKI82" s="52"/>
      <c r="AKJ82" s="52"/>
      <c r="AKK82" s="52"/>
      <c r="AKL82" s="52"/>
      <c r="AKM82" s="52"/>
      <c r="AKN82" s="52"/>
      <c r="AKO82" s="52"/>
      <c r="AKP82" s="52"/>
      <c r="AKQ82" s="52"/>
      <c r="AKR82" s="52"/>
      <c r="AKS82" s="52"/>
      <c r="AKT82" s="52"/>
      <c r="AKU82" s="52"/>
      <c r="AKV82" s="52"/>
      <c r="AKW82" s="52"/>
      <c r="AKX82" s="52"/>
      <c r="AKY82" s="52"/>
      <c r="AKZ82" s="52"/>
      <c r="ALA82" s="52"/>
      <c r="ALB82" s="52"/>
      <c r="ALC82" s="52"/>
      <c r="ALD82" s="52"/>
      <c r="ALE82" s="52"/>
      <c r="ALF82" s="52"/>
      <c r="ALG82" s="52"/>
      <c r="ALH82" s="52"/>
      <c r="ALI82" s="52"/>
      <c r="ALJ82" s="52"/>
      <c r="ALK82" s="52"/>
      <c r="ALL82" s="52"/>
      <c r="ALM82" s="52"/>
      <c r="ALN82" s="52"/>
      <c r="ALO82" s="52"/>
      <c r="ALP82" s="52"/>
      <c r="ALQ82" s="52"/>
      <c r="ALR82" s="52"/>
      <c r="ALS82" s="52"/>
      <c r="ALT82" s="52"/>
      <c r="ALU82" s="52"/>
      <c r="ALV82" s="52"/>
      <c r="ALW82" s="52"/>
      <c r="ALX82" s="52"/>
      <c r="ALY82" s="52"/>
      <c r="ALZ82" s="52"/>
      <c r="AMA82" s="52"/>
      <c r="AMB82" s="52"/>
      <c r="AMC82" s="52"/>
      <c r="AMD82" s="52"/>
      <c r="AME82" s="52"/>
      <c r="AMF82" s="52"/>
      <c r="AMG82" s="52"/>
      <c r="AMH82" s="52"/>
      <c r="AMI82" s="52"/>
      <c r="AMJ82" s="52"/>
      <c r="AMK82" s="52"/>
      <c r="AML82" s="52"/>
      <c r="AMM82" s="52"/>
      <c r="AMN82" s="52"/>
      <c r="AMO82" s="52"/>
      <c r="AMP82" s="52"/>
      <c r="AMQ82" s="52"/>
      <c r="AMR82" s="52"/>
      <c r="AMS82" s="52"/>
      <c r="AMT82" s="52"/>
      <c r="AMU82" s="52"/>
      <c r="AMV82" s="52"/>
      <c r="AMW82" s="52"/>
      <c r="AMX82" s="52"/>
      <c r="AMY82" s="52"/>
      <c r="AMZ82" s="52"/>
      <c r="ANA82" s="52"/>
      <c r="ANB82" s="52"/>
      <c r="ANC82" s="52"/>
      <c r="AND82" s="52"/>
      <c r="ANE82" s="52"/>
      <c r="ANF82" s="52"/>
      <c r="ANG82" s="52"/>
      <c r="ANH82" s="52"/>
      <c r="ANI82" s="52"/>
      <c r="ANJ82" s="52"/>
      <c r="ANK82" s="52"/>
      <c r="ANL82" s="52"/>
      <c r="ANM82" s="52"/>
      <c r="ANN82" s="52"/>
      <c r="ANO82" s="52"/>
      <c r="ANP82" s="52"/>
      <c r="ANQ82" s="52"/>
      <c r="ANR82" s="52"/>
      <c r="ANS82" s="52"/>
      <c r="ANT82" s="52"/>
      <c r="ANU82" s="52"/>
      <c r="ANV82" s="52"/>
      <c r="ANW82" s="52"/>
      <c r="ANX82" s="52"/>
      <c r="ANY82" s="52"/>
      <c r="ANZ82" s="52"/>
      <c r="AOA82" s="52"/>
      <c r="AOB82" s="52"/>
      <c r="AOC82" s="52"/>
      <c r="AOD82" s="52"/>
      <c r="AOE82" s="52"/>
      <c r="AOF82" s="52"/>
      <c r="AOG82" s="52"/>
      <c r="AOH82" s="52"/>
      <c r="AOI82" s="52"/>
      <c r="AOJ82" s="52"/>
      <c r="AOK82" s="52"/>
      <c r="AOL82" s="52"/>
      <c r="AOM82" s="52"/>
      <c r="AON82" s="52"/>
      <c r="AOO82" s="52"/>
      <c r="AOP82" s="52"/>
      <c r="AOQ82" s="52"/>
      <c r="AOR82" s="52"/>
      <c r="AOS82" s="52"/>
      <c r="AOT82" s="52"/>
      <c r="AOU82" s="52"/>
      <c r="AOV82" s="52"/>
      <c r="AOW82" s="52"/>
      <c r="AOX82" s="52"/>
      <c r="AOY82" s="52"/>
      <c r="AOZ82" s="52"/>
      <c r="APA82" s="52"/>
      <c r="APB82" s="52"/>
      <c r="APC82" s="52"/>
      <c r="APD82" s="52"/>
      <c r="APE82" s="52"/>
      <c r="APF82" s="52"/>
      <c r="APG82" s="52"/>
      <c r="APH82" s="52"/>
      <c r="API82" s="52"/>
      <c r="APJ82" s="52"/>
      <c r="APK82" s="52"/>
      <c r="APL82" s="52"/>
      <c r="APM82" s="52"/>
      <c r="APN82" s="52"/>
      <c r="APO82" s="52"/>
      <c r="APP82" s="52"/>
      <c r="APQ82" s="52"/>
      <c r="APR82" s="52"/>
      <c r="APS82" s="52"/>
      <c r="APT82" s="52"/>
      <c r="APU82" s="52"/>
      <c r="APV82" s="52"/>
      <c r="APW82" s="52"/>
      <c r="APX82" s="52"/>
      <c r="APY82" s="52"/>
      <c r="APZ82" s="52"/>
      <c r="AQA82" s="52"/>
      <c r="AQB82" s="52"/>
      <c r="AQC82" s="52"/>
      <c r="AQD82" s="52"/>
      <c r="AQE82" s="52"/>
      <c r="AQF82" s="52"/>
      <c r="AQG82" s="52"/>
      <c r="AQH82" s="52"/>
      <c r="AQI82" s="52"/>
      <c r="AQJ82" s="52"/>
      <c r="AQK82" s="52"/>
      <c r="AQL82" s="52"/>
      <c r="AQM82" s="52"/>
      <c r="AQN82" s="52"/>
      <c r="AQO82" s="52"/>
      <c r="AQP82" s="52"/>
      <c r="AQQ82" s="52"/>
      <c r="AQR82" s="52"/>
      <c r="AQS82" s="52"/>
      <c r="AQT82" s="52"/>
      <c r="AQU82" s="52"/>
      <c r="AQV82" s="52"/>
      <c r="AQW82" s="52"/>
      <c r="AQX82" s="52"/>
      <c r="AQY82" s="52"/>
      <c r="AQZ82" s="52"/>
      <c r="ARA82" s="52"/>
      <c r="ARB82" s="52"/>
      <c r="ARC82" s="52"/>
      <c r="ARD82" s="52"/>
      <c r="ARE82" s="52"/>
      <c r="ARF82" s="52"/>
      <c r="ARG82" s="52"/>
      <c r="ARH82" s="52"/>
      <c r="ARI82" s="52"/>
      <c r="ARJ82" s="52"/>
      <c r="ARK82" s="52"/>
      <c r="ARL82" s="52"/>
      <c r="ARM82" s="52"/>
      <c r="ARN82" s="52"/>
      <c r="ARO82" s="52"/>
      <c r="ARP82" s="52"/>
      <c r="ARQ82" s="52"/>
      <c r="ARR82" s="52"/>
      <c r="ARS82" s="52"/>
      <c r="ART82" s="52"/>
      <c r="ARU82" s="52"/>
      <c r="ARV82" s="52"/>
      <c r="ARW82" s="52"/>
      <c r="ARX82" s="52"/>
      <c r="ARY82" s="52"/>
      <c r="ARZ82" s="52"/>
      <c r="ASA82" s="52"/>
      <c r="ASB82" s="52"/>
      <c r="ASC82" s="52"/>
      <c r="ASD82" s="52"/>
      <c r="ASE82" s="52"/>
      <c r="ASF82" s="52"/>
      <c r="ASG82" s="52"/>
      <c r="ASH82" s="52"/>
      <c r="ASI82" s="52"/>
      <c r="ASJ82" s="52"/>
      <c r="ASK82" s="52"/>
      <c r="ASL82" s="52"/>
      <c r="ASM82" s="52"/>
      <c r="ASN82" s="52"/>
      <c r="ASO82" s="52"/>
      <c r="ASP82" s="52"/>
      <c r="ASQ82" s="52"/>
      <c r="ASR82" s="52"/>
      <c r="ASS82" s="52"/>
      <c r="AST82" s="52"/>
      <c r="ASU82" s="52"/>
      <c r="ASV82" s="52"/>
      <c r="ASW82" s="52"/>
      <c r="ASX82" s="52"/>
      <c r="ASY82" s="52"/>
      <c r="ASZ82" s="52"/>
      <c r="ATA82" s="52"/>
      <c r="ATB82" s="52"/>
      <c r="ATC82" s="52"/>
      <c r="ATD82" s="52"/>
      <c r="ATE82" s="52"/>
      <c r="ATF82" s="52"/>
      <c r="ATG82" s="52"/>
      <c r="ATH82" s="52"/>
      <c r="ATI82" s="52"/>
      <c r="ATJ82" s="52"/>
      <c r="ATK82" s="52"/>
      <c r="ATL82" s="52"/>
      <c r="ATM82" s="52"/>
      <c r="ATN82" s="52"/>
      <c r="ATO82" s="52"/>
      <c r="ATP82" s="52"/>
      <c r="ATQ82" s="52"/>
      <c r="ATR82" s="52"/>
      <c r="ATS82" s="52"/>
      <c r="ATT82" s="52"/>
      <c r="ATU82" s="52"/>
      <c r="ATV82" s="52"/>
      <c r="ATW82" s="52"/>
      <c r="ATX82" s="52"/>
      <c r="ATY82" s="52"/>
      <c r="ATZ82" s="52"/>
      <c r="AUA82" s="52"/>
      <c r="AUB82" s="52"/>
      <c r="AUC82" s="52"/>
      <c r="AUD82" s="52"/>
      <c r="AUE82" s="52"/>
      <c r="AUF82" s="52"/>
      <c r="AUG82" s="52"/>
      <c r="AUH82" s="52"/>
      <c r="AUI82" s="52"/>
      <c r="AUJ82" s="52"/>
      <c r="AUK82" s="52"/>
      <c r="AUL82" s="52"/>
      <c r="AUM82" s="52"/>
      <c r="AUN82" s="52"/>
      <c r="AUO82" s="52"/>
      <c r="AUP82" s="52"/>
      <c r="AUQ82" s="52"/>
      <c r="AUR82" s="52"/>
      <c r="AUS82" s="52"/>
      <c r="AUT82" s="52"/>
      <c r="AUU82" s="52"/>
      <c r="AUV82" s="52"/>
      <c r="AUW82" s="52"/>
      <c r="AUX82" s="52"/>
      <c r="AUY82" s="52"/>
      <c r="AUZ82" s="52"/>
      <c r="AVA82" s="52"/>
      <c r="AVB82" s="52"/>
      <c r="AVC82" s="52"/>
      <c r="AVD82" s="52"/>
      <c r="AVE82" s="52"/>
      <c r="AVF82" s="52"/>
      <c r="AVG82" s="52"/>
      <c r="AVH82" s="52"/>
      <c r="AVI82" s="52"/>
      <c r="AVJ82" s="52"/>
      <c r="AVK82" s="52"/>
      <c r="AVL82" s="52"/>
      <c r="AVM82" s="52"/>
      <c r="AVN82" s="52"/>
      <c r="AVO82" s="52"/>
      <c r="AVP82" s="52"/>
      <c r="AVQ82" s="52"/>
      <c r="AVR82" s="52"/>
      <c r="AVS82" s="52"/>
      <c r="AVT82" s="52"/>
      <c r="AVU82" s="52"/>
      <c r="AVV82" s="52"/>
      <c r="AVW82" s="52"/>
      <c r="AVX82" s="52"/>
      <c r="AVY82" s="52"/>
      <c r="AVZ82" s="52"/>
      <c r="AWA82" s="52"/>
      <c r="AWB82" s="52"/>
      <c r="AWC82" s="52"/>
      <c r="AWD82" s="52"/>
      <c r="AWE82" s="52"/>
      <c r="AWF82" s="52"/>
      <c r="AWG82" s="52"/>
      <c r="AWH82" s="52"/>
      <c r="AWI82" s="52"/>
      <c r="AWJ82" s="52"/>
      <c r="AWK82" s="52"/>
      <c r="AWL82" s="52"/>
      <c r="AWM82" s="52"/>
      <c r="AWN82" s="52"/>
      <c r="AWO82" s="52"/>
      <c r="AWP82" s="52"/>
      <c r="AWQ82" s="52"/>
      <c r="AWR82" s="52"/>
      <c r="AWS82" s="52"/>
      <c r="AWT82" s="52"/>
      <c r="AWU82" s="52"/>
      <c r="AWV82" s="52"/>
      <c r="AWW82" s="52"/>
      <c r="AWX82" s="52"/>
      <c r="AWY82" s="52"/>
      <c r="AWZ82" s="52"/>
      <c r="AXA82" s="52"/>
      <c r="AXB82" s="52"/>
      <c r="AXC82" s="52"/>
      <c r="AXD82" s="52"/>
      <c r="AXE82" s="52"/>
      <c r="AXF82" s="52"/>
      <c r="AXG82" s="52"/>
      <c r="AXH82" s="52"/>
      <c r="AXI82" s="52"/>
      <c r="AXJ82" s="52"/>
      <c r="AXK82" s="52"/>
      <c r="AXL82" s="52"/>
      <c r="AXM82" s="52"/>
      <c r="AXN82" s="52"/>
      <c r="AXO82" s="52"/>
      <c r="AXP82" s="52"/>
      <c r="AXQ82" s="52"/>
      <c r="AXR82" s="52"/>
      <c r="AXS82" s="52"/>
      <c r="AXT82" s="52"/>
      <c r="AXU82" s="52"/>
      <c r="AXV82" s="52"/>
      <c r="AXW82" s="52"/>
      <c r="AXX82" s="52"/>
      <c r="AXY82" s="52"/>
      <c r="AXZ82" s="52"/>
      <c r="AYA82" s="52"/>
      <c r="AYB82" s="52"/>
      <c r="AYC82" s="52"/>
      <c r="AYD82" s="52"/>
      <c r="AYE82" s="52"/>
      <c r="AYF82" s="52"/>
      <c r="AYG82" s="52"/>
      <c r="AYH82" s="52"/>
      <c r="AYI82" s="52"/>
      <c r="AYJ82" s="52"/>
      <c r="AYK82" s="52"/>
      <c r="AYL82" s="52"/>
      <c r="AYM82" s="52"/>
      <c r="AYN82" s="52"/>
      <c r="AYO82" s="52"/>
      <c r="AYP82" s="52"/>
      <c r="AYQ82" s="52"/>
      <c r="AYR82" s="52"/>
      <c r="AYS82" s="52"/>
      <c r="AYT82" s="52"/>
      <c r="AYU82" s="52"/>
      <c r="AYV82" s="52"/>
      <c r="AYW82" s="52"/>
      <c r="AYX82" s="52"/>
      <c r="AYY82" s="52"/>
      <c r="AYZ82" s="52"/>
      <c r="AZA82" s="52"/>
      <c r="AZB82" s="52"/>
      <c r="AZC82" s="52"/>
      <c r="AZD82" s="52"/>
      <c r="AZE82" s="52"/>
      <c r="AZF82" s="52"/>
      <c r="AZG82" s="52"/>
      <c r="AZH82" s="52"/>
      <c r="AZI82" s="52"/>
      <c r="AZJ82" s="52"/>
      <c r="AZK82" s="52"/>
      <c r="AZL82" s="52"/>
      <c r="AZM82" s="52"/>
      <c r="AZN82" s="52"/>
      <c r="AZO82" s="52"/>
      <c r="AZP82" s="52"/>
      <c r="AZQ82" s="52"/>
      <c r="AZR82" s="52"/>
      <c r="AZS82" s="52"/>
      <c r="AZT82" s="52"/>
      <c r="AZU82" s="52"/>
      <c r="AZV82" s="52"/>
      <c r="AZW82" s="52"/>
      <c r="AZX82" s="52"/>
      <c r="AZY82" s="52"/>
      <c r="AZZ82" s="52"/>
      <c r="BAA82" s="52"/>
      <c r="BAB82" s="52"/>
      <c r="BAC82" s="52"/>
      <c r="BAD82" s="52"/>
      <c r="BAE82" s="52"/>
      <c r="BAF82" s="52"/>
      <c r="BAG82" s="52"/>
      <c r="BAH82" s="52"/>
      <c r="BAI82" s="52"/>
      <c r="BAJ82" s="52"/>
      <c r="BAK82" s="52"/>
      <c r="BAL82" s="52"/>
      <c r="BAM82" s="52"/>
      <c r="BAN82" s="52"/>
      <c r="BAO82" s="52"/>
      <c r="BAP82" s="52"/>
      <c r="BAQ82" s="52"/>
      <c r="BAR82" s="52"/>
      <c r="BAS82" s="52"/>
      <c r="BAT82" s="52"/>
      <c r="BAU82" s="52"/>
      <c r="BAV82" s="52"/>
      <c r="BAW82" s="52"/>
      <c r="BAX82" s="52"/>
      <c r="BAY82" s="52"/>
      <c r="BAZ82" s="52"/>
      <c r="BBA82" s="52"/>
      <c r="BBB82" s="52"/>
      <c r="BBC82" s="52"/>
      <c r="BBD82" s="52"/>
      <c r="BBE82" s="52"/>
      <c r="BBF82" s="52"/>
      <c r="BBG82" s="52"/>
      <c r="BBH82" s="52"/>
      <c r="BBI82" s="52"/>
      <c r="BBJ82" s="52"/>
      <c r="BBK82" s="52"/>
      <c r="BBL82" s="52"/>
      <c r="BBM82" s="52"/>
      <c r="BBN82" s="52"/>
      <c r="BBO82" s="52"/>
      <c r="BBP82" s="52"/>
      <c r="BBQ82" s="52"/>
      <c r="BBR82" s="52"/>
      <c r="BBS82" s="52"/>
      <c r="BBT82" s="52"/>
      <c r="BBU82" s="52"/>
      <c r="BBV82" s="52"/>
      <c r="BBW82" s="52"/>
      <c r="BBX82" s="52"/>
      <c r="BBY82" s="52"/>
      <c r="BBZ82" s="52"/>
      <c r="BCA82" s="52"/>
      <c r="BCB82" s="52"/>
      <c r="BCC82" s="52"/>
      <c r="BCD82" s="52"/>
      <c r="BCE82" s="52"/>
      <c r="BCF82" s="52"/>
      <c r="BCG82" s="52"/>
      <c r="BCH82" s="52"/>
      <c r="BCI82" s="52"/>
      <c r="BCJ82" s="52"/>
      <c r="BCK82" s="52"/>
      <c r="BCL82" s="52"/>
      <c r="BCM82" s="52"/>
      <c r="BCN82" s="52"/>
      <c r="BCO82" s="52"/>
      <c r="BCP82" s="52"/>
      <c r="BCQ82" s="52"/>
      <c r="BCR82" s="52"/>
      <c r="BCS82" s="52"/>
      <c r="BCT82" s="52"/>
    </row>
    <row r="83" spans="1:1450" s="52" customFormat="1" x14ac:dyDescent="0.25">
      <c r="A83" s="77" t="s">
        <v>1054</v>
      </c>
      <c r="B83" s="78" t="s">
        <v>1054</v>
      </c>
      <c r="C83" s="78" t="s">
        <v>84</v>
      </c>
      <c r="D83" s="78" t="s">
        <v>1110</v>
      </c>
      <c r="E83" s="78" t="s">
        <v>1108</v>
      </c>
      <c r="F83" s="78" t="s">
        <v>1111</v>
      </c>
      <c r="G83" s="78">
        <v>35462</v>
      </c>
      <c r="H83" s="78">
        <v>2070</v>
      </c>
      <c r="I83" s="78">
        <v>848</v>
      </c>
      <c r="J83" s="61"/>
      <c r="K83" s="79"/>
      <c r="L83" s="79"/>
      <c r="M83" s="61"/>
      <c r="N83" s="87"/>
      <c r="O83" s="61">
        <f>IF(R83="",1,"")</f>
        <v>1</v>
      </c>
      <c r="P83" s="61"/>
      <c r="Q83" s="79"/>
      <c r="R83" s="80"/>
      <c r="S83" s="80"/>
      <c r="T83" s="61"/>
      <c r="U83" s="61"/>
      <c r="V83" s="61"/>
      <c r="W83" s="79"/>
      <c r="X83" s="83"/>
      <c r="Y83" s="88"/>
      <c r="Z83" s="88"/>
      <c r="AA83" s="88"/>
      <c r="AB83" s="88"/>
      <c r="AC83" s="61"/>
      <c r="AD83" s="61"/>
      <c r="AE83" s="61"/>
      <c r="AF83" s="33"/>
      <c r="AG83" s="89"/>
      <c r="AH83" s="86"/>
      <c r="AI83" s="86"/>
      <c r="AJ83" s="86"/>
      <c r="AK83" s="86"/>
      <c r="AL83" s="61"/>
    </row>
    <row r="84" spans="1:1450" s="52" customFormat="1" x14ac:dyDescent="0.25">
      <c r="A84" s="51" t="s">
        <v>1054</v>
      </c>
      <c r="B84" s="53" t="s">
        <v>1054</v>
      </c>
      <c r="C84" s="53" t="s">
        <v>188</v>
      </c>
      <c r="D84" s="53" t="s">
        <v>1112</v>
      </c>
      <c r="E84" s="53" t="s">
        <v>1113</v>
      </c>
      <c r="F84" s="53" t="s">
        <v>1114</v>
      </c>
      <c r="G84" s="53">
        <v>20532</v>
      </c>
      <c r="H84" s="53">
        <v>1317</v>
      </c>
      <c r="I84" s="53">
        <v>741</v>
      </c>
      <c r="J84" s="52">
        <v>2</v>
      </c>
      <c r="K84" s="55">
        <f>AVERAGE(G84:G85)</f>
        <v>42438</v>
      </c>
      <c r="L84" s="55">
        <f>STDEV(G84:G85)</f>
        <v>30979.76229734502</v>
      </c>
      <c r="N84" s="54"/>
      <c r="O84" s="52">
        <f>IF(R84="",1,"")</f>
        <v>1</v>
      </c>
      <c r="Q84" s="55"/>
      <c r="R84" s="56"/>
      <c r="S84" s="56"/>
      <c r="W84" s="55"/>
      <c r="X84" s="57"/>
      <c r="Y84" s="58"/>
      <c r="Z84" s="58"/>
      <c r="AA84" s="58"/>
      <c r="AB84" s="58"/>
      <c r="AF84" s="29"/>
      <c r="AG84" s="60"/>
      <c r="AH84" s="59"/>
      <c r="AI84" s="59"/>
      <c r="AJ84" s="59"/>
      <c r="AK84" s="59"/>
    </row>
    <row r="85" spans="1:1450" s="61" customFormat="1" x14ac:dyDescent="0.25">
      <c r="A85" s="51" t="s">
        <v>1054</v>
      </c>
      <c r="B85" s="53" t="s">
        <v>1054</v>
      </c>
      <c r="C85" s="53" t="s">
        <v>84</v>
      </c>
      <c r="D85" s="53" t="s">
        <v>1115</v>
      </c>
      <c r="E85" s="53" t="s">
        <v>1113</v>
      </c>
      <c r="F85" s="53" t="s">
        <v>1116</v>
      </c>
      <c r="G85" s="53">
        <v>64344</v>
      </c>
      <c r="H85" s="53">
        <v>4153</v>
      </c>
      <c r="I85" s="53">
        <v>2312</v>
      </c>
      <c r="J85" s="52"/>
      <c r="K85" s="55"/>
      <c r="L85" s="55"/>
      <c r="M85" s="52"/>
      <c r="N85" s="54"/>
      <c r="O85" s="52">
        <f t="shared" ref="O85:O91" si="16">IF(R85="",1,"")</f>
        <v>1</v>
      </c>
      <c r="P85" s="52"/>
      <c r="Q85" s="55"/>
      <c r="R85" s="56"/>
      <c r="S85" s="56"/>
      <c r="T85" s="52"/>
      <c r="U85" s="52"/>
      <c r="V85" s="52"/>
      <c r="W85" s="55"/>
      <c r="X85" s="57"/>
      <c r="Y85" s="58"/>
      <c r="Z85" s="58"/>
      <c r="AA85" s="58"/>
      <c r="AB85" s="58"/>
      <c r="AC85" s="52"/>
      <c r="AD85" s="52"/>
      <c r="AE85" s="52"/>
      <c r="AF85" s="29"/>
      <c r="AG85" s="60"/>
      <c r="AH85" s="59"/>
      <c r="AI85" s="59"/>
      <c r="AJ85" s="59"/>
      <c r="AK85" s="59"/>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c r="DJ85" s="52"/>
      <c r="DK85" s="52"/>
      <c r="DL85" s="52"/>
      <c r="DM85" s="52"/>
      <c r="DN85" s="52"/>
      <c r="DO85" s="52"/>
      <c r="DP85" s="52"/>
      <c r="DQ85" s="52"/>
      <c r="DR85" s="52"/>
      <c r="DS85" s="52"/>
      <c r="DT85" s="52"/>
      <c r="DU85" s="52"/>
      <c r="DV85" s="52"/>
      <c r="DW85" s="52"/>
      <c r="DX85" s="52"/>
      <c r="DY85" s="52"/>
      <c r="DZ85" s="52"/>
      <c r="EA85" s="52"/>
      <c r="EB85" s="52"/>
      <c r="EC85" s="52"/>
      <c r="ED85" s="52"/>
      <c r="EE85" s="52"/>
      <c r="EF85" s="52"/>
      <c r="EG85" s="52"/>
      <c r="EH85" s="52"/>
      <c r="EI85" s="52"/>
      <c r="EJ85" s="52"/>
      <c r="EK85" s="52"/>
      <c r="EL85" s="52"/>
      <c r="EM85" s="52"/>
      <c r="EN85" s="52"/>
      <c r="EO85" s="52"/>
      <c r="EP85" s="52"/>
      <c r="EQ85" s="52"/>
      <c r="ER85" s="52"/>
      <c r="ES85" s="52"/>
      <c r="ET85" s="52"/>
      <c r="EU85" s="52"/>
      <c r="EV85" s="52"/>
      <c r="EW85" s="52"/>
      <c r="EX85" s="52"/>
      <c r="EY85" s="52"/>
      <c r="EZ85" s="52"/>
      <c r="FA85" s="52"/>
      <c r="FB85" s="52"/>
      <c r="FC85" s="52"/>
      <c r="FD85" s="52"/>
      <c r="FE85" s="52"/>
      <c r="FF85" s="52"/>
      <c r="FG85" s="52"/>
      <c r="FH85" s="52"/>
      <c r="FI85" s="52"/>
      <c r="FJ85" s="52"/>
      <c r="FK85" s="52"/>
      <c r="FL85" s="52"/>
      <c r="FM85" s="52"/>
      <c r="FN85" s="52"/>
      <c r="FO85" s="52"/>
      <c r="FP85" s="52"/>
      <c r="FQ85" s="52"/>
      <c r="FR85" s="52"/>
      <c r="FS85" s="52"/>
      <c r="FT85" s="52"/>
      <c r="FU85" s="52"/>
      <c r="FV85" s="52"/>
      <c r="FW85" s="52"/>
      <c r="FX85" s="52"/>
      <c r="FY85" s="52"/>
      <c r="FZ85" s="52"/>
      <c r="GA85" s="52"/>
      <c r="GB85" s="52"/>
      <c r="GC85" s="52"/>
      <c r="GD85" s="52"/>
      <c r="GE85" s="52"/>
      <c r="GF85" s="52"/>
      <c r="GG85" s="52"/>
      <c r="GH85" s="52"/>
      <c r="GI85" s="52"/>
      <c r="GJ85" s="52"/>
      <c r="GK85" s="52"/>
      <c r="GL85" s="52"/>
      <c r="GM85" s="52"/>
      <c r="GN85" s="52"/>
      <c r="GO85" s="52"/>
      <c r="GP85" s="52"/>
      <c r="GQ85" s="52"/>
      <c r="GR85" s="52"/>
      <c r="GS85" s="52"/>
      <c r="GT85" s="52"/>
      <c r="GU85" s="52"/>
      <c r="GV85" s="52"/>
      <c r="GW85" s="52"/>
      <c r="GX85" s="52"/>
      <c r="GY85" s="52"/>
      <c r="GZ85" s="52"/>
      <c r="HA85" s="52"/>
      <c r="HB85" s="52"/>
      <c r="HC85" s="52"/>
      <c r="HD85" s="52"/>
      <c r="HE85" s="52"/>
      <c r="HF85" s="52"/>
      <c r="HG85" s="52"/>
      <c r="HH85" s="52"/>
      <c r="HI85" s="52"/>
      <c r="HJ85" s="52"/>
      <c r="HK85" s="52"/>
      <c r="HL85" s="52"/>
      <c r="HM85" s="52"/>
      <c r="HN85" s="52"/>
      <c r="HO85" s="52"/>
      <c r="HP85" s="52"/>
      <c r="HQ85" s="52"/>
      <c r="HR85" s="52"/>
      <c r="HS85" s="52"/>
      <c r="HT85" s="52"/>
      <c r="HU85" s="52"/>
      <c r="HV85" s="52"/>
      <c r="HW85" s="52"/>
      <c r="HX85" s="52"/>
      <c r="HY85" s="52"/>
      <c r="HZ85" s="52"/>
      <c r="IA85" s="52"/>
      <c r="IB85" s="52"/>
      <c r="IC85" s="52"/>
      <c r="ID85" s="52"/>
      <c r="IE85" s="52"/>
      <c r="IF85" s="52"/>
      <c r="IG85" s="52"/>
      <c r="IH85" s="52"/>
      <c r="II85" s="52"/>
      <c r="IJ85" s="52"/>
      <c r="IK85" s="52"/>
      <c r="IL85" s="52"/>
      <c r="IM85" s="52"/>
      <c r="IN85" s="52"/>
      <c r="IO85" s="52"/>
      <c r="IP85" s="52"/>
      <c r="IQ85" s="52"/>
      <c r="IR85" s="52"/>
      <c r="IS85" s="52"/>
      <c r="IT85" s="52"/>
      <c r="IU85" s="52"/>
      <c r="IV85" s="52"/>
      <c r="IW85" s="52"/>
      <c r="IX85" s="52"/>
      <c r="IY85" s="52"/>
      <c r="IZ85" s="52"/>
      <c r="JA85" s="52"/>
      <c r="JB85" s="52"/>
      <c r="JC85" s="52"/>
      <c r="JD85" s="52"/>
      <c r="JE85" s="52"/>
      <c r="JF85" s="52"/>
      <c r="JG85" s="52"/>
      <c r="JH85" s="52"/>
      <c r="JI85" s="52"/>
      <c r="JJ85" s="52"/>
      <c r="JK85" s="52"/>
      <c r="JL85" s="52"/>
      <c r="JM85" s="52"/>
      <c r="JN85" s="52"/>
      <c r="JO85" s="52"/>
      <c r="JP85" s="52"/>
      <c r="JQ85" s="52"/>
      <c r="JR85" s="52"/>
      <c r="JS85" s="52"/>
      <c r="JT85" s="52"/>
      <c r="JU85" s="52"/>
      <c r="JV85" s="52"/>
      <c r="JW85" s="52"/>
      <c r="JX85" s="52"/>
      <c r="JY85" s="52"/>
      <c r="JZ85" s="52"/>
      <c r="KA85" s="52"/>
      <c r="KB85" s="52"/>
      <c r="KC85" s="52"/>
      <c r="KD85" s="52"/>
      <c r="KE85" s="52"/>
      <c r="KF85" s="52"/>
      <c r="KG85" s="52"/>
      <c r="KH85" s="52"/>
      <c r="KI85" s="52"/>
      <c r="KJ85" s="52"/>
      <c r="KK85" s="52"/>
      <c r="KL85" s="52"/>
      <c r="KM85" s="52"/>
      <c r="KN85" s="52"/>
      <c r="KO85" s="52"/>
      <c r="KP85" s="52"/>
      <c r="KQ85" s="52"/>
      <c r="KR85" s="52"/>
      <c r="KS85" s="52"/>
      <c r="KT85" s="52"/>
      <c r="KU85" s="52"/>
      <c r="KV85" s="52"/>
      <c r="KW85" s="52"/>
      <c r="KX85" s="52"/>
      <c r="KY85" s="52"/>
      <c r="KZ85" s="52"/>
      <c r="LA85" s="52"/>
      <c r="LB85" s="52"/>
      <c r="LC85" s="52"/>
      <c r="LD85" s="52"/>
      <c r="LE85" s="52"/>
      <c r="LF85" s="52"/>
      <c r="LG85" s="52"/>
      <c r="LH85" s="52"/>
      <c r="LI85" s="52"/>
      <c r="LJ85" s="52"/>
      <c r="LK85" s="52"/>
      <c r="LL85" s="52"/>
      <c r="LM85" s="52"/>
      <c r="LN85" s="52"/>
      <c r="LO85" s="52"/>
      <c r="LP85" s="52"/>
      <c r="LQ85" s="52"/>
      <c r="LR85" s="52"/>
      <c r="LS85" s="52"/>
      <c r="LT85" s="52"/>
      <c r="LU85" s="52"/>
      <c r="LV85" s="52"/>
      <c r="LW85" s="52"/>
      <c r="LX85" s="52"/>
      <c r="LY85" s="52"/>
      <c r="LZ85" s="52"/>
      <c r="MA85" s="52"/>
      <c r="MB85" s="52"/>
      <c r="MC85" s="52"/>
      <c r="MD85" s="52"/>
      <c r="ME85" s="52"/>
      <c r="MF85" s="52"/>
      <c r="MG85" s="52"/>
      <c r="MH85" s="52"/>
      <c r="MI85" s="52"/>
      <c r="MJ85" s="52"/>
      <c r="MK85" s="52"/>
      <c r="ML85" s="52"/>
      <c r="MM85" s="52"/>
      <c r="MN85" s="52"/>
      <c r="MO85" s="52"/>
      <c r="MP85" s="52"/>
      <c r="MQ85" s="52"/>
      <c r="MR85" s="52"/>
      <c r="MS85" s="52"/>
      <c r="MT85" s="52"/>
      <c r="MU85" s="52"/>
      <c r="MV85" s="52"/>
      <c r="MW85" s="52"/>
      <c r="MX85" s="52"/>
      <c r="MY85" s="52"/>
      <c r="MZ85" s="52"/>
      <c r="NA85" s="52"/>
      <c r="NB85" s="52"/>
      <c r="NC85" s="52"/>
      <c r="ND85" s="52"/>
      <c r="NE85" s="52"/>
      <c r="NF85" s="52"/>
      <c r="NG85" s="52"/>
      <c r="NH85" s="52"/>
      <c r="NI85" s="52"/>
      <c r="NJ85" s="52"/>
      <c r="NK85" s="52"/>
      <c r="NL85" s="52"/>
      <c r="NM85" s="52"/>
      <c r="NN85" s="52"/>
      <c r="NO85" s="52"/>
      <c r="NP85" s="52"/>
      <c r="NQ85" s="52"/>
      <c r="NR85" s="52"/>
      <c r="NS85" s="52"/>
      <c r="NT85" s="52"/>
      <c r="NU85" s="52"/>
      <c r="NV85" s="52"/>
      <c r="NW85" s="52"/>
      <c r="NX85" s="52"/>
      <c r="NY85" s="52"/>
      <c r="NZ85" s="52"/>
      <c r="OA85" s="52"/>
      <c r="OB85" s="52"/>
      <c r="OC85" s="52"/>
      <c r="OD85" s="52"/>
      <c r="OE85" s="52"/>
      <c r="OF85" s="52"/>
      <c r="OG85" s="52"/>
      <c r="OH85" s="52"/>
      <c r="OI85" s="52"/>
      <c r="OJ85" s="52"/>
      <c r="OK85" s="52"/>
      <c r="OL85" s="52"/>
      <c r="OM85" s="52"/>
      <c r="ON85" s="52"/>
      <c r="OO85" s="52"/>
      <c r="OP85" s="52"/>
      <c r="OQ85" s="52"/>
      <c r="OR85" s="52"/>
      <c r="OS85" s="52"/>
      <c r="OT85" s="52"/>
      <c r="OU85" s="52"/>
      <c r="OV85" s="52"/>
      <c r="OW85" s="52"/>
      <c r="OX85" s="52"/>
      <c r="OY85" s="52"/>
      <c r="OZ85" s="52"/>
      <c r="PA85" s="52"/>
      <c r="PB85" s="52"/>
      <c r="PC85" s="52"/>
      <c r="PD85" s="52"/>
      <c r="PE85" s="52"/>
      <c r="PF85" s="52"/>
      <c r="PG85" s="52"/>
      <c r="PH85" s="52"/>
      <c r="PI85" s="52"/>
      <c r="PJ85" s="52"/>
      <c r="PK85" s="52"/>
      <c r="PL85" s="52"/>
      <c r="PM85" s="52"/>
      <c r="PN85" s="52"/>
      <c r="PO85" s="52"/>
      <c r="PP85" s="52"/>
      <c r="PQ85" s="52"/>
      <c r="PR85" s="52"/>
      <c r="PS85" s="52"/>
      <c r="PT85" s="52"/>
      <c r="PU85" s="52"/>
      <c r="PV85" s="52"/>
      <c r="PW85" s="52"/>
      <c r="PX85" s="52"/>
      <c r="PY85" s="52"/>
      <c r="PZ85" s="52"/>
      <c r="QA85" s="52"/>
      <c r="QB85" s="52"/>
      <c r="QC85" s="52"/>
      <c r="QD85" s="52"/>
      <c r="QE85" s="52"/>
      <c r="QF85" s="52"/>
      <c r="QG85" s="52"/>
      <c r="QH85" s="52"/>
      <c r="QI85" s="52"/>
      <c r="QJ85" s="52"/>
      <c r="QK85" s="52"/>
      <c r="QL85" s="52"/>
      <c r="QM85" s="52"/>
      <c r="QN85" s="52"/>
      <c r="QO85" s="52"/>
      <c r="QP85" s="52"/>
      <c r="QQ85" s="52"/>
      <c r="QR85" s="52"/>
      <c r="QS85" s="52"/>
      <c r="QT85" s="52"/>
      <c r="QU85" s="52"/>
      <c r="QV85" s="52"/>
      <c r="QW85" s="52"/>
      <c r="QX85" s="52"/>
      <c r="QY85" s="52"/>
      <c r="QZ85" s="52"/>
      <c r="RA85" s="52"/>
      <c r="RB85" s="52"/>
      <c r="RC85" s="52"/>
      <c r="RD85" s="52"/>
      <c r="RE85" s="52"/>
      <c r="RF85" s="52"/>
      <c r="RG85" s="52"/>
      <c r="RH85" s="52"/>
      <c r="RI85" s="52"/>
      <c r="RJ85" s="52"/>
      <c r="RK85" s="52"/>
      <c r="RL85" s="52"/>
      <c r="RM85" s="52"/>
      <c r="RN85" s="52"/>
      <c r="RO85" s="52"/>
      <c r="RP85" s="52"/>
      <c r="RQ85" s="52"/>
      <c r="RR85" s="52"/>
      <c r="RS85" s="52"/>
      <c r="RT85" s="52"/>
      <c r="RU85" s="52"/>
      <c r="RV85" s="52"/>
      <c r="RW85" s="52"/>
      <c r="RX85" s="52"/>
      <c r="RY85" s="52"/>
      <c r="RZ85" s="52"/>
      <c r="SA85" s="52"/>
      <c r="SB85" s="52"/>
      <c r="SC85" s="52"/>
      <c r="SD85" s="52"/>
      <c r="SE85" s="52"/>
      <c r="SF85" s="52"/>
      <c r="SG85" s="52"/>
      <c r="SH85" s="52"/>
      <c r="SI85" s="52"/>
      <c r="SJ85" s="52"/>
      <c r="SK85" s="52"/>
      <c r="SL85" s="52"/>
      <c r="SM85" s="52"/>
      <c r="SN85" s="52"/>
      <c r="SO85" s="52"/>
      <c r="SP85" s="52"/>
      <c r="SQ85" s="52"/>
      <c r="SR85" s="52"/>
      <c r="SS85" s="52"/>
      <c r="ST85" s="52"/>
      <c r="SU85" s="52"/>
      <c r="SV85" s="52"/>
      <c r="SW85" s="52"/>
      <c r="SX85" s="52"/>
      <c r="SY85" s="52"/>
      <c r="SZ85" s="52"/>
      <c r="TA85" s="52"/>
      <c r="TB85" s="52"/>
      <c r="TC85" s="52"/>
      <c r="TD85" s="52"/>
      <c r="TE85" s="52"/>
      <c r="TF85" s="52"/>
      <c r="TG85" s="52"/>
      <c r="TH85" s="52"/>
      <c r="TI85" s="52"/>
      <c r="TJ85" s="52"/>
      <c r="TK85" s="52"/>
      <c r="TL85" s="52"/>
      <c r="TM85" s="52"/>
      <c r="TN85" s="52"/>
      <c r="TO85" s="52"/>
      <c r="TP85" s="52"/>
      <c r="TQ85" s="52"/>
      <c r="TR85" s="52"/>
      <c r="TS85" s="52"/>
      <c r="TT85" s="52"/>
      <c r="TU85" s="52"/>
      <c r="TV85" s="52"/>
      <c r="TW85" s="52"/>
      <c r="TX85" s="52"/>
      <c r="TY85" s="52"/>
      <c r="TZ85" s="52"/>
      <c r="UA85" s="52"/>
      <c r="UB85" s="52"/>
      <c r="UC85" s="52"/>
      <c r="UD85" s="52"/>
      <c r="UE85" s="52"/>
      <c r="UF85" s="52"/>
      <c r="UG85" s="52"/>
      <c r="UH85" s="52"/>
      <c r="UI85" s="52"/>
      <c r="UJ85" s="52"/>
      <c r="UK85" s="52"/>
      <c r="UL85" s="52"/>
      <c r="UM85" s="52"/>
      <c r="UN85" s="52"/>
      <c r="UO85" s="52"/>
      <c r="UP85" s="52"/>
      <c r="UQ85" s="52"/>
      <c r="UR85" s="52"/>
      <c r="US85" s="52"/>
      <c r="UT85" s="52"/>
      <c r="UU85" s="52"/>
      <c r="UV85" s="52"/>
      <c r="UW85" s="52"/>
      <c r="UX85" s="52"/>
      <c r="UY85" s="52"/>
      <c r="UZ85" s="52"/>
      <c r="VA85" s="52"/>
      <c r="VB85" s="52"/>
      <c r="VC85" s="52"/>
      <c r="VD85" s="52"/>
      <c r="VE85" s="52"/>
      <c r="VF85" s="52"/>
      <c r="VG85" s="52"/>
      <c r="VH85" s="52"/>
      <c r="VI85" s="52"/>
      <c r="VJ85" s="52"/>
      <c r="VK85" s="52"/>
      <c r="VL85" s="52"/>
      <c r="VM85" s="52"/>
      <c r="VN85" s="52"/>
      <c r="VO85" s="52"/>
      <c r="VP85" s="52"/>
      <c r="VQ85" s="52"/>
      <c r="VR85" s="52"/>
      <c r="VS85" s="52"/>
      <c r="VT85" s="52"/>
      <c r="VU85" s="52"/>
      <c r="VV85" s="52"/>
      <c r="VW85" s="52"/>
      <c r="VX85" s="52"/>
      <c r="VY85" s="52"/>
      <c r="VZ85" s="52"/>
      <c r="WA85" s="52"/>
      <c r="WB85" s="52"/>
      <c r="WC85" s="52"/>
      <c r="WD85" s="52"/>
      <c r="WE85" s="52"/>
      <c r="WF85" s="52"/>
      <c r="WG85" s="52"/>
      <c r="WH85" s="52"/>
      <c r="WI85" s="52"/>
      <c r="WJ85" s="52"/>
      <c r="WK85" s="52"/>
      <c r="WL85" s="52"/>
      <c r="WM85" s="52"/>
      <c r="WN85" s="52"/>
      <c r="WO85" s="52"/>
      <c r="WP85" s="52"/>
      <c r="WQ85" s="52"/>
      <c r="WR85" s="52"/>
      <c r="WS85" s="52"/>
      <c r="WT85" s="52"/>
      <c r="WU85" s="52"/>
      <c r="WV85" s="52"/>
      <c r="WW85" s="52"/>
      <c r="WX85" s="52"/>
      <c r="WY85" s="52"/>
      <c r="WZ85" s="52"/>
      <c r="XA85" s="52"/>
      <c r="XB85" s="52"/>
      <c r="XC85" s="52"/>
      <c r="XD85" s="52"/>
      <c r="XE85" s="52"/>
      <c r="XF85" s="52"/>
      <c r="XG85" s="52"/>
      <c r="XH85" s="52"/>
      <c r="XI85" s="52"/>
      <c r="XJ85" s="52"/>
      <c r="XK85" s="52"/>
      <c r="XL85" s="52"/>
      <c r="XM85" s="52"/>
      <c r="XN85" s="52"/>
      <c r="XO85" s="52"/>
      <c r="XP85" s="52"/>
      <c r="XQ85" s="52"/>
      <c r="XR85" s="52"/>
      <c r="XS85" s="52"/>
      <c r="XT85" s="52"/>
      <c r="XU85" s="52"/>
      <c r="XV85" s="52"/>
      <c r="XW85" s="52"/>
      <c r="XX85" s="52"/>
      <c r="XY85" s="52"/>
      <c r="XZ85" s="52"/>
      <c r="YA85" s="52"/>
      <c r="YB85" s="52"/>
      <c r="YC85" s="52"/>
      <c r="YD85" s="52"/>
      <c r="YE85" s="52"/>
      <c r="YF85" s="52"/>
      <c r="YG85" s="52"/>
      <c r="YH85" s="52"/>
      <c r="YI85" s="52"/>
      <c r="YJ85" s="52"/>
      <c r="YK85" s="52"/>
      <c r="YL85" s="52"/>
      <c r="YM85" s="52"/>
      <c r="YN85" s="52"/>
      <c r="YO85" s="52"/>
      <c r="YP85" s="52"/>
      <c r="YQ85" s="52"/>
      <c r="YR85" s="52"/>
      <c r="YS85" s="52"/>
      <c r="YT85" s="52"/>
      <c r="YU85" s="52"/>
      <c r="YV85" s="52"/>
      <c r="YW85" s="52"/>
      <c r="YX85" s="52"/>
      <c r="YY85" s="52"/>
      <c r="YZ85" s="52"/>
      <c r="ZA85" s="52"/>
      <c r="ZB85" s="52"/>
      <c r="ZC85" s="52"/>
      <c r="ZD85" s="52"/>
      <c r="ZE85" s="52"/>
      <c r="ZF85" s="52"/>
      <c r="ZG85" s="52"/>
      <c r="ZH85" s="52"/>
      <c r="ZI85" s="52"/>
      <c r="ZJ85" s="52"/>
      <c r="ZK85" s="52"/>
      <c r="ZL85" s="52"/>
      <c r="ZM85" s="52"/>
      <c r="ZN85" s="52"/>
      <c r="ZO85" s="52"/>
      <c r="ZP85" s="52"/>
      <c r="ZQ85" s="52"/>
      <c r="ZR85" s="52"/>
      <c r="ZS85" s="52"/>
      <c r="ZT85" s="52"/>
      <c r="ZU85" s="52"/>
      <c r="ZV85" s="52"/>
      <c r="ZW85" s="52"/>
      <c r="ZX85" s="52"/>
      <c r="ZY85" s="52"/>
      <c r="ZZ85" s="52"/>
      <c r="AAA85" s="52"/>
      <c r="AAB85" s="52"/>
      <c r="AAC85" s="52"/>
      <c r="AAD85" s="52"/>
      <c r="AAE85" s="52"/>
      <c r="AAF85" s="52"/>
      <c r="AAG85" s="52"/>
      <c r="AAH85" s="52"/>
      <c r="AAI85" s="52"/>
      <c r="AAJ85" s="52"/>
      <c r="AAK85" s="52"/>
      <c r="AAL85" s="52"/>
      <c r="AAM85" s="52"/>
      <c r="AAN85" s="52"/>
      <c r="AAO85" s="52"/>
      <c r="AAP85" s="52"/>
      <c r="AAQ85" s="52"/>
      <c r="AAR85" s="52"/>
      <c r="AAS85" s="52"/>
      <c r="AAT85" s="52"/>
      <c r="AAU85" s="52"/>
      <c r="AAV85" s="52"/>
      <c r="AAW85" s="52"/>
      <c r="AAX85" s="52"/>
      <c r="AAY85" s="52"/>
      <c r="AAZ85" s="52"/>
      <c r="ABA85" s="52"/>
      <c r="ABB85" s="52"/>
      <c r="ABC85" s="52"/>
      <c r="ABD85" s="52"/>
      <c r="ABE85" s="52"/>
      <c r="ABF85" s="52"/>
      <c r="ABG85" s="52"/>
      <c r="ABH85" s="52"/>
      <c r="ABI85" s="52"/>
      <c r="ABJ85" s="52"/>
      <c r="ABK85" s="52"/>
      <c r="ABL85" s="52"/>
      <c r="ABM85" s="52"/>
      <c r="ABN85" s="52"/>
      <c r="ABO85" s="52"/>
      <c r="ABP85" s="52"/>
      <c r="ABQ85" s="52"/>
      <c r="ABR85" s="52"/>
      <c r="ABS85" s="52"/>
      <c r="ABT85" s="52"/>
      <c r="ABU85" s="52"/>
      <c r="ABV85" s="52"/>
      <c r="ABW85" s="52"/>
      <c r="ABX85" s="52"/>
      <c r="ABY85" s="52"/>
      <c r="ABZ85" s="52"/>
      <c r="ACA85" s="52"/>
      <c r="ACB85" s="52"/>
      <c r="ACC85" s="52"/>
      <c r="ACD85" s="52"/>
      <c r="ACE85" s="52"/>
      <c r="ACF85" s="52"/>
      <c r="ACG85" s="52"/>
      <c r="ACH85" s="52"/>
      <c r="ACI85" s="52"/>
      <c r="ACJ85" s="52"/>
      <c r="ACK85" s="52"/>
      <c r="ACL85" s="52"/>
      <c r="ACM85" s="52"/>
      <c r="ACN85" s="52"/>
      <c r="ACO85" s="52"/>
      <c r="ACP85" s="52"/>
      <c r="ACQ85" s="52"/>
      <c r="ACR85" s="52"/>
      <c r="ACS85" s="52"/>
      <c r="ACT85" s="52"/>
      <c r="ACU85" s="52"/>
      <c r="ACV85" s="52"/>
      <c r="ACW85" s="52"/>
      <c r="ACX85" s="52"/>
      <c r="ACY85" s="52"/>
      <c r="ACZ85" s="52"/>
      <c r="ADA85" s="52"/>
      <c r="ADB85" s="52"/>
      <c r="ADC85" s="52"/>
      <c r="ADD85" s="52"/>
      <c r="ADE85" s="52"/>
      <c r="ADF85" s="52"/>
      <c r="ADG85" s="52"/>
      <c r="ADH85" s="52"/>
      <c r="ADI85" s="52"/>
      <c r="ADJ85" s="52"/>
      <c r="ADK85" s="52"/>
      <c r="ADL85" s="52"/>
      <c r="ADM85" s="52"/>
      <c r="ADN85" s="52"/>
      <c r="ADO85" s="52"/>
      <c r="ADP85" s="52"/>
      <c r="ADQ85" s="52"/>
      <c r="ADR85" s="52"/>
      <c r="ADS85" s="52"/>
      <c r="ADT85" s="52"/>
      <c r="ADU85" s="52"/>
      <c r="ADV85" s="52"/>
      <c r="ADW85" s="52"/>
      <c r="ADX85" s="52"/>
      <c r="ADY85" s="52"/>
      <c r="ADZ85" s="52"/>
      <c r="AEA85" s="52"/>
      <c r="AEB85" s="52"/>
      <c r="AEC85" s="52"/>
      <c r="AED85" s="52"/>
      <c r="AEE85" s="52"/>
      <c r="AEF85" s="52"/>
      <c r="AEG85" s="52"/>
      <c r="AEH85" s="52"/>
      <c r="AEI85" s="52"/>
      <c r="AEJ85" s="52"/>
      <c r="AEK85" s="52"/>
      <c r="AEL85" s="52"/>
      <c r="AEM85" s="52"/>
      <c r="AEN85" s="52"/>
      <c r="AEO85" s="52"/>
      <c r="AEP85" s="52"/>
      <c r="AEQ85" s="52"/>
      <c r="AER85" s="52"/>
      <c r="AES85" s="52"/>
      <c r="AET85" s="52"/>
      <c r="AEU85" s="52"/>
      <c r="AEV85" s="52"/>
      <c r="AEW85" s="52"/>
      <c r="AEX85" s="52"/>
      <c r="AEY85" s="52"/>
      <c r="AEZ85" s="52"/>
      <c r="AFA85" s="52"/>
      <c r="AFB85" s="52"/>
      <c r="AFC85" s="52"/>
      <c r="AFD85" s="52"/>
      <c r="AFE85" s="52"/>
      <c r="AFF85" s="52"/>
      <c r="AFG85" s="52"/>
      <c r="AFH85" s="52"/>
      <c r="AFI85" s="52"/>
      <c r="AFJ85" s="52"/>
      <c r="AFK85" s="52"/>
      <c r="AFL85" s="52"/>
      <c r="AFM85" s="52"/>
      <c r="AFN85" s="52"/>
      <c r="AFO85" s="52"/>
      <c r="AFP85" s="52"/>
      <c r="AFQ85" s="52"/>
      <c r="AFR85" s="52"/>
      <c r="AFS85" s="52"/>
      <c r="AFT85" s="52"/>
      <c r="AFU85" s="52"/>
      <c r="AFV85" s="52"/>
      <c r="AFW85" s="52"/>
      <c r="AFX85" s="52"/>
      <c r="AFY85" s="52"/>
      <c r="AFZ85" s="52"/>
      <c r="AGA85" s="52"/>
      <c r="AGB85" s="52"/>
      <c r="AGC85" s="52"/>
      <c r="AGD85" s="52"/>
      <c r="AGE85" s="52"/>
      <c r="AGF85" s="52"/>
      <c r="AGG85" s="52"/>
      <c r="AGH85" s="52"/>
      <c r="AGI85" s="52"/>
      <c r="AGJ85" s="52"/>
      <c r="AGK85" s="52"/>
      <c r="AGL85" s="52"/>
      <c r="AGM85" s="52"/>
      <c r="AGN85" s="52"/>
      <c r="AGO85" s="52"/>
      <c r="AGP85" s="52"/>
      <c r="AGQ85" s="52"/>
      <c r="AGR85" s="52"/>
      <c r="AGS85" s="52"/>
      <c r="AGT85" s="52"/>
      <c r="AGU85" s="52"/>
      <c r="AGV85" s="52"/>
      <c r="AGW85" s="52"/>
      <c r="AGX85" s="52"/>
      <c r="AGY85" s="52"/>
      <c r="AGZ85" s="52"/>
      <c r="AHA85" s="52"/>
      <c r="AHB85" s="52"/>
      <c r="AHC85" s="52"/>
      <c r="AHD85" s="52"/>
      <c r="AHE85" s="52"/>
      <c r="AHF85" s="52"/>
      <c r="AHG85" s="52"/>
      <c r="AHH85" s="52"/>
      <c r="AHI85" s="52"/>
      <c r="AHJ85" s="52"/>
      <c r="AHK85" s="52"/>
      <c r="AHL85" s="52"/>
      <c r="AHM85" s="52"/>
      <c r="AHN85" s="52"/>
      <c r="AHO85" s="52"/>
      <c r="AHP85" s="52"/>
      <c r="AHQ85" s="52"/>
      <c r="AHR85" s="52"/>
      <c r="AHS85" s="52"/>
      <c r="AHT85" s="52"/>
      <c r="AHU85" s="52"/>
      <c r="AHV85" s="52"/>
      <c r="AHW85" s="52"/>
      <c r="AHX85" s="52"/>
      <c r="AHY85" s="52"/>
      <c r="AHZ85" s="52"/>
      <c r="AIA85" s="52"/>
      <c r="AIB85" s="52"/>
      <c r="AIC85" s="52"/>
      <c r="AID85" s="52"/>
      <c r="AIE85" s="52"/>
      <c r="AIF85" s="52"/>
      <c r="AIG85" s="52"/>
      <c r="AIH85" s="52"/>
      <c r="AII85" s="52"/>
      <c r="AIJ85" s="52"/>
      <c r="AIK85" s="52"/>
      <c r="AIL85" s="52"/>
      <c r="AIM85" s="52"/>
      <c r="AIN85" s="52"/>
      <c r="AIO85" s="52"/>
      <c r="AIP85" s="52"/>
      <c r="AIQ85" s="52"/>
      <c r="AIR85" s="52"/>
      <c r="AIS85" s="52"/>
      <c r="AIT85" s="52"/>
      <c r="AIU85" s="52"/>
      <c r="AIV85" s="52"/>
      <c r="AIW85" s="52"/>
      <c r="AIX85" s="52"/>
      <c r="AIY85" s="52"/>
      <c r="AIZ85" s="52"/>
      <c r="AJA85" s="52"/>
      <c r="AJB85" s="52"/>
      <c r="AJC85" s="52"/>
      <c r="AJD85" s="52"/>
      <c r="AJE85" s="52"/>
      <c r="AJF85" s="52"/>
      <c r="AJG85" s="52"/>
      <c r="AJH85" s="52"/>
      <c r="AJI85" s="52"/>
      <c r="AJJ85" s="52"/>
      <c r="AJK85" s="52"/>
      <c r="AJL85" s="52"/>
      <c r="AJM85" s="52"/>
      <c r="AJN85" s="52"/>
      <c r="AJO85" s="52"/>
      <c r="AJP85" s="52"/>
      <c r="AJQ85" s="52"/>
      <c r="AJR85" s="52"/>
      <c r="AJS85" s="52"/>
      <c r="AJT85" s="52"/>
      <c r="AJU85" s="52"/>
      <c r="AJV85" s="52"/>
      <c r="AJW85" s="52"/>
      <c r="AJX85" s="52"/>
      <c r="AJY85" s="52"/>
      <c r="AJZ85" s="52"/>
      <c r="AKA85" s="52"/>
      <c r="AKB85" s="52"/>
      <c r="AKC85" s="52"/>
      <c r="AKD85" s="52"/>
      <c r="AKE85" s="52"/>
      <c r="AKF85" s="52"/>
      <c r="AKG85" s="52"/>
      <c r="AKH85" s="52"/>
      <c r="AKI85" s="52"/>
      <c r="AKJ85" s="52"/>
      <c r="AKK85" s="52"/>
      <c r="AKL85" s="52"/>
      <c r="AKM85" s="52"/>
      <c r="AKN85" s="52"/>
      <c r="AKO85" s="52"/>
      <c r="AKP85" s="52"/>
      <c r="AKQ85" s="52"/>
      <c r="AKR85" s="52"/>
      <c r="AKS85" s="52"/>
      <c r="AKT85" s="52"/>
      <c r="AKU85" s="52"/>
      <c r="AKV85" s="52"/>
      <c r="AKW85" s="52"/>
      <c r="AKX85" s="52"/>
      <c r="AKY85" s="52"/>
      <c r="AKZ85" s="52"/>
      <c r="ALA85" s="52"/>
      <c r="ALB85" s="52"/>
      <c r="ALC85" s="52"/>
      <c r="ALD85" s="52"/>
      <c r="ALE85" s="52"/>
      <c r="ALF85" s="52"/>
      <c r="ALG85" s="52"/>
      <c r="ALH85" s="52"/>
      <c r="ALI85" s="52"/>
      <c r="ALJ85" s="52"/>
      <c r="ALK85" s="52"/>
      <c r="ALL85" s="52"/>
      <c r="ALM85" s="52"/>
      <c r="ALN85" s="52"/>
      <c r="ALO85" s="52"/>
      <c r="ALP85" s="52"/>
      <c r="ALQ85" s="52"/>
      <c r="ALR85" s="52"/>
      <c r="ALS85" s="52"/>
      <c r="ALT85" s="52"/>
      <c r="ALU85" s="52"/>
      <c r="ALV85" s="52"/>
      <c r="ALW85" s="52"/>
      <c r="ALX85" s="52"/>
      <c r="ALY85" s="52"/>
      <c r="ALZ85" s="52"/>
      <c r="AMA85" s="52"/>
      <c r="AMB85" s="52"/>
      <c r="AMC85" s="52"/>
      <c r="AMD85" s="52"/>
      <c r="AME85" s="52"/>
      <c r="AMF85" s="52"/>
      <c r="AMG85" s="52"/>
      <c r="AMH85" s="52"/>
      <c r="AMI85" s="52"/>
      <c r="AMJ85" s="52"/>
      <c r="AMK85" s="52"/>
      <c r="AML85" s="52"/>
      <c r="AMM85" s="52"/>
      <c r="AMN85" s="52"/>
      <c r="AMO85" s="52"/>
      <c r="AMP85" s="52"/>
      <c r="AMQ85" s="52"/>
      <c r="AMR85" s="52"/>
      <c r="AMS85" s="52"/>
      <c r="AMT85" s="52"/>
      <c r="AMU85" s="52"/>
      <c r="AMV85" s="52"/>
      <c r="AMW85" s="52"/>
      <c r="AMX85" s="52"/>
      <c r="AMY85" s="52"/>
      <c r="AMZ85" s="52"/>
      <c r="ANA85" s="52"/>
      <c r="ANB85" s="52"/>
      <c r="ANC85" s="52"/>
      <c r="AND85" s="52"/>
      <c r="ANE85" s="52"/>
      <c r="ANF85" s="52"/>
      <c r="ANG85" s="52"/>
      <c r="ANH85" s="52"/>
      <c r="ANI85" s="52"/>
      <c r="ANJ85" s="52"/>
      <c r="ANK85" s="52"/>
      <c r="ANL85" s="52"/>
      <c r="ANM85" s="52"/>
      <c r="ANN85" s="52"/>
      <c r="ANO85" s="52"/>
      <c r="ANP85" s="52"/>
      <c r="ANQ85" s="52"/>
      <c r="ANR85" s="52"/>
      <c r="ANS85" s="52"/>
      <c r="ANT85" s="52"/>
      <c r="ANU85" s="52"/>
      <c r="ANV85" s="52"/>
      <c r="ANW85" s="52"/>
      <c r="ANX85" s="52"/>
      <c r="ANY85" s="52"/>
      <c r="ANZ85" s="52"/>
      <c r="AOA85" s="52"/>
      <c r="AOB85" s="52"/>
      <c r="AOC85" s="52"/>
      <c r="AOD85" s="52"/>
      <c r="AOE85" s="52"/>
      <c r="AOF85" s="52"/>
      <c r="AOG85" s="52"/>
      <c r="AOH85" s="52"/>
      <c r="AOI85" s="52"/>
      <c r="AOJ85" s="52"/>
      <c r="AOK85" s="52"/>
      <c r="AOL85" s="52"/>
      <c r="AOM85" s="52"/>
      <c r="AON85" s="52"/>
      <c r="AOO85" s="52"/>
      <c r="AOP85" s="52"/>
      <c r="AOQ85" s="52"/>
      <c r="AOR85" s="52"/>
      <c r="AOS85" s="52"/>
      <c r="AOT85" s="52"/>
      <c r="AOU85" s="52"/>
      <c r="AOV85" s="52"/>
      <c r="AOW85" s="52"/>
      <c r="AOX85" s="52"/>
      <c r="AOY85" s="52"/>
      <c r="AOZ85" s="52"/>
      <c r="APA85" s="52"/>
      <c r="APB85" s="52"/>
      <c r="APC85" s="52"/>
      <c r="APD85" s="52"/>
      <c r="APE85" s="52"/>
      <c r="APF85" s="52"/>
      <c r="APG85" s="52"/>
      <c r="APH85" s="52"/>
      <c r="API85" s="52"/>
      <c r="APJ85" s="52"/>
      <c r="APK85" s="52"/>
      <c r="APL85" s="52"/>
      <c r="APM85" s="52"/>
      <c r="APN85" s="52"/>
      <c r="APO85" s="52"/>
      <c r="APP85" s="52"/>
      <c r="APQ85" s="52"/>
      <c r="APR85" s="52"/>
      <c r="APS85" s="52"/>
      <c r="APT85" s="52"/>
      <c r="APU85" s="52"/>
      <c r="APV85" s="52"/>
      <c r="APW85" s="52"/>
      <c r="APX85" s="52"/>
      <c r="APY85" s="52"/>
      <c r="APZ85" s="52"/>
      <c r="AQA85" s="52"/>
      <c r="AQB85" s="52"/>
      <c r="AQC85" s="52"/>
      <c r="AQD85" s="52"/>
      <c r="AQE85" s="52"/>
      <c r="AQF85" s="52"/>
      <c r="AQG85" s="52"/>
      <c r="AQH85" s="52"/>
      <c r="AQI85" s="52"/>
      <c r="AQJ85" s="52"/>
      <c r="AQK85" s="52"/>
      <c r="AQL85" s="52"/>
      <c r="AQM85" s="52"/>
      <c r="AQN85" s="52"/>
      <c r="AQO85" s="52"/>
      <c r="AQP85" s="52"/>
      <c r="AQQ85" s="52"/>
      <c r="AQR85" s="52"/>
      <c r="AQS85" s="52"/>
      <c r="AQT85" s="52"/>
      <c r="AQU85" s="52"/>
      <c r="AQV85" s="52"/>
      <c r="AQW85" s="52"/>
      <c r="AQX85" s="52"/>
      <c r="AQY85" s="52"/>
      <c r="AQZ85" s="52"/>
      <c r="ARA85" s="52"/>
      <c r="ARB85" s="52"/>
      <c r="ARC85" s="52"/>
      <c r="ARD85" s="52"/>
      <c r="ARE85" s="52"/>
      <c r="ARF85" s="52"/>
      <c r="ARG85" s="52"/>
      <c r="ARH85" s="52"/>
      <c r="ARI85" s="52"/>
      <c r="ARJ85" s="52"/>
      <c r="ARK85" s="52"/>
      <c r="ARL85" s="52"/>
      <c r="ARM85" s="52"/>
      <c r="ARN85" s="52"/>
      <c r="ARO85" s="52"/>
      <c r="ARP85" s="52"/>
      <c r="ARQ85" s="52"/>
      <c r="ARR85" s="52"/>
      <c r="ARS85" s="52"/>
      <c r="ART85" s="52"/>
      <c r="ARU85" s="52"/>
      <c r="ARV85" s="52"/>
      <c r="ARW85" s="52"/>
      <c r="ARX85" s="52"/>
      <c r="ARY85" s="52"/>
      <c r="ARZ85" s="52"/>
      <c r="ASA85" s="52"/>
      <c r="ASB85" s="52"/>
      <c r="ASC85" s="52"/>
      <c r="ASD85" s="52"/>
      <c r="ASE85" s="52"/>
      <c r="ASF85" s="52"/>
      <c r="ASG85" s="52"/>
      <c r="ASH85" s="52"/>
      <c r="ASI85" s="52"/>
      <c r="ASJ85" s="52"/>
      <c r="ASK85" s="52"/>
      <c r="ASL85" s="52"/>
      <c r="ASM85" s="52"/>
      <c r="ASN85" s="52"/>
      <c r="ASO85" s="52"/>
      <c r="ASP85" s="52"/>
      <c r="ASQ85" s="52"/>
      <c r="ASR85" s="52"/>
      <c r="ASS85" s="52"/>
      <c r="AST85" s="52"/>
      <c r="ASU85" s="52"/>
      <c r="ASV85" s="52"/>
      <c r="ASW85" s="52"/>
      <c r="ASX85" s="52"/>
      <c r="ASY85" s="52"/>
      <c r="ASZ85" s="52"/>
      <c r="ATA85" s="52"/>
      <c r="ATB85" s="52"/>
      <c r="ATC85" s="52"/>
      <c r="ATD85" s="52"/>
      <c r="ATE85" s="52"/>
      <c r="ATF85" s="52"/>
      <c r="ATG85" s="52"/>
      <c r="ATH85" s="52"/>
      <c r="ATI85" s="52"/>
      <c r="ATJ85" s="52"/>
      <c r="ATK85" s="52"/>
      <c r="ATL85" s="52"/>
      <c r="ATM85" s="52"/>
      <c r="ATN85" s="52"/>
      <c r="ATO85" s="52"/>
      <c r="ATP85" s="52"/>
      <c r="ATQ85" s="52"/>
      <c r="ATR85" s="52"/>
      <c r="ATS85" s="52"/>
      <c r="ATT85" s="52"/>
      <c r="ATU85" s="52"/>
      <c r="ATV85" s="52"/>
      <c r="ATW85" s="52"/>
      <c r="ATX85" s="52"/>
      <c r="ATY85" s="52"/>
      <c r="ATZ85" s="52"/>
      <c r="AUA85" s="52"/>
      <c r="AUB85" s="52"/>
      <c r="AUC85" s="52"/>
      <c r="AUD85" s="52"/>
      <c r="AUE85" s="52"/>
      <c r="AUF85" s="52"/>
      <c r="AUG85" s="52"/>
      <c r="AUH85" s="52"/>
      <c r="AUI85" s="52"/>
      <c r="AUJ85" s="52"/>
      <c r="AUK85" s="52"/>
      <c r="AUL85" s="52"/>
      <c r="AUM85" s="52"/>
      <c r="AUN85" s="52"/>
      <c r="AUO85" s="52"/>
      <c r="AUP85" s="52"/>
      <c r="AUQ85" s="52"/>
      <c r="AUR85" s="52"/>
      <c r="AUS85" s="52"/>
      <c r="AUT85" s="52"/>
      <c r="AUU85" s="52"/>
      <c r="AUV85" s="52"/>
      <c r="AUW85" s="52"/>
      <c r="AUX85" s="52"/>
      <c r="AUY85" s="52"/>
      <c r="AUZ85" s="52"/>
      <c r="AVA85" s="52"/>
      <c r="AVB85" s="52"/>
      <c r="AVC85" s="52"/>
      <c r="AVD85" s="52"/>
      <c r="AVE85" s="52"/>
      <c r="AVF85" s="52"/>
      <c r="AVG85" s="52"/>
      <c r="AVH85" s="52"/>
      <c r="AVI85" s="52"/>
      <c r="AVJ85" s="52"/>
      <c r="AVK85" s="52"/>
      <c r="AVL85" s="52"/>
      <c r="AVM85" s="52"/>
      <c r="AVN85" s="52"/>
      <c r="AVO85" s="52"/>
      <c r="AVP85" s="52"/>
      <c r="AVQ85" s="52"/>
      <c r="AVR85" s="52"/>
      <c r="AVS85" s="52"/>
      <c r="AVT85" s="52"/>
      <c r="AVU85" s="52"/>
      <c r="AVV85" s="52"/>
      <c r="AVW85" s="52"/>
      <c r="AVX85" s="52"/>
      <c r="AVY85" s="52"/>
      <c r="AVZ85" s="52"/>
      <c r="AWA85" s="52"/>
      <c r="AWB85" s="52"/>
      <c r="AWC85" s="52"/>
      <c r="AWD85" s="52"/>
      <c r="AWE85" s="52"/>
      <c r="AWF85" s="52"/>
      <c r="AWG85" s="52"/>
      <c r="AWH85" s="52"/>
      <c r="AWI85" s="52"/>
      <c r="AWJ85" s="52"/>
      <c r="AWK85" s="52"/>
      <c r="AWL85" s="52"/>
      <c r="AWM85" s="52"/>
      <c r="AWN85" s="52"/>
      <c r="AWO85" s="52"/>
      <c r="AWP85" s="52"/>
      <c r="AWQ85" s="52"/>
      <c r="AWR85" s="52"/>
      <c r="AWS85" s="52"/>
      <c r="AWT85" s="52"/>
      <c r="AWU85" s="52"/>
      <c r="AWV85" s="52"/>
      <c r="AWW85" s="52"/>
      <c r="AWX85" s="52"/>
      <c r="AWY85" s="52"/>
      <c r="AWZ85" s="52"/>
      <c r="AXA85" s="52"/>
      <c r="AXB85" s="52"/>
      <c r="AXC85" s="52"/>
      <c r="AXD85" s="52"/>
      <c r="AXE85" s="52"/>
      <c r="AXF85" s="52"/>
      <c r="AXG85" s="52"/>
      <c r="AXH85" s="52"/>
      <c r="AXI85" s="52"/>
      <c r="AXJ85" s="52"/>
      <c r="AXK85" s="52"/>
      <c r="AXL85" s="52"/>
      <c r="AXM85" s="52"/>
      <c r="AXN85" s="52"/>
      <c r="AXO85" s="52"/>
      <c r="AXP85" s="52"/>
      <c r="AXQ85" s="52"/>
      <c r="AXR85" s="52"/>
      <c r="AXS85" s="52"/>
      <c r="AXT85" s="52"/>
      <c r="AXU85" s="52"/>
      <c r="AXV85" s="52"/>
      <c r="AXW85" s="52"/>
      <c r="AXX85" s="52"/>
      <c r="AXY85" s="52"/>
      <c r="AXZ85" s="52"/>
      <c r="AYA85" s="52"/>
      <c r="AYB85" s="52"/>
      <c r="AYC85" s="52"/>
      <c r="AYD85" s="52"/>
      <c r="AYE85" s="52"/>
      <c r="AYF85" s="52"/>
      <c r="AYG85" s="52"/>
      <c r="AYH85" s="52"/>
      <c r="AYI85" s="52"/>
      <c r="AYJ85" s="52"/>
      <c r="AYK85" s="52"/>
      <c r="AYL85" s="52"/>
      <c r="AYM85" s="52"/>
      <c r="AYN85" s="52"/>
      <c r="AYO85" s="52"/>
      <c r="AYP85" s="52"/>
      <c r="AYQ85" s="52"/>
      <c r="AYR85" s="52"/>
      <c r="AYS85" s="52"/>
      <c r="AYT85" s="52"/>
      <c r="AYU85" s="52"/>
      <c r="AYV85" s="52"/>
      <c r="AYW85" s="52"/>
      <c r="AYX85" s="52"/>
      <c r="AYY85" s="52"/>
      <c r="AYZ85" s="52"/>
      <c r="AZA85" s="52"/>
      <c r="AZB85" s="52"/>
      <c r="AZC85" s="52"/>
      <c r="AZD85" s="52"/>
      <c r="AZE85" s="52"/>
      <c r="AZF85" s="52"/>
      <c r="AZG85" s="52"/>
      <c r="AZH85" s="52"/>
      <c r="AZI85" s="52"/>
      <c r="AZJ85" s="52"/>
      <c r="AZK85" s="52"/>
      <c r="AZL85" s="52"/>
      <c r="AZM85" s="52"/>
      <c r="AZN85" s="52"/>
      <c r="AZO85" s="52"/>
      <c r="AZP85" s="52"/>
      <c r="AZQ85" s="52"/>
      <c r="AZR85" s="52"/>
      <c r="AZS85" s="52"/>
      <c r="AZT85" s="52"/>
      <c r="AZU85" s="52"/>
      <c r="AZV85" s="52"/>
      <c r="AZW85" s="52"/>
      <c r="AZX85" s="52"/>
      <c r="AZY85" s="52"/>
      <c r="AZZ85" s="52"/>
      <c r="BAA85" s="52"/>
      <c r="BAB85" s="52"/>
      <c r="BAC85" s="52"/>
      <c r="BAD85" s="52"/>
      <c r="BAE85" s="52"/>
      <c r="BAF85" s="52"/>
      <c r="BAG85" s="52"/>
      <c r="BAH85" s="52"/>
      <c r="BAI85" s="52"/>
      <c r="BAJ85" s="52"/>
      <c r="BAK85" s="52"/>
      <c r="BAL85" s="52"/>
      <c r="BAM85" s="52"/>
      <c r="BAN85" s="52"/>
      <c r="BAO85" s="52"/>
      <c r="BAP85" s="52"/>
      <c r="BAQ85" s="52"/>
      <c r="BAR85" s="52"/>
      <c r="BAS85" s="52"/>
      <c r="BAT85" s="52"/>
      <c r="BAU85" s="52"/>
      <c r="BAV85" s="52"/>
      <c r="BAW85" s="52"/>
      <c r="BAX85" s="52"/>
      <c r="BAY85" s="52"/>
      <c r="BAZ85" s="52"/>
      <c r="BBA85" s="52"/>
      <c r="BBB85" s="52"/>
      <c r="BBC85" s="52"/>
      <c r="BBD85" s="52"/>
      <c r="BBE85" s="52"/>
      <c r="BBF85" s="52"/>
      <c r="BBG85" s="52"/>
      <c r="BBH85" s="52"/>
      <c r="BBI85" s="52"/>
      <c r="BBJ85" s="52"/>
      <c r="BBK85" s="52"/>
      <c r="BBL85" s="52"/>
      <c r="BBM85" s="52"/>
      <c r="BBN85" s="52"/>
      <c r="BBO85" s="52"/>
      <c r="BBP85" s="52"/>
      <c r="BBQ85" s="52"/>
      <c r="BBR85" s="52"/>
      <c r="BBS85" s="52"/>
      <c r="BBT85" s="52"/>
      <c r="BBU85" s="52"/>
      <c r="BBV85" s="52"/>
      <c r="BBW85" s="52"/>
      <c r="BBX85" s="52"/>
      <c r="BBY85" s="52"/>
      <c r="BBZ85" s="52"/>
      <c r="BCA85" s="52"/>
      <c r="BCB85" s="52"/>
      <c r="BCC85" s="52"/>
      <c r="BCD85" s="52"/>
      <c r="BCE85" s="52"/>
      <c r="BCF85" s="52"/>
      <c r="BCG85" s="52"/>
      <c r="BCH85" s="52"/>
      <c r="BCI85" s="52"/>
      <c r="BCJ85" s="52"/>
      <c r="BCK85" s="52"/>
      <c r="BCL85" s="52"/>
      <c r="BCM85" s="52"/>
      <c r="BCN85" s="52"/>
      <c r="BCO85" s="52"/>
      <c r="BCP85" s="52"/>
      <c r="BCQ85" s="52"/>
      <c r="BCR85" s="52"/>
      <c r="BCS85" s="52"/>
      <c r="BCT85" s="52"/>
    </row>
    <row r="86" spans="1:1450" s="61" customFormat="1" x14ac:dyDescent="0.25">
      <c r="A86" s="77" t="s">
        <v>1054</v>
      </c>
      <c r="B86" s="78" t="s">
        <v>1054</v>
      </c>
      <c r="C86" s="78" t="s">
        <v>84</v>
      </c>
      <c r="D86" s="78" t="s">
        <v>1117</v>
      </c>
      <c r="E86" s="78" t="s">
        <v>1118</v>
      </c>
      <c r="F86" s="78" t="s">
        <v>1119</v>
      </c>
      <c r="G86" s="78">
        <v>32087</v>
      </c>
      <c r="H86" s="78">
        <v>2366</v>
      </c>
      <c r="I86" s="78">
        <v>1639</v>
      </c>
      <c r="J86" s="61">
        <v>1</v>
      </c>
      <c r="K86" s="79"/>
      <c r="L86" s="79"/>
      <c r="N86" s="87"/>
      <c r="O86" s="61">
        <f t="shared" si="16"/>
        <v>1</v>
      </c>
      <c r="Q86" s="79"/>
      <c r="R86" s="80"/>
      <c r="S86" s="80"/>
      <c r="W86" s="79"/>
      <c r="X86" s="83"/>
      <c r="Y86" s="88"/>
      <c r="Z86" s="88"/>
      <c r="AA86" s="88"/>
      <c r="AB86" s="88"/>
      <c r="AF86" s="33"/>
      <c r="AG86" s="89"/>
      <c r="AH86" s="86"/>
      <c r="AI86" s="86"/>
      <c r="AJ86" s="86"/>
      <c r="AK86" s="86"/>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c r="HO86" s="52"/>
      <c r="HP86" s="52"/>
      <c r="HQ86" s="52"/>
      <c r="HR86" s="52"/>
      <c r="HS86" s="52"/>
      <c r="HT86" s="52"/>
      <c r="HU86" s="52"/>
      <c r="HV86" s="52"/>
      <c r="HW86" s="52"/>
      <c r="HX86" s="52"/>
      <c r="HY86" s="52"/>
      <c r="HZ86" s="52"/>
      <c r="IA86" s="52"/>
      <c r="IB86" s="52"/>
      <c r="IC86" s="52"/>
      <c r="ID86" s="52"/>
      <c r="IE86" s="52"/>
      <c r="IF86" s="52"/>
      <c r="IG86" s="52"/>
      <c r="IH86" s="52"/>
      <c r="II86" s="52"/>
      <c r="IJ86" s="52"/>
      <c r="IK86" s="52"/>
      <c r="IL86" s="52"/>
      <c r="IM86" s="52"/>
      <c r="IN86" s="52"/>
      <c r="IO86" s="52"/>
      <c r="IP86" s="52"/>
      <c r="IQ86" s="52"/>
      <c r="IR86" s="52"/>
      <c r="IS86" s="52"/>
      <c r="IT86" s="52"/>
      <c r="IU86" s="52"/>
      <c r="IV86" s="52"/>
      <c r="IW86" s="52"/>
      <c r="IX86" s="52"/>
      <c r="IY86" s="52"/>
      <c r="IZ86" s="52"/>
      <c r="JA86" s="52"/>
      <c r="JB86" s="52"/>
      <c r="JC86" s="52"/>
      <c r="JD86" s="52"/>
      <c r="JE86" s="52"/>
      <c r="JF86" s="52"/>
      <c r="JG86" s="52"/>
      <c r="JH86" s="52"/>
      <c r="JI86" s="52"/>
      <c r="JJ86" s="52"/>
      <c r="JK86" s="52"/>
      <c r="JL86" s="52"/>
      <c r="JM86" s="52"/>
      <c r="JN86" s="52"/>
      <c r="JO86" s="52"/>
      <c r="JP86" s="52"/>
      <c r="JQ86" s="52"/>
      <c r="JR86" s="52"/>
      <c r="JS86" s="52"/>
      <c r="JT86" s="52"/>
      <c r="JU86" s="52"/>
      <c r="JV86" s="52"/>
      <c r="JW86" s="52"/>
      <c r="JX86" s="52"/>
      <c r="JY86" s="52"/>
      <c r="JZ86" s="52"/>
      <c r="KA86" s="52"/>
      <c r="KB86" s="52"/>
      <c r="KC86" s="52"/>
      <c r="KD86" s="52"/>
      <c r="KE86" s="52"/>
      <c r="KF86" s="52"/>
      <c r="KG86" s="52"/>
      <c r="KH86" s="52"/>
      <c r="KI86" s="52"/>
      <c r="KJ86" s="52"/>
      <c r="KK86" s="52"/>
      <c r="KL86" s="52"/>
      <c r="KM86" s="52"/>
      <c r="KN86" s="52"/>
      <c r="KO86" s="52"/>
      <c r="KP86" s="52"/>
      <c r="KQ86" s="52"/>
      <c r="KR86" s="52"/>
      <c r="KS86" s="52"/>
      <c r="KT86" s="52"/>
      <c r="KU86" s="52"/>
      <c r="KV86" s="52"/>
      <c r="KW86" s="52"/>
      <c r="KX86" s="52"/>
      <c r="KY86" s="52"/>
      <c r="KZ86" s="52"/>
      <c r="LA86" s="52"/>
      <c r="LB86" s="52"/>
      <c r="LC86" s="52"/>
      <c r="LD86" s="52"/>
      <c r="LE86" s="52"/>
      <c r="LF86" s="52"/>
      <c r="LG86" s="52"/>
      <c r="LH86" s="52"/>
      <c r="LI86" s="52"/>
      <c r="LJ86" s="52"/>
      <c r="LK86" s="52"/>
      <c r="LL86" s="52"/>
      <c r="LM86" s="52"/>
      <c r="LN86" s="52"/>
      <c r="LO86" s="52"/>
      <c r="LP86" s="52"/>
      <c r="LQ86" s="52"/>
      <c r="LR86" s="52"/>
      <c r="LS86" s="52"/>
      <c r="LT86" s="52"/>
      <c r="LU86" s="52"/>
      <c r="LV86" s="52"/>
      <c r="LW86" s="52"/>
      <c r="LX86" s="52"/>
      <c r="LY86" s="52"/>
      <c r="LZ86" s="52"/>
      <c r="MA86" s="52"/>
      <c r="MB86" s="52"/>
      <c r="MC86" s="52"/>
      <c r="MD86" s="52"/>
      <c r="ME86" s="52"/>
      <c r="MF86" s="52"/>
      <c r="MG86" s="52"/>
      <c r="MH86" s="52"/>
      <c r="MI86" s="52"/>
      <c r="MJ86" s="52"/>
      <c r="MK86" s="52"/>
      <c r="ML86" s="52"/>
      <c r="MM86" s="52"/>
      <c r="MN86" s="52"/>
      <c r="MO86" s="52"/>
      <c r="MP86" s="52"/>
      <c r="MQ86" s="52"/>
      <c r="MR86" s="52"/>
      <c r="MS86" s="52"/>
      <c r="MT86" s="52"/>
      <c r="MU86" s="52"/>
      <c r="MV86" s="52"/>
      <c r="MW86" s="52"/>
      <c r="MX86" s="52"/>
      <c r="MY86" s="52"/>
      <c r="MZ86" s="52"/>
      <c r="NA86" s="52"/>
      <c r="NB86" s="52"/>
      <c r="NC86" s="52"/>
      <c r="ND86" s="52"/>
      <c r="NE86" s="52"/>
      <c r="NF86" s="52"/>
      <c r="NG86" s="52"/>
      <c r="NH86" s="52"/>
      <c r="NI86" s="52"/>
      <c r="NJ86" s="52"/>
      <c r="NK86" s="52"/>
      <c r="NL86" s="52"/>
      <c r="NM86" s="52"/>
      <c r="NN86" s="52"/>
      <c r="NO86" s="52"/>
      <c r="NP86" s="52"/>
      <c r="NQ86" s="52"/>
      <c r="NR86" s="52"/>
      <c r="NS86" s="52"/>
      <c r="NT86" s="52"/>
      <c r="NU86" s="52"/>
      <c r="NV86" s="52"/>
      <c r="NW86" s="52"/>
      <c r="NX86" s="52"/>
      <c r="NY86" s="52"/>
      <c r="NZ86" s="52"/>
      <c r="OA86" s="52"/>
      <c r="OB86" s="52"/>
      <c r="OC86" s="52"/>
      <c r="OD86" s="52"/>
      <c r="OE86" s="52"/>
      <c r="OF86" s="52"/>
      <c r="OG86" s="52"/>
      <c r="OH86" s="52"/>
      <c r="OI86" s="52"/>
      <c r="OJ86" s="52"/>
      <c r="OK86" s="52"/>
      <c r="OL86" s="52"/>
      <c r="OM86" s="52"/>
      <c r="ON86" s="52"/>
      <c r="OO86" s="52"/>
      <c r="OP86" s="52"/>
      <c r="OQ86" s="52"/>
      <c r="OR86" s="52"/>
      <c r="OS86" s="52"/>
      <c r="OT86" s="52"/>
      <c r="OU86" s="52"/>
      <c r="OV86" s="52"/>
      <c r="OW86" s="52"/>
      <c r="OX86" s="52"/>
      <c r="OY86" s="52"/>
      <c r="OZ86" s="52"/>
      <c r="PA86" s="52"/>
      <c r="PB86" s="52"/>
      <c r="PC86" s="52"/>
      <c r="PD86" s="52"/>
      <c r="PE86" s="52"/>
      <c r="PF86" s="52"/>
      <c r="PG86" s="52"/>
      <c r="PH86" s="52"/>
      <c r="PI86" s="52"/>
      <c r="PJ86" s="52"/>
      <c r="PK86" s="52"/>
      <c r="PL86" s="52"/>
      <c r="PM86" s="52"/>
      <c r="PN86" s="52"/>
      <c r="PO86" s="52"/>
      <c r="PP86" s="52"/>
      <c r="PQ86" s="52"/>
      <c r="PR86" s="52"/>
      <c r="PS86" s="52"/>
      <c r="PT86" s="52"/>
      <c r="PU86" s="52"/>
      <c r="PV86" s="52"/>
      <c r="PW86" s="52"/>
      <c r="PX86" s="52"/>
      <c r="PY86" s="52"/>
      <c r="PZ86" s="52"/>
      <c r="QA86" s="52"/>
      <c r="QB86" s="52"/>
      <c r="QC86" s="52"/>
      <c r="QD86" s="52"/>
      <c r="QE86" s="52"/>
      <c r="QF86" s="52"/>
      <c r="QG86" s="52"/>
      <c r="QH86" s="52"/>
      <c r="QI86" s="52"/>
      <c r="QJ86" s="52"/>
      <c r="QK86" s="52"/>
      <c r="QL86" s="52"/>
      <c r="QM86" s="52"/>
      <c r="QN86" s="52"/>
      <c r="QO86" s="52"/>
      <c r="QP86" s="52"/>
      <c r="QQ86" s="52"/>
      <c r="QR86" s="52"/>
      <c r="QS86" s="52"/>
      <c r="QT86" s="52"/>
      <c r="QU86" s="52"/>
      <c r="QV86" s="52"/>
      <c r="QW86" s="52"/>
      <c r="QX86" s="52"/>
      <c r="QY86" s="52"/>
      <c r="QZ86" s="52"/>
      <c r="RA86" s="52"/>
      <c r="RB86" s="52"/>
      <c r="RC86" s="52"/>
      <c r="RD86" s="52"/>
      <c r="RE86" s="52"/>
      <c r="RF86" s="52"/>
      <c r="RG86" s="52"/>
      <c r="RH86" s="52"/>
      <c r="RI86" s="52"/>
      <c r="RJ86" s="52"/>
      <c r="RK86" s="52"/>
      <c r="RL86" s="52"/>
      <c r="RM86" s="52"/>
      <c r="RN86" s="52"/>
      <c r="RO86" s="52"/>
      <c r="RP86" s="52"/>
      <c r="RQ86" s="52"/>
      <c r="RR86" s="52"/>
      <c r="RS86" s="52"/>
      <c r="RT86" s="52"/>
      <c r="RU86" s="52"/>
      <c r="RV86" s="52"/>
      <c r="RW86" s="52"/>
      <c r="RX86" s="52"/>
      <c r="RY86" s="52"/>
      <c r="RZ86" s="52"/>
      <c r="SA86" s="52"/>
      <c r="SB86" s="52"/>
      <c r="SC86" s="52"/>
      <c r="SD86" s="52"/>
      <c r="SE86" s="52"/>
      <c r="SF86" s="52"/>
      <c r="SG86" s="52"/>
      <c r="SH86" s="52"/>
      <c r="SI86" s="52"/>
      <c r="SJ86" s="52"/>
      <c r="SK86" s="52"/>
      <c r="SL86" s="52"/>
      <c r="SM86" s="52"/>
      <c r="SN86" s="52"/>
      <c r="SO86" s="52"/>
      <c r="SP86" s="52"/>
      <c r="SQ86" s="52"/>
      <c r="SR86" s="52"/>
      <c r="SS86" s="52"/>
      <c r="ST86" s="52"/>
      <c r="SU86" s="52"/>
      <c r="SV86" s="52"/>
      <c r="SW86" s="52"/>
      <c r="SX86" s="52"/>
      <c r="SY86" s="52"/>
      <c r="SZ86" s="52"/>
      <c r="TA86" s="52"/>
      <c r="TB86" s="52"/>
      <c r="TC86" s="52"/>
      <c r="TD86" s="52"/>
      <c r="TE86" s="52"/>
      <c r="TF86" s="52"/>
      <c r="TG86" s="52"/>
      <c r="TH86" s="52"/>
      <c r="TI86" s="52"/>
      <c r="TJ86" s="52"/>
      <c r="TK86" s="52"/>
      <c r="TL86" s="52"/>
      <c r="TM86" s="52"/>
      <c r="TN86" s="52"/>
      <c r="TO86" s="52"/>
      <c r="TP86" s="52"/>
      <c r="TQ86" s="52"/>
      <c r="TR86" s="52"/>
      <c r="TS86" s="52"/>
      <c r="TT86" s="52"/>
      <c r="TU86" s="52"/>
      <c r="TV86" s="52"/>
      <c r="TW86" s="52"/>
      <c r="TX86" s="52"/>
      <c r="TY86" s="52"/>
      <c r="TZ86" s="52"/>
      <c r="UA86" s="52"/>
      <c r="UB86" s="52"/>
      <c r="UC86" s="52"/>
      <c r="UD86" s="52"/>
      <c r="UE86" s="52"/>
      <c r="UF86" s="52"/>
      <c r="UG86" s="52"/>
      <c r="UH86" s="52"/>
      <c r="UI86" s="52"/>
      <c r="UJ86" s="52"/>
      <c r="UK86" s="52"/>
      <c r="UL86" s="52"/>
      <c r="UM86" s="52"/>
      <c r="UN86" s="52"/>
      <c r="UO86" s="52"/>
      <c r="UP86" s="52"/>
      <c r="UQ86" s="52"/>
      <c r="UR86" s="52"/>
      <c r="US86" s="52"/>
      <c r="UT86" s="52"/>
      <c r="UU86" s="52"/>
      <c r="UV86" s="52"/>
      <c r="UW86" s="52"/>
      <c r="UX86" s="52"/>
      <c r="UY86" s="52"/>
      <c r="UZ86" s="52"/>
      <c r="VA86" s="52"/>
      <c r="VB86" s="52"/>
      <c r="VC86" s="52"/>
      <c r="VD86" s="52"/>
      <c r="VE86" s="52"/>
      <c r="VF86" s="52"/>
      <c r="VG86" s="52"/>
      <c r="VH86" s="52"/>
      <c r="VI86" s="52"/>
      <c r="VJ86" s="52"/>
      <c r="VK86" s="52"/>
      <c r="VL86" s="52"/>
      <c r="VM86" s="52"/>
      <c r="VN86" s="52"/>
      <c r="VO86" s="52"/>
      <c r="VP86" s="52"/>
      <c r="VQ86" s="52"/>
      <c r="VR86" s="52"/>
      <c r="VS86" s="52"/>
      <c r="VT86" s="52"/>
      <c r="VU86" s="52"/>
      <c r="VV86" s="52"/>
      <c r="VW86" s="52"/>
      <c r="VX86" s="52"/>
      <c r="VY86" s="52"/>
      <c r="VZ86" s="52"/>
      <c r="WA86" s="52"/>
      <c r="WB86" s="52"/>
      <c r="WC86" s="52"/>
      <c r="WD86" s="52"/>
      <c r="WE86" s="52"/>
      <c r="WF86" s="52"/>
      <c r="WG86" s="52"/>
      <c r="WH86" s="52"/>
      <c r="WI86" s="52"/>
      <c r="WJ86" s="52"/>
      <c r="WK86" s="52"/>
      <c r="WL86" s="52"/>
      <c r="WM86" s="52"/>
      <c r="WN86" s="52"/>
      <c r="WO86" s="52"/>
      <c r="WP86" s="52"/>
      <c r="WQ86" s="52"/>
      <c r="WR86" s="52"/>
      <c r="WS86" s="52"/>
      <c r="WT86" s="52"/>
      <c r="WU86" s="52"/>
      <c r="WV86" s="52"/>
      <c r="WW86" s="52"/>
      <c r="WX86" s="52"/>
      <c r="WY86" s="52"/>
      <c r="WZ86" s="52"/>
      <c r="XA86" s="52"/>
      <c r="XB86" s="52"/>
      <c r="XC86" s="52"/>
      <c r="XD86" s="52"/>
      <c r="XE86" s="52"/>
      <c r="XF86" s="52"/>
      <c r="XG86" s="52"/>
      <c r="XH86" s="52"/>
      <c r="XI86" s="52"/>
      <c r="XJ86" s="52"/>
      <c r="XK86" s="52"/>
      <c r="XL86" s="52"/>
      <c r="XM86" s="52"/>
      <c r="XN86" s="52"/>
      <c r="XO86" s="52"/>
      <c r="XP86" s="52"/>
      <c r="XQ86" s="52"/>
      <c r="XR86" s="52"/>
      <c r="XS86" s="52"/>
      <c r="XT86" s="52"/>
      <c r="XU86" s="52"/>
      <c r="XV86" s="52"/>
      <c r="XW86" s="52"/>
      <c r="XX86" s="52"/>
      <c r="XY86" s="52"/>
      <c r="XZ86" s="52"/>
      <c r="YA86" s="52"/>
      <c r="YB86" s="52"/>
      <c r="YC86" s="52"/>
      <c r="YD86" s="52"/>
      <c r="YE86" s="52"/>
      <c r="YF86" s="52"/>
      <c r="YG86" s="52"/>
      <c r="YH86" s="52"/>
      <c r="YI86" s="52"/>
      <c r="YJ86" s="52"/>
      <c r="YK86" s="52"/>
      <c r="YL86" s="52"/>
      <c r="YM86" s="52"/>
      <c r="YN86" s="52"/>
      <c r="YO86" s="52"/>
      <c r="YP86" s="52"/>
      <c r="YQ86" s="52"/>
      <c r="YR86" s="52"/>
      <c r="YS86" s="52"/>
      <c r="YT86" s="52"/>
      <c r="YU86" s="52"/>
      <c r="YV86" s="52"/>
      <c r="YW86" s="52"/>
      <c r="YX86" s="52"/>
      <c r="YY86" s="52"/>
      <c r="YZ86" s="52"/>
      <c r="ZA86" s="52"/>
      <c r="ZB86" s="52"/>
      <c r="ZC86" s="52"/>
      <c r="ZD86" s="52"/>
      <c r="ZE86" s="52"/>
      <c r="ZF86" s="52"/>
      <c r="ZG86" s="52"/>
      <c r="ZH86" s="52"/>
      <c r="ZI86" s="52"/>
      <c r="ZJ86" s="52"/>
      <c r="ZK86" s="52"/>
      <c r="ZL86" s="52"/>
      <c r="ZM86" s="52"/>
      <c r="ZN86" s="52"/>
      <c r="ZO86" s="52"/>
      <c r="ZP86" s="52"/>
      <c r="ZQ86" s="52"/>
      <c r="ZR86" s="52"/>
      <c r="ZS86" s="52"/>
      <c r="ZT86" s="52"/>
      <c r="ZU86" s="52"/>
      <c r="ZV86" s="52"/>
      <c r="ZW86" s="52"/>
      <c r="ZX86" s="52"/>
      <c r="ZY86" s="52"/>
      <c r="ZZ86" s="52"/>
      <c r="AAA86" s="52"/>
      <c r="AAB86" s="52"/>
      <c r="AAC86" s="52"/>
      <c r="AAD86" s="52"/>
      <c r="AAE86" s="52"/>
      <c r="AAF86" s="52"/>
      <c r="AAG86" s="52"/>
      <c r="AAH86" s="52"/>
      <c r="AAI86" s="52"/>
      <c r="AAJ86" s="52"/>
      <c r="AAK86" s="52"/>
      <c r="AAL86" s="52"/>
      <c r="AAM86" s="52"/>
      <c r="AAN86" s="52"/>
      <c r="AAO86" s="52"/>
      <c r="AAP86" s="52"/>
      <c r="AAQ86" s="52"/>
      <c r="AAR86" s="52"/>
      <c r="AAS86" s="52"/>
      <c r="AAT86" s="52"/>
      <c r="AAU86" s="52"/>
      <c r="AAV86" s="52"/>
      <c r="AAW86" s="52"/>
      <c r="AAX86" s="52"/>
      <c r="AAY86" s="52"/>
      <c r="AAZ86" s="52"/>
      <c r="ABA86" s="52"/>
      <c r="ABB86" s="52"/>
      <c r="ABC86" s="52"/>
      <c r="ABD86" s="52"/>
      <c r="ABE86" s="52"/>
      <c r="ABF86" s="52"/>
      <c r="ABG86" s="52"/>
      <c r="ABH86" s="52"/>
      <c r="ABI86" s="52"/>
      <c r="ABJ86" s="52"/>
      <c r="ABK86" s="52"/>
      <c r="ABL86" s="52"/>
      <c r="ABM86" s="52"/>
      <c r="ABN86" s="52"/>
      <c r="ABO86" s="52"/>
      <c r="ABP86" s="52"/>
      <c r="ABQ86" s="52"/>
      <c r="ABR86" s="52"/>
      <c r="ABS86" s="52"/>
      <c r="ABT86" s="52"/>
      <c r="ABU86" s="52"/>
      <c r="ABV86" s="52"/>
      <c r="ABW86" s="52"/>
      <c r="ABX86" s="52"/>
      <c r="ABY86" s="52"/>
      <c r="ABZ86" s="52"/>
      <c r="ACA86" s="52"/>
      <c r="ACB86" s="52"/>
      <c r="ACC86" s="52"/>
      <c r="ACD86" s="52"/>
      <c r="ACE86" s="52"/>
      <c r="ACF86" s="52"/>
      <c r="ACG86" s="52"/>
      <c r="ACH86" s="52"/>
      <c r="ACI86" s="52"/>
      <c r="ACJ86" s="52"/>
      <c r="ACK86" s="52"/>
      <c r="ACL86" s="52"/>
      <c r="ACM86" s="52"/>
      <c r="ACN86" s="52"/>
      <c r="ACO86" s="52"/>
      <c r="ACP86" s="52"/>
      <c r="ACQ86" s="52"/>
      <c r="ACR86" s="52"/>
      <c r="ACS86" s="52"/>
      <c r="ACT86" s="52"/>
      <c r="ACU86" s="52"/>
      <c r="ACV86" s="52"/>
      <c r="ACW86" s="52"/>
      <c r="ACX86" s="52"/>
      <c r="ACY86" s="52"/>
      <c r="ACZ86" s="52"/>
      <c r="ADA86" s="52"/>
      <c r="ADB86" s="52"/>
      <c r="ADC86" s="52"/>
      <c r="ADD86" s="52"/>
      <c r="ADE86" s="52"/>
      <c r="ADF86" s="52"/>
      <c r="ADG86" s="52"/>
      <c r="ADH86" s="52"/>
      <c r="ADI86" s="52"/>
      <c r="ADJ86" s="52"/>
      <c r="ADK86" s="52"/>
      <c r="ADL86" s="52"/>
      <c r="ADM86" s="52"/>
      <c r="ADN86" s="52"/>
      <c r="ADO86" s="52"/>
      <c r="ADP86" s="52"/>
      <c r="ADQ86" s="52"/>
      <c r="ADR86" s="52"/>
      <c r="ADS86" s="52"/>
      <c r="ADT86" s="52"/>
      <c r="ADU86" s="52"/>
      <c r="ADV86" s="52"/>
      <c r="ADW86" s="52"/>
      <c r="ADX86" s="52"/>
      <c r="ADY86" s="52"/>
      <c r="ADZ86" s="52"/>
      <c r="AEA86" s="52"/>
      <c r="AEB86" s="52"/>
      <c r="AEC86" s="52"/>
      <c r="AED86" s="52"/>
      <c r="AEE86" s="52"/>
      <c r="AEF86" s="52"/>
      <c r="AEG86" s="52"/>
      <c r="AEH86" s="52"/>
      <c r="AEI86" s="52"/>
      <c r="AEJ86" s="52"/>
      <c r="AEK86" s="52"/>
      <c r="AEL86" s="52"/>
      <c r="AEM86" s="52"/>
      <c r="AEN86" s="52"/>
      <c r="AEO86" s="52"/>
      <c r="AEP86" s="52"/>
      <c r="AEQ86" s="52"/>
      <c r="AER86" s="52"/>
      <c r="AES86" s="52"/>
      <c r="AET86" s="52"/>
      <c r="AEU86" s="52"/>
      <c r="AEV86" s="52"/>
      <c r="AEW86" s="52"/>
      <c r="AEX86" s="52"/>
      <c r="AEY86" s="52"/>
      <c r="AEZ86" s="52"/>
      <c r="AFA86" s="52"/>
      <c r="AFB86" s="52"/>
      <c r="AFC86" s="52"/>
      <c r="AFD86" s="52"/>
      <c r="AFE86" s="52"/>
      <c r="AFF86" s="52"/>
      <c r="AFG86" s="52"/>
      <c r="AFH86" s="52"/>
      <c r="AFI86" s="52"/>
      <c r="AFJ86" s="52"/>
      <c r="AFK86" s="52"/>
      <c r="AFL86" s="52"/>
      <c r="AFM86" s="52"/>
      <c r="AFN86" s="52"/>
      <c r="AFO86" s="52"/>
      <c r="AFP86" s="52"/>
      <c r="AFQ86" s="52"/>
      <c r="AFR86" s="52"/>
      <c r="AFS86" s="52"/>
      <c r="AFT86" s="52"/>
      <c r="AFU86" s="52"/>
      <c r="AFV86" s="52"/>
      <c r="AFW86" s="52"/>
      <c r="AFX86" s="52"/>
      <c r="AFY86" s="52"/>
      <c r="AFZ86" s="52"/>
      <c r="AGA86" s="52"/>
      <c r="AGB86" s="52"/>
      <c r="AGC86" s="52"/>
      <c r="AGD86" s="52"/>
      <c r="AGE86" s="52"/>
      <c r="AGF86" s="52"/>
      <c r="AGG86" s="52"/>
      <c r="AGH86" s="52"/>
      <c r="AGI86" s="52"/>
      <c r="AGJ86" s="52"/>
      <c r="AGK86" s="52"/>
      <c r="AGL86" s="52"/>
      <c r="AGM86" s="52"/>
      <c r="AGN86" s="52"/>
      <c r="AGO86" s="52"/>
      <c r="AGP86" s="52"/>
      <c r="AGQ86" s="52"/>
      <c r="AGR86" s="52"/>
      <c r="AGS86" s="52"/>
      <c r="AGT86" s="52"/>
      <c r="AGU86" s="52"/>
      <c r="AGV86" s="52"/>
      <c r="AGW86" s="52"/>
      <c r="AGX86" s="52"/>
      <c r="AGY86" s="52"/>
      <c r="AGZ86" s="52"/>
      <c r="AHA86" s="52"/>
      <c r="AHB86" s="52"/>
      <c r="AHC86" s="52"/>
      <c r="AHD86" s="52"/>
      <c r="AHE86" s="52"/>
      <c r="AHF86" s="52"/>
      <c r="AHG86" s="52"/>
      <c r="AHH86" s="52"/>
      <c r="AHI86" s="52"/>
      <c r="AHJ86" s="52"/>
      <c r="AHK86" s="52"/>
      <c r="AHL86" s="52"/>
      <c r="AHM86" s="52"/>
      <c r="AHN86" s="52"/>
      <c r="AHO86" s="52"/>
      <c r="AHP86" s="52"/>
      <c r="AHQ86" s="52"/>
      <c r="AHR86" s="52"/>
      <c r="AHS86" s="52"/>
      <c r="AHT86" s="52"/>
      <c r="AHU86" s="52"/>
      <c r="AHV86" s="52"/>
      <c r="AHW86" s="52"/>
      <c r="AHX86" s="52"/>
      <c r="AHY86" s="52"/>
      <c r="AHZ86" s="52"/>
      <c r="AIA86" s="52"/>
      <c r="AIB86" s="52"/>
      <c r="AIC86" s="52"/>
      <c r="AID86" s="52"/>
      <c r="AIE86" s="52"/>
      <c r="AIF86" s="52"/>
      <c r="AIG86" s="52"/>
      <c r="AIH86" s="52"/>
      <c r="AII86" s="52"/>
      <c r="AIJ86" s="52"/>
      <c r="AIK86" s="52"/>
      <c r="AIL86" s="52"/>
      <c r="AIM86" s="52"/>
      <c r="AIN86" s="52"/>
      <c r="AIO86" s="52"/>
      <c r="AIP86" s="52"/>
      <c r="AIQ86" s="52"/>
      <c r="AIR86" s="52"/>
      <c r="AIS86" s="52"/>
      <c r="AIT86" s="52"/>
      <c r="AIU86" s="52"/>
      <c r="AIV86" s="52"/>
      <c r="AIW86" s="52"/>
      <c r="AIX86" s="52"/>
      <c r="AIY86" s="52"/>
      <c r="AIZ86" s="52"/>
      <c r="AJA86" s="52"/>
      <c r="AJB86" s="52"/>
      <c r="AJC86" s="52"/>
      <c r="AJD86" s="52"/>
      <c r="AJE86" s="52"/>
      <c r="AJF86" s="52"/>
      <c r="AJG86" s="52"/>
      <c r="AJH86" s="52"/>
      <c r="AJI86" s="52"/>
      <c r="AJJ86" s="52"/>
      <c r="AJK86" s="52"/>
      <c r="AJL86" s="52"/>
      <c r="AJM86" s="52"/>
      <c r="AJN86" s="52"/>
      <c r="AJO86" s="52"/>
      <c r="AJP86" s="52"/>
      <c r="AJQ86" s="52"/>
      <c r="AJR86" s="52"/>
      <c r="AJS86" s="52"/>
      <c r="AJT86" s="52"/>
      <c r="AJU86" s="52"/>
      <c r="AJV86" s="52"/>
      <c r="AJW86" s="52"/>
      <c r="AJX86" s="52"/>
      <c r="AJY86" s="52"/>
      <c r="AJZ86" s="52"/>
      <c r="AKA86" s="52"/>
      <c r="AKB86" s="52"/>
      <c r="AKC86" s="52"/>
      <c r="AKD86" s="52"/>
      <c r="AKE86" s="52"/>
      <c r="AKF86" s="52"/>
      <c r="AKG86" s="52"/>
      <c r="AKH86" s="52"/>
      <c r="AKI86" s="52"/>
      <c r="AKJ86" s="52"/>
      <c r="AKK86" s="52"/>
      <c r="AKL86" s="52"/>
      <c r="AKM86" s="52"/>
      <c r="AKN86" s="52"/>
      <c r="AKO86" s="52"/>
      <c r="AKP86" s="52"/>
      <c r="AKQ86" s="52"/>
      <c r="AKR86" s="52"/>
      <c r="AKS86" s="52"/>
      <c r="AKT86" s="52"/>
      <c r="AKU86" s="52"/>
      <c r="AKV86" s="52"/>
      <c r="AKW86" s="52"/>
      <c r="AKX86" s="52"/>
      <c r="AKY86" s="52"/>
      <c r="AKZ86" s="52"/>
      <c r="ALA86" s="52"/>
      <c r="ALB86" s="52"/>
      <c r="ALC86" s="52"/>
      <c r="ALD86" s="52"/>
      <c r="ALE86" s="52"/>
      <c r="ALF86" s="52"/>
      <c r="ALG86" s="52"/>
      <c r="ALH86" s="52"/>
      <c r="ALI86" s="52"/>
      <c r="ALJ86" s="52"/>
      <c r="ALK86" s="52"/>
      <c r="ALL86" s="52"/>
      <c r="ALM86" s="52"/>
      <c r="ALN86" s="52"/>
      <c r="ALO86" s="52"/>
      <c r="ALP86" s="52"/>
      <c r="ALQ86" s="52"/>
      <c r="ALR86" s="52"/>
      <c r="ALS86" s="52"/>
      <c r="ALT86" s="52"/>
      <c r="ALU86" s="52"/>
      <c r="ALV86" s="52"/>
      <c r="ALW86" s="52"/>
      <c r="ALX86" s="52"/>
      <c r="ALY86" s="52"/>
      <c r="ALZ86" s="52"/>
      <c r="AMA86" s="52"/>
      <c r="AMB86" s="52"/>
      <c r="AMC86" s="52"/>
      <c r="AMD86" s="52"/>
      <c r="AME86" s="52"/>
      <c r="AMF86" s="52"/>
      <c r="AMG86" s="52"/>
      <c r="AMH86" s="52"/>
      <c r="AMI86" s="52"/>
      <c r="AMJ86" s="52"/>
      <c r="AMK86" s="52"/>
      <c r="AML86" s="52"/>
      <c r="AMM86" s="52"/>
      <c r="AMN86" s="52"/>
      <c r="AMO86" s="52"/>
      <c r="AMP86" s="52"/>
      <c r="AMQ86" s="52"/>
      <c r="AMR86" s="52"/>
      <c r="AMS86" s="52"/>
      <c r="AMT86" s="52"/>
      <c r="AMU86" s="52"/>
      <c r="AMV86" s="52"/>
      <c r="AMW86" s="52"/>
      <c r="AMX86" s="52"/>
      <c r="AMY86" s="52"/>
      <c r="AMZ86" s="52"/>
      <c r="ANA86" s="52"/>
      <c r="ANB86" s="52"/>
      <c r="ANC86" s="52"/>
      <c r="AND86" s="52"/>
      <c r="ANE86" s="52"/>
      <c r="ANF86" s="52"/>
      <c r="ANG86" s="52"/>
      <c r="ANH86" s="52"/>
      <c r="ANI86" s="52"/>
      <c r="ANJ86" s="52"/>
      <c r="ANK86" s="52"/>
      <c r="ANL86" s="52"/>
      <c r="ANM86" s="52"/>
      <c r="ANN86" s="52"/>
      <c r="ANO86" s="52"/>
      <c r="ANP86" s="52"/>
      <c r="ANQ86" s="52"/>
      <c r="ANR86" s="52"/>
      <c r="ANS86" s="52"/>
      <c r="ANT86" s="52"/>
      <c r="ANU86" s="52"/>
      <c r="ANV86" s="52"/>
      <c r="ANW86" s="52"/>
      <c r="ANX86" s="52"/>
      <c r="ANY86" s="52"/>
      <c r="ANZ86" s="52"/>
      <c r="AOA86" s="52"/>
      <c r="AOB86" s="52"/>
      <c r="AOC86" s="52"/>
      <c r="AOD86" s="52"/>
      <c r="AOE86" s="52"/>
      <c r="AOF86" s="52"/>
      <c r="AOG86" s="52"/>
      <c r="AOH86" s="52"/>
      <c r="AOI86" s="52"/>
      <c r="AOJ86" s="52"/>
      <c r="AOK86" s="52"/>
      <c r="AOL86" s="52"/>
      <c r="AOM86" s="52"/>
      <c r="AON86" s="52"/>
      <c r="AOO86" s="52"/>
      <c r="AOP86" s="52"/>
      <c r="AOQ86" s="52"/>
      <c r="AOR86" s="52"/>
      <c r="AOS86" s="52"/>
      <c r="AOT86" s="52"/>
      <c r="AOU86" s="52"/>
      <c r="AOV86" s="52"/>
      <c r="AOW86" s="52"/>
      <c r="AOX86" s="52"/>
      <c r="AOY86" s="52"/>
      <c r="AOZ86" s="52"/>
      <c r="APA86" s="52"/>
      <c r="APB86" s="52"/>
      <c r="APC86" s="52"/>
      <c r="APD86" s="52"/>
      <c r="APE86" s="52"/>
      <c r="APF86" s="52"/>
      <c r="APG86" s="52"/>
      <c r="APH86" s="52"/>
      <c r="API86" s="52"/>
      <c r="APJ86" s="52"/>
      <c r="APK86" s="52"/>
      <c r="APL86" s="52"/>
      <c r="APM86" s="52"/>
      <c r="APN86" s="52"/>
      <c r="APO86" s="52"/>
      <c r="APP86" s="52"/>
      <c r="APQ86" s="52"/>
      <c r="APR86" s="52"/>
      <c r="APS86" s="52"/>
      <c r="APT86" s="52"/>
      <c r="APU86" s="52"/>
      <c r="APV86" s="52"/>
      <c r="APW86" s="52"/>
      <c r="APX86" s="52"/>
      <c r="APY86" s="52"/>
      <c r="APZ86" s="52"/>
      <c r="AQA86" s="52"/>
      <c r="AQB86" s="52"/>
      <c r="AQC86" s="52"/>
      <c r="AQD86" s="52"/>
      <c r="AQE86" s="52"/>
      <c r="AQF86" s="52"/>
      <c r="AQG86" s="52"/>
      <c r="AQH86" s="52"/>
      <c r="AQI86" s="52"/>
      <c r="AQJ86" s="52"/>
      <c r="AQK86" s="52"/>
      <c r="AQL86" s="52"/>
      <c r="AQM86" s="52"/>
      <c r="AQN86" s="52"/>
      <c r="AQO86" s="52"/>
      <c r="AQP86" s="52"/>
      <c r="AQQ86" s="52"/>
      <c r="AQR86" s="52"/>
      <c r="AQS86" s="52"/>
      <c r="AQT86" s="52"/>
      <c r="AQU86" s="52"/>
      <c r="AQV86" s="52"/>
      <c r="AQW86" s="52"/>
      <c r="AQX86" s="52"/>
      <c r="AQY86" s="52"/>
      <c r="AQZ86" s="52"/>
      <c r="ARA86" s="52"/>
      <c r="ARB86" s="52"/>
      <c r="ARC86" s="52"/>
      <c r="ARD86" s="52"/>
      <c r="ARE86" s="52"/>
      <c r="ARF86" s="52"/>
      <c r="ARG86" s="52"/>
      <c r="ARH86" s="52"/>
      <c r="ARI86" s="52"/>
      <c r="ARJ86" s="52"/>
      <c r="ARK86" s="52"/>
      <c r="ARL86" s="52"/>
      <c r="ARM86" s="52"/>
      <c r="ARN86" s="52"/>
      <c r="ARO86" s="52"/>
      <c r="ARP86" s="52"/>
      <c r="ARQ86" s="52"/>
      <c r="ARR86" s="52"/>
      <c r="ARS86" s="52"/>
      <c r="ART86" s="52"/>
      <c r="ARU86" s="52"/>
      <c r="ARV86" s="52"/>
      <c r="ARW86" s="52"/>
      <c r="ARX86" s="52"/>
      <c r="ARY86" s="52"/>
      <c r="ARZ86" s="52"/>
      <c r="ASA86" s="52"/>
      <c r="ASB86" s="52"/>
      <c r="ASC86" s="52"/>
      <c r="ASD86" s="52"/>
      <c r="ASE86" s="52"/>
      <c r="ASF86" s="52"/>
      <c r="ASG86" s="52"/>
      <c r="ASH86" s="52"/>
      <c r="ASI86" s="52"/>
      <c r="ASJ86" s="52"/>
      <c r="ASK86" s="52"/>
      <c r="ASL86" s="52"/>
      <c r="ASM86" s="52"/>
      <c r="ASN86" s="52"/>
      <c r="ASO86" s="52"/>
      <c r="ASP86" s="52"/>
      <c r="ASQ86" s="52"/>
      <c r="ASR86" s="52"/>
      <c r="ASS86" s="52"/>
      <c r="AST86" s="52"/>
      <c r="ASU86" s="52"/>
      <c r="ASV86" s="52"/>
      <c r="ASW86" s="52"/>
      <c r="ASX86" s="52"/>
      <c r="ASY86" s="52"/>
      <c r="ASZ86" s="52"/>
      <c r="ATA86" s="52"/>
      <c r="ATB86" s="52"/>
      <c r="ATC86" s="52"/>
      <c r="ATD86" s="52"/>
      <c r="ATE86" s="52"/>
      <c r="ATF86" s="52"/>
      <c r="ATG86" s="52"/>
      <c r="ATH86" s="52"/>
      <c r="ATI86" s="52"/>
      <c r="ATJ86" s="52"/>
      <c r="ATK86" s="52"/>
      <c r="ATL86" s="52"/>
      <c r="ATM86" s="52"/>
      <c r="ATN86" s="52"/>
      <c r="ATO86" s="52"/>
      <c r="ATP86" s="52"/>
      <c r="ATQ86" s="52"/>
      <c r="ATR86" s="52"/>
      <c r="ATS86" s="52"/>
      <c r="ATT86" s="52"/>
      <c r="ATU86" s="52"/>
      <c r="ATV86" s="52"/>
      <c r="ATW86" s="52"/>
      <c r="ATX86" s="52"/>
      <c r="ATY86" s="52"/>
      <c r="ATZ86" s="52"/>
      <c r="AUA86" s="52"/>
      <c r="AUB86" s="52"/>
      <c r="AUC86" s="52"/>
      <c r="AUD86" s="52"/>
      <c r="AUE86" s="52"/>
      <c r="AUF86" s="52"/>
      <c r="AUG86" s="52"/>
      <c r="AUH86" s="52"/>
      <c r="AUI86" s="52"/>
      <c r="AUJ86" s="52"/>
      <c r="AUK86" s="52"/>
      <c r="AUL86" s="52"/>
      <c r="AUM86" s="52"/>
      <c r="AUN86" s="52"/>
      <c r="AUO86" s="52"/>
      <c r="AUP86" s="52"/>
      <c r="AUQ86" s="52"/>
      <c r="AUR86" s="52"/>
      <c r="AUS86" s="52"/>
      <c r="AUT86" s="52"/>
      <c r="AUU86" s="52"/>
      <c r="AUV86" s="52"/>
      <c r="AUW86" s="52"/>
      <c r="AUX86" s="52"/>
      <c r="AUY86" s="52"/>
      <c r="AUZ86" s="52"/>
      <c r="AVA86" s="52"/>
      <c r="AVB86" s="52"/>
      <c r="AVC86" s="52"/>
      <c r="AVD86" s="52"/>
      <c r="AVE86" s="52"/>
      <c r="AVF86" s="52"/>
      <c r="AVG86" s="52"/>
      <c r="AVH86" s="52"/>
      <c r="AVI86" s="52"/>
      <c r="AVJ86" s="52"/>
      <c r="AVK86" s="52"/>
      <c r="AVL86" s="52"/>
      <c r="AVM86" s="52"/>
      <c r="AVN86" s="52"/>
      <c r="AVO86" s="52"/>
      <c r="AVP86" s="52"/>
      <c r="AVQ86" s="52"/>
      <c r="AVR86" s="52"/>
      <c r="AVS86" s="52"/>
      <c r="AVT86" s="52"/>
      <c r="AVU86" s="52"/>
      <c r="AVV86" s="52"/>
      <c r="AVW86" s="52"/>
      <c r="AVX86" s="52"/>
      <c r="AVY86" s="52"/>
      <c r="AVZ86" s="52"/>
      <c r="AWA86" s="52"/>
      <c r="AWB86" s="52"/>
      <c r="AWC86" s="52"/>
      <c r="AWD86" s="52"/>
      <c r="AWE86" s="52"/>
      <c r="AWF86" s="52"/>
      <c r="AWG86" s="52"/>
      <c r="AWH86" s="52"/>
      <c r="AWI86" s="52"/>
      <c r="AWJ86" s="52"/>
      <c r="AWK86" s="52"/>
      <c r="AWL86" s="52"/>
      <c r="AWM86" s="52"/>
      <c r="AWN86" s="52"/>
      <c r="AWO86" s="52"/>
      <c r="AWP86" s="52"/>
      <c r="AWQ86" s="52"/>
      <c r="AWR86" s="52"/>
      <c r="AWS86" s="52"/>
      <c r="AWT86" s="52"/>
      <c r="AWU86" s="52"/>
      <c r="AWV86" s="52"/>
      <c r="AWW86" s="52"/>
      <c r="AWX86" s="52"/>
      <c r="AWY86" s="52"/>
      <c r="AWZ86" s="52"/>
      <c r="AXA86" s="52"/>
      <c r="AXB86" s="52"/>
      <c r="AXC86" s="52"/>
      <c r="AXD86" s="52"/>
      <c r="AXE86" s="52"/>
      <c r="AXF86" s="52"/>
      <c r="AXG86" s="52"/>
      <c r="AXH86" s="52"/>
      <c r="AXI86" s="52"/>
      <c r="AXJ86" s="52"/>
      <c r="AXK86" s="52"/>
      <c r="AXL86" s="52"/>
      <c r="AXM86" s="52"/>
      <c r="AXN86" s="52"/>
      <c r="AXO86" s="52"/>
      <c r="AXP86" s="52"/>
      <c r="AXQ86" s="52"/>
      <c r="AXR86" s="52"/>
      <c r="AXS86" s="52"/>
      <c r="AXT86" s="52"/>
      <c r="AXU86" s="52"/>
      <c r="AXV86" s="52"/>
      <c r="AXW86" s="52"/>
      <c r="AXX86" s="52"/>
      <c r="AXY86" s="52"/>
      <c r="AXZ86" s="52"/>
      <c r="AYA86" s="52"/>
      <c r="AYB86" s="52"/>
      <c r="AYC86" s="52"/>
      <c r="AYD86" s="52"/>
      <c r="AYE86" s="52"/>
      <c r="AYF86" s="52"/>
      <c r="AYG86" s="52"/>
      <c r="AYH86" s="52"/>
      <c r="AYI86" s="52"/>
      <c r="AYJ86" s="52"/>
      <c r="AYK86" s="52"/>
      <c r="AYL86" s="52"/>
      <c r="AYM86" s="52"/>
      <c r="AYN86" s="52"/>
      <c r="AYO86" s="52"/>
      <c r="AYP86" s="52"/>
      <c r="AYQ86" s="52"/>
      <c r="AYR86" s="52"/>
      <c r="AYS86" s="52"/>
      <c r="AYT86" s="52"/>
      <c r="AYU86" s="52"/>
      <c r="AYV86" s="52"/>
      <c r="AYW86" s="52"/>
      <c r="AYX86" s="52"/>
      <c r="AYY86" s="52"/>
      <c r="AYZ86" s="52"/>
      <c r="AZA86" s="52"/>
      <c r="AZB86" s="52"/>
      <c r="AZC86" s="52"/>
      <c r="AZD86" s="52"/>
      <c r="AZE86" s="52"/>
      <c r="AZF86" s="52"/>
      <c r="AZG86" s="52"/>
      <c r="AZH86" s="52"/>
      <c r="AZI86" s="52"/>
      <c r="AZJ86" s="52"/>
      <c r="AZK86" s="52"/>
      <c r="AZL86" s="52"/>
      <c r="AZM86" s="52"/>
      <c r="AZN86" s="52"/>
      <c r="AZO86" s="52"/>
      <c r="AZP86" s="52"/>
      <c r="AZQ86" s="52"/>
      <c r="AZR86" s="52"/>
      <c r="AZS86" s="52"/>
      <c r="AZT86" s="52"/>
      <c r="AZU86" s="52"/>
      <c r="AZV86" s="52"/>
      <c r="AZW86" s="52"/>
      <c r="AZX86" s="52"/>
      <c r="AZY86" s="52"/>
      <c r="AZZ86" s="52"/>
      <c r="BAA86" s="52"/>
      <c r="BAB86" s="52"/>
      <c r="BAC86" s="52"/>
      <c r="BAD86" s="52"/>
      <c r="BAE86" s="52"/>
      <c r="BAF86" s="52"/>
      <c r="BAG86" s="52"/>
      <c r="BAH86" s="52"/>
      <c r="BAI86" s="52"/>
      <c r="BAJ86" s="52"/>
      <c r="BAK86" s="52"/>
      <c r="BAL86" s="52"/>
      <c r="BAM86" s="52"/>
      <c r="BAN86" s="52"/>
      <c r="BAO86" s="52"/>
      <c r="BAP86" s="52"/>
      <c r="BAQ86" s="52"/>
      <c r="BAR86" s="52"/>
      <c r="BAS86" s="52"/>
      <c r="BAT86" s="52"/>
      <c r="BAU86" s="52"/>
      <c r="BAV86" s="52"/>
      <c r="BAW86" s="52"/>
      <c r="BAX86" s="52"/>
      <c r="BAY86" s="52"/>
      <c r="BAZ86" s="52"/>
      <c r="BBA86" s="52"/>
      <c r="BBB86" s="52"/>
      <c r="BBC86" s="52"/>
      <c r="BBD86" s="52"/>
      <c r="BBE86" s="52"/>
      <c r="BBF86" s="52"/>
      <c r="BBG86" s="52"/>
      <c r="BBH86" s="52"/>
      <c r="BBI86" s="52"/>
      <c r="BBJ86" s="52"/>
      <c r="BBK86" s="52"/>
      <c r="BBL86" s="52"/>
      <c r="BBM86" s="52"/>
      <c r="BBN86" s="52"/>
      <c r="BBO86" s="52"/>
      <c r="BBP86" s="52"/>
      <c r="BBQ86" s="52"/>
      <c r="BBR86" s="52"/>
      <c r="BBS86" s="52"/>
      <c r="BBT86" s="52"/>
      <c r="BBU86" s="52"/>
      <c r="BBV86" s="52"/>
      <c r="BBW86" s="52"/>
      <c r="BBX86" s="52"/>
      <c r="BBY86" s="52"/>
      <c r="BBZ86" s="52"/>
      <c r="BCA86" s="52"/>
      <c r="BCB86" s="52"/>
      <c r="BCC86" s="52"/>
      <c r="BCD86" s="52"/>
      <c r="BCE86" s="52"/>
      <c r="BCF86" s="52"/>
      <c r="BCG86" s="52"/>
      <c r="BCH86" s="52"/>
      <c r="BCI86" s="52"/>
      <c r="BCJ86" s="52"/>
      <c r="BCK86" s="52"/>
      <c r="BCL86" s="52"/>
      <c r="BCM86" s="52"/>
      <c r="BCN86" s="52"/>
      <c r="BCO86" s="52"/>
      <c r="BCP86" s="52"/>
      <c r="BCQ86" s="52"/>
      <c r="BCR86" s="52"/>
      <c r="BCS86" s="52"/>
      <c r="BCT86" s="52"/>
    </row>
    <row r="87" spans="1:1450" s="52" customFormat="1" x14ac:dyDescent="0.25">
      <c r="A87" s="51" t="s">
        <v>1054</v>
      </c>
      <c r="B87" s="53" t="s">
        <v>1054</v>
      </c>
      <c r="C87" s="53" t="s">
        <v>84</v>
      </c>
      <c r="D87" s="53" t="s">
        <v>1120</v>
      </c>
      <c r="E87" s="53" t="s">
        <v>1121</v>
      </c>
      <c r="F87" s="53" t="s">
        <v>1122</v>
      </c>
      <c r="G87" s="53">
        <v>5716</v>
      </c>
      <c r="H87" s="53">
        <v>371</v>
      </c>
      <c r="I87" s="53">
        <v>215</v>
      </c>
      <c r="J87" s="52">
        <v>5</v>
      </c>
      <c r="K87" s="55">
        <f>AVERAGE(G87:G91)</f>
        <v>13253.2</v>
      </c>
      <c r="L87" s="55">
        <f>STDEV(G87:G91)</f>
        <v>4652.7532386749235</v>
      </c>
      <c r="N87" s="99">
        <v>1.5089999999999999</v>
      </c>
      <c r="O87" s="52">
        <f t="shared" si="16"/>
        <v>1</v>
      </c>
      <c r="P87" s="55">
        <f>ABS(L87*N87)</f>
        <v>7021.0046371604594</v>
      </c>
      <c r="Q87" s="55">
        <f>ABS(G87-$K$87)</f>
        <v>7537.2000000000007</v>
      </c>
      <c r="R87" s="56" t="str">
        <f>IF(Q87&gt;$P$87,"",G87)</f>
        <v/>
      </c>
      <c r="S87" s="56" t="str">
        <f>IF(R87=G87,I87,"")</f>
        <v/>
      </c>
      <c r="T87" s="55">
        <f>AVERAGE(R87:R91)</f>
        <v>15137.5</v>
      </c>
      <c r="U87" s="55">
        <f>STDEV(R87:R91)</f>
        <v>2278.9413477899484</v>
      </c>
      <c r="W87" s="55" t="str">
        <f>IF(R87="","",((R87-$T$87)/S87)^2)</f>
        <v/>
      </c>
      <c r="X87" s="91">
        <f>(1/(J87-1))*SUM(W87:W91)</f>
        <v>18.213318660590172</v>
      </c>
      <c r="Y87" s="92">
        <f>U87/T87</f>
        <v>0.15054938713723853</v>
      </c>
      <c r="Z87" s="58"/>
      <c r="AA87" s="92" t="str">
        <f>IF(X87&lt;2,"A",IF(Y87&lt;0.15,"B","C"))</f>
        <v>C</v>
      </c>
      <c r="AB87" s="58"/>
      <c r="AC87" s="57">
        <f>T87/1000</f>
        <v>15.137499999999999</v>
      </c>
      <c r="AD87" s="100">
        <f>AC87*(SQRT((U87/T87)^2+(0.17/3.98)^2))</f>
        <v>2.368888982038357</v>
      </c>
      <c r="AE87" s="92">
        <f>AD87/AC87</f>
        <v>0.15649142738486257</v>
      </c>
      <c r="AF87" s="47"/>
      <c r="AG87" s="93">
        <v>80</v>
      </c>
      <c r="AH87" s="59"/>
      <c r="AI87" s="100">
        <f>(MEDIAN(R87:R90))/1000</f>
        <v>14.465</v>
      </c>
      <c r="AJ87" s="100">
        <f>(QUARTILE(R87:R90,1))/1000</f>
        <v>13.7895</v>
      </c>
      <c r="AK87" s="100">
        <f>(QUARTILE(R87:R90,3))/1000</f>
        <v>16.437000000000001</v>
      </c>
      <c r="AL87" s="57">
        <f>(AK87-AJ87)</f>
        <v>2.6475000000000009</v>
      </c>
    </row>
    <row r="88" spans="1:1450" s="61" customFormat="1" x14ac:dyDescent="0.25">
      <c r="A88" s="42" t="s">
        <v>1054</v>
      </c>
      <c r="B88" s="43" t="s">
        <v>1054</v>
      </c>
      <c r="C88" s="43" t="s">
        <v>84</v>
      </c>
      <c r="D88" s="43" t="s">
        <v>1123</v>
      </c>
      <c r="E88" s="43" t="s">
        <v>1121</v>
      </c>
      <c r="F88" s="43" t="s">
        <v>1124</v>
      </c>
      <c r="G88" s="43">
        <v>14465</v>
      </c>
      <c r="H88" s="43">
        <v>851</v>
      </c>
      <c r="I88" s="43">
        <v>370</v>
      </c>
      <c r="J88" s="29"/>
      <c r="K88" s="44"/>
      <c r="L88" s="44"/>
      <c r="M88" s="29"/>
      <c r="N88" s="62"/>
      <c r="O88" s="29" t="str">
        <f t="shared" si="16"/>
        <v/>
      </c>
      <c r="P88" s="29"/>
      <c r="Q88" s="44">
        <f>ABS(G88-$K$87)</f>
        <v>1211.7999999999993</v>
      </c>
      <c r="R88" s="30">
        <f>IF(Q88&gt;$P$87,"",G88)</f>
        <v>14465</v>
      </c>
      <c r="S88" s="30">
        <f t="shared" ref="S88:S91" si="17">IF(R88=G88,I88,"")</f>
        <v>370</v>
      </c>
      <c r="T88" s="29"/>
      <c r="U88" s="29"/>
      <c r="V88" s="29"/>
      <c r="W88" s="44">
        <f>IF(R88="","",((R88-$T$87)/S88)^2)</f>
        <v>3.3035518626734843</v>
      </c>
      <c r="X88" s="48"/>
      <c r="Y88" s="31"/>
      <c r="Z88" s="31"/>
      <c r="AA88" s="31"/>
      <c r="AB88" s="31"/>
      <c r="AC88" s="29"/>
      <c r="AD88" s="29"/>
      <c r="AE88" s="29"/>
      <c r="AF88" s="29"/>
      <c r="AG88" s="63"/>
      <c r="AH88" s="32"/>
      <c r="AI88" s="32"/>
      <c r="AJ88" s="32"/>
      <c r="AK88" s="32"/>
      <c r="AL88" s="29"/>
      <c r="AM88" s="29"/>
      <c r="AN88" s="29"/>
      <c r="AO88" s="29"/>
      <c r="AP88" s="29"/>
      <c r="AQ88" s="29"/>
      <c r="AR88" s="29"/>
      <c r="AS88" s="29"/>
      <c r="AT88" s="29"/>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c r="FA88" s="52"/>
      <c r="FB88" s="52"/>
      <c r="FC88" s="52"/>
      <c r="FD88" s="52"/>
      <c r="FE88" s="52"/>
      <c r="FF88" s="52"/>
      <c r="FG88" s="52"/>
      <c r="FH88" s="52"/>
      <c r="FI88" s="52"/>
      <c r="FJ88" s="52"/>
      <c r="FK88" s="52"/>
      <c r="FL88" s="52"/>
      <c r="FM88" s="52"/>
      <c r="FN88" s="52"/>
      <c r="FO88" s="52"/>
      <c r="FP88" s="52"/>
      <c r="FQ88" s="52"/>
      <c r="FR88" s="52"/>
      <c r="FS88" s="52"/>
      <c r="FT88" s="52"/>
      <c r="FU88" s="52"/>
      <c r="FV88" s="52"/>
      <c r="FW88" s="52"/>
      <c r="FX88" s="52"/>
      <c r="FY88" s="52"/>
      <c r="FZ88" s="52"/>
      <c r="GA88" s="52"/>
      <c r="GB88" s="52"/>
      <c r="GC88" s="52"/>
      <c r="GD88" s="52"/>
      <c r="GE88" s="52"/>
      <c r="GF88" s="52"/>
      <c r="GG88" s="52"/>
      <c r="GH88" s="52"/>
      <c r="GI88" s="52"/>
      <c r="GJ88" s="52"/>
      <c r="GK88" s="52"/>
      <c r="GL88" s="52"/>
      <c r="GM88" s="52"/>
      <c r="GN88" s="52"/>
      <c r="GO88" s="52"/>
      <c r="GP88" s="52"/>
      <c r="GQ88" s="52"/>
      <c r="GR88" s="52"/>
      <c r="GS88" s="52"/>
      <c r="GT88" s="52"/>
      <c r="GU88" s="52"/>
      <c r="GV88" s="52"/>
      <c r="GW88" s="52"/>
      <c r="GX88" s="52"/>
      <c r="GY88" s="52"/>
      <c r="GZ88" s="52"/>
      <c r="HA88" s="52"/>
      <c r="HB88" s="52"/>
      <c r="HC88" s="52"/>
      <c r="HD88" s="52"/>
      <c r="HE88" s="52"/>
      <c r="HF88" s="52"/>
      <c r="HG88" s="52"/>
      <c r="HH88" s="52"/>
      <c r="HI88" s="52"/>
      <c r="HJ88" s="52"/>
      <c r="HK88" s="52"/>
      <c r="HL88" s="52"/>
      <c r="HM88" s="52"/>
      <c r="HN88" s="52"/>
      <c r="HO88" s="52"/>
      <c r="HP88" s="52"/>
      <c r="HQ88" s="52"/>
      <c r="HR88" s="52"/>
      <c r="HS88" s="52"/>
      <c r="HT88" s="52"/>
      <c r="HU88" s="52"/>
      <c r="HV88" s="52"/>
      <c r="HW88" s="52"/>
      <c r="HX88" s="52"/>
      <c r="HY88" s="52"/>
      <c r="HZ88" s="52"/>
      <c r="IA88" s="52"/>
      <c r="IB88" s="52"/>
      <c r="IC88" s="52"/>
      <c r="ID88" s="52"/>
      <c r="IE88" s="52"/>
      <c r="IF88" s="52"/>
      <c r="IG88" s="52"/>
      <c r="IH88" s="52"/>
      <c r="II88" s="52"/>
      <c r="IJ88" s="52"/>
      <c r="IK88" s="52"/>
      <c r="IL88" s="52"/>
      <c r="IM88" s="52"/>
      <c r="IN88" s="52"/>
      <c r="IO88" s="52"/>
      <c r="IP88" s="52"/>
      <c r="IQ88" s="52"/>
      <c r="IR88" s="52"/>
      <c r="IS88" s="52"/>
      <c r="IT88" s="52"/>
      <c r="IU88" s="52"/>
      <c r="IV88" s="52"/>
      <c r="IW88" s="52"/>
      <c r="IX88" s="52"/>
      <c r="IY88" s="52"/>
      <c r="IZ88" s="52"/>
      <c r="JA88" s="52"/>
      <c r="JB88" s="52"/>
      <c r="JC88" s="52"/>
      <c r="JD88" s="52"/>
      <c r="JE88" s="52"/>
      <c r="JF88" s="52"/>
      <c r="JG88" s="52"/>
      <c r="JH88" s="52"/>
      <c r="JI88" s="52"/>
      <c r="JJ88" s="52"/>
      <c r="JK88" s="52"/>
      <c r="JL88" s="52"/>
      <c r="JM88" s="52"/>
      <c r="JN88" s="52"/>
      <c r="JO88" s="52"/>
      <c r="JP88" s="52"/>
      <c r="JQ88" s="52"/>
      <c r="JR88" s="52"/>
      <c r="JS88" s="52"/>
      <c r="JT88" s="52"/>
      <c r="JU88" s="52"/>
      <c r="JV88" s="52"/>
      <c r="JW88" s="52"/>
      <c r="JX88" s="52"/>
      <c r="JY88" s="52"/>
      <c r="JZ88" s="52"/>
      <c r="KA88" s="52"/>
      <c r="KB88" s="52"/>
      <c r="KC88" s="52"/>
      <c r="KD88" s="52"/>
      <c r="KE88" s="52"/>
      <c r="KF88" s="52"/>
      <c r="KG88" s="52"/>
      <c r="KH88" s="52"/>
      <c r="KI88" s="52"/>
      <c r="KJ88" s="52"/>
      <c r="KK88" s="52"/>
      <c r="KL88" s="52"/>
      <c r="KM88" s="52"/>
      <c r="KN88" s="52"/>
      <c r="KO88" s="52"/>
      <c r="KP88" s="52"/>
      <c r="KQ88" s="52"/>
      <c r="KR88" s="52"/>
      <c r="KS88" s="52"/>
      <c r="KT88" s="52"/>
      <c r="KU88" s="52"/>
      <c r="KV88" s="52"/>
      <c r="KW88" s="52"/>
      <c r="KX88" s="52"/>
      <c r="KY88" s="52"/>
      <c r="KZ88" s="52"/>
      <c r="LA88" s="52"/>
      <c r="LB88" s="52"/>
      <c r="LC88" s="52"/>
      <c r="LD88" s="52"/>
      <c r="LE88" s="52"/>
      <c r="LF88" s="52"/>
      <c r="LG88" s="52"/>
      <c r="LH88" s="52"/>
      <c r="LI88" s="52"/>
      <c r="LJ88" s="52"/>
      <c r="LK88" s="52"/>
      <c r="LL88" s="52"/>
      <c r="LM88" s="52"/>
      <c r="LN88" s="52"/>
      <c r="LO88" s="52"/>
      <c r="LP88" s="52"/>
      <c r="LQ88" s="52"/>
      <c r="LR88" s="52"/>
      <c r="LS88" s="52"/>
      <c r="LT88" s="52"/>
      <c r="LU88" s="52"/>
      <c r="LV88" s="52"/>
      <c r="LW88" s="52"/>
      <c r="LX88" s="52"/>
      <c r="LY88" s="52"/>
      <c r="LZ88" s="52"/>
      <c r="MA88" s="52"/>
      <c r="MB88" s="52"/>
      <c r="MC88" s="52"/>
      <c r="MD88" s="52"/>
      <c r="ME88" s="52"/>
      <c r="MF88" s="52"/>
      <c r="MG88" s="52"/>
      <c r="MH88" s="52"/>
      <c r="MI88" s="52"/>
      <c r="MJ88" s="52"/>
      <c r="MK88" s="52"/>
      <c r="ML88" s="52"/>
      <c r="MM88" s="52"/>
      <c r="MN88" s="52"/>
      <c r="MO88" s="52"/>
      <c r="MP88" s="52"/>
      <c r="MQ88" s="52"/>
      <c r="MR88" s="52"/>
      <c r="MS88" s="52"/>
      <c r="MT88" s="52"/>
      <c r="MU88" s="52"/>
      <c r="MV88" s="52"/>
      <c r="MW88" s="52"/>
      <c r="MX88" s="52"/>
      <c r="MY88" s="52"/>
      <c r="MZ88" s="52"/>
      <c r="NA88" s="52"/>
      <c r="NB88" s="52"/>
      <c r="NC88" s="52"/>
      <c r="ND88" s="52"/>
      <c r="NE88" s="52"/>
      <c r="NF88" s="52"/>
      <c r="NG88" s="52"/>
      <c r="NH88" s="52"/>
      <c r="NI88" s="52"/>
      <c r="NJ88" s="52"/>
      <c r="NK88" s="52"/>
      <c r="NL88" s="52"/>
      <c r="NM88" s="52"/>
      <c r="NN88" s="52"/>
      <c r="NO88" s="52"/>
      <c r="NP88" s="52"/>
      <c r="NQ88" s="52"/>
      <c r="NR88" s="52"/>
      <c r="NS88" s="52"/>
      <c r="NT88" s="52"/>
      <c r="NU88" s="52"/>
      <c r="NV88" s="52"/>
      <c r="NW88" s="52"/>
      <c r="NX88" s="52"/>
      <c r="NY88" s="52"/>
      <c r="NZ88" s="52"/>
      <c r="OA88" s="52"/>
      <c r="OB88" s="52"/>
      <c r="OC88" s="52"/>
      <c r="OD88" s="52"/>
      <c r="OE88" s="52"/>
      <c r="OF88" s="52"/>
      <c r="OG88" s="52"/>
      <c r="OH88" s="52"/>
      <c r="OI88" s="52"/>
      <c r="OJ88" s="52"/>
      <c r="OK88" s="52"/>
      <c r="OL88" s="52"/>
      <c r="OM88" s="52"/>
      <c r="ON88" s="52"/>
      <c r="OO88" s="52"/>
      <c r="OP88" s="52"/>
      <c r="OQ88" s="52"/>
      <c r="OR88" s="52"/>
      <c r="OS88" s="52"/>
      <c r="OT88" s="52"/>
      <c r="OU88" s="52"/>
      <c r="OV88" s="52"/>
      <c r="OW88" s="52"/>
      <c r="OX88" s="52"/>
      <c r="OY88" s="52"/>
      <c r="OZ88" s="52"/>
      <c r="PA88" s="52"/>
      <c r="PB88" s="52"/>
      <c r="PC88" s="52"/>
      <c r="PD88" s="52"/>
      <c r="PE88" s="52"/>
      <c r="PF88" s="52"/>
      <c r="PG88" s="52"/>
      <c r="PH88" s="52"/>
      <c r="PI88" s="52"/>
      <c r="PJ88" s="52"/>
      <c r="PK88" s="52"/>
      <c r="PL88" s="52"/>
      <c r="PM88" s="52"/>
      <c r="PN88" s="52"/>
      <c r="PO88" s="52"/>
      <c r="PP88" s="52"/>
      <c r="PQ88" s="52"/>
      <c r="PR88" s="52"/>
      <c r="PS88" s="52"/>
      <c r="PT88" s="52"/>
      <c r="PU88" s="52"/>
      <c r="PV88" s="52"/>
      <c r="PW88" s="52"/>
      <c r="PX88" s="52"/>
      <c r="PY88" s="52"/>
      <c r="PZ88" s="52"/>
      <c r="QA88" s="52"/>
      <c r="QB88" s="52"/>
      <c r="QC88" s="52"/>
      <c r="QD88" s="52"/>
      <c r="QE88" s="52"/>
      <c r="QF88" s="52"/>
      <c r="QG88" s="52"/>
      <c r="QH88" s="52"/>
      <c r="QI88" s="52"/>
      <c r="QJ88" s="52"/>
      <c r="QK88" s="52"/>
      <c r="QL88" s="52"/>
      <c r="QM88" s="52"/>
      <c r="QN88" s="52"/>
      <c r="QO88" s="52"/>
      <c r="QP88" s="52"/>
      <c r="QQ88" s="52"/>
      <c r="QR88" s="52"/>
      <c r="QS88" s="52"/>
      <c r="QT88" s="52"/>
      <c r="QU88" s="52"/>
      <c r="QV88" s="52"/>
      <c r="QW88" s="52"/>
      <c r="QX88" s="52"/>
      <c r="QY88" s="52"/>
      <c r="QZ88" s="52"/>
      <c r="RA88" s="52"/>
      <c r="RB88" s="52"/>
      <c r="RC88" s="52"/>
      <c r="RD88" s="52"/>
      <c r="RE88" s="52"/>
      <c r="RF88" s="52"/>
      <c r="RG88" s="52"/>
      <c r="RH88" s="52"/>
      <c r="RI88" s="52"/>
      <c r="RJ88" s="52"/>
      <c r="RK88" s="52"/>
      <c r="RL88" s="52"/>
      <c r="RM88" s="52"/>
      <c r="RN88" s="52"/>
      <c r="RO88" s="52"/>
      <c r="RP88" s="52"/>
      <c r="RQ88" s="52"/>
      <c r="RR88" s="52"/>
      <c r="RS88" s="52"/>
      <c r="RT88" s="52"/>
      <c r="RU88" s="52"/>
      <c r="RV88" s="52"/>
      <c r="RW88" s="52"/>
      <c r="RX88" s="52"/>
      <c r="RY88" s="52"/>
      <c r="RZ88" s="52"/>
      <c r="SA88" s="52"/>
      <c r="SB88" s="52"/>
      <c r="SC88" s="52"/>
      <c r="SD88" s="52"/>
      <c r="SE88" s="52"/>
      <c r="SF88" s="52"/>
      <c r="SG88" s="52"/>
      <c r="SH88" s="52"/>
      <c r="SI88" s="52"/>
      <c r="SJ88" s="52"/>
      <c r="SK88" s="52"/>
      <c r="SL88" s="52"/>
      <c r="SM88" s="52"/>
      <c r="SN88" s="52"/>
      <c r="SO88" s="52"/>
      <c r="SP88" s="52"/>
      <c r="SQ88" s="52"/>
      <c r="SR88" s="52"/>
      <c r="SS88" s="52"/>
      <c r="ST88" s="52"/>
      <c r="SU88" s="52"/>
      <c r="SV88" s="52"/>
      <c r="SW88" s="52"/>
      <c r="SX88" s="52"/>
      <c r="SY88" s="52"/>
      <c r="SZ88" s="52"/>
      <c r="TA88" s="52"/>
      <c r="TB88" s="52"/>
      <c r="TC88" s="52"/>
      <c r="TD88" s="52"/>
      <c r="TE88" s="52"/>
      <c r="TF88" s="52"/>
      <c r="TG88" s="52"/>
      <c r="TH88" s="52"/>
      <c r="TI88" s="52"/>
      <c r="TJ88" s="52"/>
      <c r="TK88" s="52"/>
      <c r="TL88" s="52"/>
      <c r="TM88" s="52"/>
      <c r="TN88" s="52"/>
      <c r="TO88" s="52"/>
      <c r="TP88" s="52"/>
      <c r="TQ88" s="52"/>
      <c r="TR88" s="52"/>
      <c r="TS88" s="52"/>
      <c r="TT88" s="52"/>
      <c r="TU88" s="52"/>
      <c r="TV88" s="52"/>
      <c r="TW88" s="52"/>
      <c r="TX88" s="52"/>
      <c r="TY88" s="52"/>
      <c r="TZ88" s="52"/>
      <c r="UA88" s="52"/>
      <c r="UB88" s="52"/>
      <c r="UC88" s="52"/>
      <c r="UD88" s="52"/>
      <c r="UE88" s="52"/>
      <c r="UF88" s="52"/>
      <c r="UG88" s="52"/>
      <c r="UH88" s="52"/>
      <c r="UI88" s="52"/>
      <c r="UJ88" s="52"/>
      <c r="UK88" s="52"/>
      <c r="UL88" s="52"/>
      <c r="UM88" s="52"/>
      <c r="UN88" s="52"/>
      <c r="UO88" s="52"/>
      <c r="UP88" s="52"/>
      <c r="UQ88" s="52"/>
      <c r="UR88" s="52"/>
      <c r="US88" s="52"/>
      <c r="UT88" s="52"/>
      <c r="UU88" s="52"/>
      <c r="UV88" s="52"/>
      <c r="UW88" s="52"/>
      <c r="UX88" s="52"/>
      <c r="UY88" s="52"/>
      <c r="UZ88" s="52"/>
      <c r="VA88" s="52"/>
      <c r="VB88" s="52"/>
      <c r="VC88" s="52"/>
      <c r="VD88" s="52"/>
      <c r="VE88" s="52"/>
      <c r="VF88" s="52"/>
      <c r="VG88" s="52"/>
      <c r="VH88" s="52"/>
      <c r="VI88" s="52"/>
      <c r="VJ88" s="52"/>
      <c r="VK88" s="52"/>
      <c r="VL88" s="52"/>
      <c r="VM88" s="52"/>
      <c r="VN88" s="52"/>
      <c r="VO88" s="52"/>
      <c r="VP88" s="52"/>
      <c r="VQ88" s="52"/>
      <c r="VR88" s="52"/>
      <c r="VS88" s="52"/>
      <c r="VT88" s="52"/>
      <c r="VU88" s="52"/>
      <c r="VV88" s="52"/>
      <c r="VW88" s="52"/>
      <c r="VX88" s="52"/>
      <c r="VY88" s="52"/>
      <c r="VZ88" s="52"/>
      <c r="WA88" s="52"/>
      <c r="WB88" s="52"/>
      <c r="WC88" s="52"/>
      <c r="WD88" s="52"/>
      <c r="WE88" s="52"/>
      <c r="WF88" s="52"/>
      <c r="WG88" s="52"/>
      <c r="WH88" s="52"/>
      <c r="WI88" s="52"/>
      <c r="WJ88" s="52"/>
      <c r="WK88" s="52"/>
      <c r="WL88" s="52"/>
      <c r="WM88" s="52"/>
      <c r="WN88" s="52"/>
      <c r="WO88" s="52"/>
      <c r="WP88" s="52"/>
      <c r="WQ88" s="52"/>
      <c r="WR88" s="52"/>
      <c r="WS88" s="52"/>
      <c r="WT88" s="52"/>
      <c r="WU88" s="52"/>
      <c r="WV88" s="52"/>
      <c r="WW88" s="52"/>
      <c r="WX88" s="52"/>
      <c r="WY88" s="52"/>
      <c r="WZ88" s="52"/>
      <c r="XA88" s="52"/>
      <c r="XB88" s="52"/>
      <c r="XC88" s="52"/>
      <c r="XD88" s="52"/>
      <c r="XE88" s="52"/>
      <c r="XF88" s="52"/>
      <c r="XG88" s="52"/>
      <c r="XH88" s="52"/>
      <c r="XI88" s="52"/>
      <c r="XJ88" s="52"/>
      <c r="XK88" s="52"/>
      <c r="XL88" s="52"/>
      <c r="XM88" s="52"/>
      <c r="XN88" s="52"/>
      <c r="XO88" s="52"/>
      <c r="XP88" s="52"/>
      <c r="XQ88" s="52"/>
      <c r="XR88" s="52"/>
      <c r="XS88" s="52"/>
      <c r="XT88" s="52"/>
      <c r="XU88" s="52"/>
      <c r="XV88" s="52"/>
      <c r="XW88" s="52"/>
      <c r="XX88" s="52"/>
      <c r="XY88" s="52"/>
      <c r="XZ88" s="52"/>
      <c r="YA88" s="52"/>
      <c r="YB88" s="52"/>
      <c r="YC88" s="52"/>
      <c r="YD88" s="52"/>
      <c r="YE88" s="52"/>
      <c r="YF88" s="52"/>
      <c r="YG88" s="52"/>
      <c r="YH88" s="52"/>
      <c r="YI88" s="52"/>
      <c r="YJ88" s="52"/>
      <c r="YK88" s="52"/>
      <c r="YL88" s="52"/>
      <c r="YM88" s="52"/>
      <c r="YN88" s="52"/>
      <c r="YO88" s="52"/>
      <c r="YP88" s="52"/>
      <c r="YQ88" s="52"/>
      <c r="YR88" s="52"/>
      <c r="YS88" s="52"/>
      <c r="YT88" s="52"/>
      <c r="YU88" s="52"/>
      <c r="YV88" s="52"/>
      <c r="YW88" s="52"/>
      <c r="YX88" s="52"/>
      <c r="YY88" s="52"/>
      <c r="YZ88" s="52"/>
      <c r="ZA88" s="52"/>
      <c r="ZB88" s="52"/>
      <c r="ZC88" s="52"/>
      <c r="ZD88" s="52"/>
      <c r="ZE88" s="52"/>
      <c r="ZF88" s="52"/>
      <c r="ZG88" s="52"/>
      <c r="ZH88" s="52"/>
      <c r="ZI88" s="52"/>
      <c r="ZJ88" s="52"/>
      <c r="ZK88" s="52"/>
      <c r="ZL88" s="52"/>
      <c r="ZM88" s="52"/>
      <c r="ZN88" s="52"/>
      <c r="ZO88" s="52"/>
      <c r="ZP88" s="52"/>
      <c r="ZQ88" s="52"/>
      <c r="ZR88" s="52"/>
      <c r="ZS88" s="52"/>
      <c r="ZT88" s="52"/>
      <c r="ZU88" s="52"/>
      <c r="ZV88" s="52"/>
      <c r="ZW88" s="52"/>
      <c r="ZX88" s="52"/>
      <c r="ZY88" s="52"/>
      <c r="ZZ88" s="52"/>
      <c r="AAA88" s="52"/>
      <c r="AAB88" s="52"/>
      <c r="AAC88" s="52"/>
      <c r="AAD88" s="52"/>
      <c r="AAE88" s="52"/>
      <c r="AAF88" s="52"/>
      <c r="AAG88" s="52"/>
      <c r="AAH88" s="52"/>
      <c r="AAI88" s="52"/>
      <c r="AAJ88" s="52"/>
      <c r="AAK88" s="52"/>
      <c r="AAL88" s="52"/>
      <c r="AAM88" s="52"/>
      <c r="AAN88" s="52"/>
      <c r="AAO88" s="52"/>
      <c r="AAP88" s="52"/>
      <c r="AAQ88" s="52"/>
      <c r="AAR88" s="52"/>
      <c r="AAS88" s="52"/>
      <c r="AAT88" s="52"/>
      <c r="AAU88" s="52"/>
      <c r="AAV88" s="52"/>
      <c r="AAW88" s="52"/>
      <c r="AAX88" s="52"/>
      <c r="AAY88" s="52"/>
      <c r="AAZ88" s="52"/>
      <c r="ABA88" s="52"/>
      <c r="ABB88" s="52"/>
      <c r="ABC88" s="52"/>
      <c r="ABD88" s="52"/>
      <c r="ABE88" s="52"/>
      <c r="ABF88" s="52"/>
      <c r="ABG88" s="52"/>
      <c r="ABH88" s="52"/>
      <c r="ABI88" s="52"/>
      <c r="ABJ88" s="52"/>
      <c r="ABK88" s="52"/>
      <c r="ABL88" s="52"/>
      <c r="ABM88" s="52"/>
      <c r="ABN88" s="52"/>
      <c r="ABO88" s="52"/>
      <c r="ABP88" s="52"/>
      <c r="ABQ88" s="52"/>
      <c r="ABR88" s="52"/>
      <c r="ABS88" s="52"/>
      <c r="ABT88" s="52"/>
      <c r="ABU88" s="52"/>
      <c r="ABV88" s="52"/>
      <c r="ABW88" s="52"/>
      <c r="ABX88" s="52"/>
      <c r="ABY88" s="52"/>
      <c r="ABZ88" s="52"/>
      <c r="ACA88" s="52"/>
      <c r="ACB88" s="52"/>
      <c r="ACC88" s="52"/>
      <c r="ACD88" s="52"/>
      <c r="ACE88" s="52"/>
      <c r="ACF88" s="52"/>
      <c r="ACG88" s="52"/>
      <c r="ACH88" s="52"/>
      <c r="ACI88" s="52"/>
      <c r="ACJ88" s="52"/>
      <c r="ACK88" s="52"/>
      <c r="ACL88" s="52"/>
      <c r="ACM88" s="52"/>
      <c r="ACN88" s="52"/>
      <c r="ACO88" s="52"/>
      <c r="ACP88" s="52"/>
      <c r="ACQ88" s="52"/>
      <c r="ACR88" s="52"/>
      <c r="ACS88" s="52"/>
      <c r="ACT88" s="52"/>
      <c r="ACU88" s="52"/>
      <c r="ACV88" s="52"/>
      <c r="ACW88" s="52"/>
      <c r="ACX88" s="52"/>
      <c r="ACY88" s="52"/>
      <c r="ACZ88" s="52"/>
      <c r="ADA88" s="52"/>
      <c r="ADB88" s="52"/>
      <c r="ADC88" s="52"/>
      <c r="ADD88" s="52"/>
      <c r="ADE88" s="52"/>
      <c r="ADF88" s="52"/>
      <c r="ADG88" s="52"/>
      <c r="ADH88" s="52"/>
      <c r="ADI88" s="52"/>
      <c r="ADJ88" s="52"/>
      <c r="ADK88" s="52"/>
      <c r="ADL88" s="52"/>
      <c r="ADM88" s="52"/>
      <c r="ADN88" s="52"/>
      <c r="ADO88" s="52"/>
      <c r="ADP88" s="52"/>
      <c r="ADQ88" s="52"/>
      <c r="ADR88" s="52"/>
      <c r="ADS88" s="52"/>
      <c r="ADT88" s="52"/>
      <c r="ADU88" s="52"/>
      <c r="ADV88" s="52"/>
      <c r="ADW88" s="52"/>
      <c r="ADX88" s="52"/>
      <c r="ADY88" s="52"/>
      <c r="ADZ88" s="52"/>
      <c r="AEA88" s="52"/>
      <c r="AEB88" s="52"/>
      <c r="AEC88" s="52"/>
      <c r="AED88" s="52"/>
      <c r="AEE88" s="52"/>
      <c r="AEF88" s="52"/>
      <c r="AEG88" s="52"/>
      <c r="AEH88" s="52"/>
      <c r="AEI88" s="52"/>
      <c r="AEJ88" s="52"/>
      <c r="AEK88" s="52"/>
      <c r="AEL88" s="52"/>
      <c r="AEM88" s="52"/>
      <c r="AEN88" s="52"/>
      <c r="AEO88" s="52"/>
      <c r="AEP88" s="52"/>
      <c r="AEQ88" s="52"/>
      <c r="AER88" s="52"/>
      <c r="AES88" s="52"/>
      <c r="AET88" s="52"/>
      <c r="AEU88" s="52"/>
      <c r="AEV88" s="52"/>
      <c r="AEW88" s="52"/>
      <c r="AEX88" s="52"/>
      <c r="AEY88" s="52"/>
      <c r="AEZ88" s="52"/>
      <c r="AFA88" s="52"/>
      <c r="AFB88" s="52"/>
      <c r="AFC88" s="52"/>
      <c r="AFD88" s="52"/>
      <c r="AFE88" s="52"/>
      <c r="AFF88" s="52"/>
      <c r="AFG88" s="52"/>
      <c r="AFH88" s="52"/>
      <c r="AFI88" s="52"/>
      <c r="AFJ88" s="52"/>
      <c r="AFK88" s="52"/>
      <c r="AFL88" s="52"/>
      <c r="AFM88" s="52"/>
      <c r="AFN88" s="52"/>
      <c r="AFO88" s="52"/>
      <c r="AFP88" s="52"/>
      <c r="AFQ88" s="52"/>
      <c r="AFR88" s="52"/>
      <c r="AFS88" s="52"/>
      <c r="AFT88" s="52"/>
      <c r="AFU88" s="52"/>
      <c r="AFV88" s="52"/>
      <c r="AFW88" s="52"/>
      <c r="AFX88" s="52"/>
      <c r="AFY88" s="52"/>
      <c r="AFZ88" s="52"/>
      <c r="AGA88" s="52"/>
      <c r="AGB88" s="52"/>
      <c r="AGC88" s="52"/>
      <c r="AGD88" s="52"/>
      <c r="AGE88" s="52"/>
      <c r="AGF88" s="52"/>
      <c r="AGG88" s="52"/>
      <c r="AGH88" s="52"/>
      <c r="AGI88" s="52"/>
      <c r="AGJ88" s="52"/>
      <c r="AGK88" s="52"/>
      <c r="AGL88" s="52"/>
      <c r="AGM88" s="52"/>
      <c r="AGN88" s="52"/>
      <c r="AGO88" s="52"/>
      <c r="AGP88" s="52"/>
      <c r="AGQ88" s="52"/>
      <c r="AGR88" s="52"/>
      <c r="AGS88" s="52"/>
      <c r="AGT88" s="52"/>
      <c r="AGU88" s="52"/>
      <c r="AGV88" s="52"/>
      <c r="AGW88" s="52"/>
      <c r="AGX88" s="52"/>
      <c r="AGY88" s="52"/>
      <c r="AGZ88" s="52"/>
      <c r="AHA88" s="52"/>
      <c r="AHB88" s="52"/>
      <c r="AHC88" s="52"/>
      <c r="AHD88" s="52"/>
      <c r="AHE88" s="52"/>
      <c r="AHF88" s="52"/>
      <c r="AHG88" s="52"/>
      <c r="AHH88" s="52"/>
      <c r="AHI88" s="52"/>
      <c r="AHJ88" s="52"/>
      <c r="AHK88" s="52"/>
      <c r="AHL88" s="52"/>
      <c r="AHM88" s="52"/>
      <c r="AHN88" s="52"/>
      <c r="AHO88" s="52"/>
      <c r="AHP88" s="52"/>
      <c r="AHQ88" s="52"/>
      <c r="AHR88" s="52"/>
      <c r="AHS88" s="52"/>
      <c r="AHT88" s="52"/>
      <c r="AHU88" s="52"/>
      <c r="AHV88" s="52"/>
      <c r="AHW88" s="52"/>
      <c r="AHX88" s="52"/>
      <c r="AHY88" s="52"/>
      <c r="AHZ88" s="52"/>
      <c r="AIA88" s="52"/>
      <c r="AIB88" s="52"/>
      <c r="AIC88" s="52"/>
      <c r="AID88" s="52"/>
      <c r="AIE88" s="52"/>
      <c r="AIF88" s="52"/>
      <c r="AIG88" s="52"/>
      <c r="AIH88" s="52"/>
      <c r="AII88" s="52"/>
      <c r="AIJ88" s="52"/>
      <c r="AIK88" s="52"/>
      <c r="AIL88" s="52"/>
      <c r="AIM88" s="52"/>
      <c r="AIN88" s="52"/>
      <c r="AIO88" s="52"/>
      <c r="AIP88" s="52"/>
      <c r="AIQ88" s="52"/>
      <c r="AIR88" s="52"/>
      <c r="AIS88" s="52"/>
      <c r="AIT88" s="52"/>
      <c r="AIU88" s="52"/>
      <c r="AIV88" s="52"/>
      <c r="AIW88" s="52"/>
      <c r="AIX88" s="52"/>
      <c r="AIY88" s="52"/>
      <c r="AIZ88" s="52"/>
      <c r="AJA88" s="52"/>
      <c r="AJB88" s="52"/>
      <c r="AJC88" s="52"/>
      <c r="AJD88" s="52"/>
      <c r="AJE88" s="52"/>
      <c r="AJF88" s="52"/>
      <c r="AJG88" s="52"/>
      <c r="AJH88" s="52"/>
      <c r="AJI88" s="52"/>
      <c r="AJJ88" s="52"/>
      <c r="AJK88" s="52"/>
      <c r="AJL88" s="52"/>
      <c r="AJM88" s="52"/>
      <c r="AJN88" s="52"/>
      <c r="AJO88" s="52"/>
      <c r="AJP88" s="52"/>
      <c r="AJQ88" s="52"/>
      <c r="AJR88" s="52"/>
      <c r="AJS88" s="52"/>
      <c r="AJT88" s="52"/>
      <c r="AJU88" s="52"/>
      <c r="AJV88" s="52"/>
      <c r="AJW88" s="52"/>
      <c r="AJX88" s="52"/>
      <c r="AJY88" s="52"/>
      <c r="AJZ88" s="52"/>
      <c r="AKA88" s="52"/>
      <c r="AKB88" s="52"/>
      <c r="AKC88" s="52"/>
      <c r="AKD88" s="52"/>
      <c r="AKE88" s="52"/>
      <c r="AKF88" s="52"/>
      <c r="AKG88" s="52"/>
      <c r="AKH88" s="52"/>
      <c r="AKI88" s="52"/>
      <c r="AKJ88" s="52"/>
      <c r="AKK88" s="52"/>
      <c r="AKL88" s="52"/>
      <c r="AKM88" s="52"/>
      <c r="AKN88" s="52"/>
      <c r="AKO88" s="52"/>
      <c r="AKP88" s="52"/>
      <c r="AKQ88" s="52"/>
      <c r="AKR88" s="52"/>
      <c r="AKS88" s="52"/>
      <c r="AKT88" s="52"/>
      <c r="AKU88" s="52"/>
      <c r="AKV88" s="52"/>
      <c r="AKW88" s="52"/>
      <c r="AKX88" s="52"/>
      <c r="AKY88" s="52"/>
      <c r="AKZ88" s="52"/>
      <c r="ALA88" s="52"/>
      <c r="ALB88" s="52"/>
      <c r="ALC88" s="52"/>
      <c r="ALD88" s="52"/>
      <c r="ALE88" s="52"/>
      <c r="ALF88" s="52"/>
      <c r="ALG88" s="52"/>
      <c r="ALH88" s="52"/>
      <c r="ALI88" s="52"/>
      <c r="ALJ88" s="52"/>
      <c r="ALK88" s="52"/>
      <c r="ALL88" s="52"/>
      <c r="ALM88" s="52"/>
      <c r="ALN88" s="52"/>
      <c r="ALO88" s="52"/>
      <c r="ALP88" s="52"/>
      <c r="ALQ88" s="52"/>
      <c r="ALR88" s="52"/>
      <c r="ALS88" s="52"/>
      <c r="ALT88" s="52"/>
      <c r="ALU88" s="52"/>
      <c r="ALV88" s="52"/>
      <c r="ALW88" s="52"/>
      <c r="ALX88" s="52"/>
      <c r="ALY88" s="52"/>
      <c r="ALZ88" s="52"/>
      <c r="AMA88" s="52"/>
      <c r="AMB88" s="52"/>
      <c r="AMC88" s="52"/>
      <c r="AMD88" s="52"/>
      <c r="AME88" s="52"/>
      <c r="AMF88" s="52"/>
      <c r="AMG88" s="52"/>
      <c r="AMH88" s="52"/>
      <c r="AMI88" s="52"/>
      <c r="AMJ88" s="52"/>
      <c r="AMK88" s="52"/>
      <c r="AML88" s="52"/>
      <c r="AMM88" s="52"/>
      <c r="AMN88" s="52"/>
      <c r="AMO88" s="52"/>
      <c r="AMP88" s="52"/>
      <c r="AMQ88" s="52"/>
      <c r="AMR88" s="52"/>
      <c r="AMS88" s="52"/>
      <c r="AMT88" s="52"/>
      <c r="AMU88" s="52"/>
      <c r="AMV88" s="52"/>
      <c r="AMW88" s="52"/>
      <c r="AMX88" s="52"/>
      <c r="AMY88" s="52"/>
      <c r="AMZ88" s="52"/>
      <c r="ANA88" s="52"/>
      <c r="ANB88" s="52"/>
      <c r="ANC88" s="52"/>
      <c r="AND88" s="52"/>
      <c r="ANE88" s="52"/>
      <c r="ANF88" s="52"/>
      <c r="ANG88" s="52"/>
      <c r="ANH88" s="52"/>
      <c r="ANI88" s="52"/>
      <c r="ANJ88" s="52"/>
      <c r="ANK88" s="52"/>
      <c r="ANL88" s="52"/>
      <c r="ANM88" s="52"/>
      <c r="ANN88" s="52"/>
      <c r="ANO88" s="52"/>
      <c r="ANP88" s="52"/>
      <c r="ANQ88" s="52"/>
      <c r="ANR88" s="52"/>
      <c r="ANS88" s="52"/>
      <c r="ANT88" s="52"/>
      <c r="ANU88" s="52"/>
      <c r="ANV88" s="52"/>
      <c r="ANW88" s="52"/>
      <c r="ANX88" s="52"/>
      <c r="ANY88" s="52"/>
      <c r="ANZ88" s="52"/>
      <c r="AOA88" s="52"/>
      <c r="AOB88" s="52"/>
      <c r="AOC88" s="52"/>
      <c r="AOD88" s="52"/>
      <c r="AOE88" s="52"/>
      <c r="AOF88" s="52"/>
      <c r="AOG88" s="52"/>
      <c r="AOH88" s="52"/>
      <c r="AOI88" s="52"/>
      <c r="AOJ88" s="52"/>
      <c r="AOK88" s="52"/>
      <c r="AOL88" s="52"/>
      <c r="AOM88" s="52"/>
      <c r="AON88" s="52"/>
      <c r="AOO88" s="52"/>
      <c r="AOP88" s="52"/>
      <c r="AOQ88" s="52"/>
      <c r="AOR88" s="52"/>
      <c r="AOS88" s="52"/>
      <c r="AOT88" s="52"/>
      <c r="AOU88" s="52"/>
      <c r="AOV88" s="52"/>
      <c r="AOW88" s="52"/>
      <c r="AOX88" s="52"/>
      <c r="AOY88" s="52"/>
      <c r="AOZ88" s="52"/>
      <c r="APA88" s="52"/>
      <c r="APB88" s="52"/>
      <c r="APC88" s="52"/>
      <c r="APD88" s="52"/>
      <c r="APE88" s="52"/>
      <c r="APF88" s="52"/>
      <c r="APG88" s="52"/>
      <c r="APH88" s="52"/>
      <c r="API88" s="52"/>
      <c r="APJ88" s="52"/>
      <c r="APK88" s="52"/>
      <c r="APL88" s="52"/>
      <c r="APM88" s="52"/>
      <c r="APN88" s="52"/>
      <c r="APO88" s="52"/>
      <c r="APP88" s="52"/>
      <c r="APQ88" s="52"/>
      <c r="APR88" s="52"/>
      <c r="APS88" s="52"/>
      <c r="APT88" s="52"/>
      <c r="APU88" s="52"/>
      <c r="APV88" s="52"/>
      <c r="APW88" s="52"/>
      <c r="APX88" s="52"/>
      <c r="APY88" s="52"/>
      <c r="APZ88" s="52"/>
      <c r="AQA88" s="52"/>
      <c r="AQB88" s="52"/>
      <c r="AQC88" s="52"/>
      <c r="AQD88" s="52"/>
      <c r="AQE88" s="52"/>
      <c r="AQF88" s="52"/>
      <c r="AQG88" s="52"/>
      <c r="AQH88" s="52"/>
      <c r="AQI88" s="52"/>
      <c r="AQJ88" s="52"/>
      <c r="AQK88" s="52"/>
      <c r="AQL88" s="52"/>
      <c r="AQM88" s="52"/>
      <c r="AQN88" s="52"/>
      <c r="AQO88" s="52"/>
      <c r="AQP88" s="52"/>
      <c r="AQQ88" s="52"/>
      <c r="AQR88" s="52"/>
      <c r="AQS88" s="52"/>
      <c r="AQT88" s="52"/>
      <c r="AQU88" s="52"/>
      <c r="AQV88" s="52"/>
      <c r="AQW88" s="52"/>
      <c r="AQX88" s="52"/>
      <c r="AQY88" s="52"/>
      <c r="AQZ88" s="52"/>
      <c r="ARA88" s="52"/>
      <c r="ARB88" s="52"/>
      <c r="ARC88" s="52"/>
      <c r="ARD88" s="52"/>
      <c r="ARE88" s="52"/>
      <c r="ARF88" s="52"/>
      <c r="ARG88" s="52"/>
      <c r="ARH88" s="52"/>
      <c r="ARI88" s="52"/>
      <c r="ARJ88" s="52"/>
      <c r="ARK88" s="52"/>
      <c r="ARL88" s="52"/>
      <c r="ARM88" s="52"/>
      <c r="ARN88" s="52"/>
      <c r="ARO88" s="52"/>
      <c r="ARP88" s="52"/>
      <c r="ARQ88" s="52"/>
      <c r="ARR88" s="52"/>
      <c r="ARS88" s="52"/>
      <c r="ART88" s="52"/>
      <c r="ARU88" s="52"/>
      <c r="ARV88" s="52"/>
      <c r="ARW88" s="52"/>
      <c r="ARX88" s="52"/>
      <c r="ARY88" s="52"/>
      <c r="ARZ88" s="52"/>
      <c r="ASA88" s="52"/>
      <c r="ASB88" s="52"/>
      <c r="ASC88" s="52"/>
      <c r="ASD88" s="52"/>
      <c r="ASE88" s="52"/>
      <c r="ASF88" s="52"/>
      <c r="ASG88" s="52"/>
      <c r="ASH88" s="52"/>
      <c r="ASI88" s="52"/>
      <c r="ASJ88" s="52"/>
      <c r="ASK88" s="52"/>
      <c r="ASL88" s="52"/>
      <c r="ASM88" s="52"/>
      <c r="ASN88" s="52"/>
      <c r="ASO88" s="52"/>
      <c r="ASP88" s="52"/>
      <c r="ASQ88" s="52"/>
      <c r="ASR88" s="52"/>
      <c r="ASS88" s="52"/>
      <c r="AST88" s="52"/>
      <c r="ASU88" s="52"/>
      <c r="ASV88" s="52"/>
      <c r="ASW88" s="52"/>
      <c r="ASX88" s="52"/>
      <c r="ASY88" s="52"/>
      <c r="ASZ88" s="52"/>
      <c r="ATA88" s="52"/>
      <c r="ATB88" s="52"/>
      <c r="ATC88" s="52"/>
      <c r="ATD88" s="52"/>
      <c r="ATE88" s="52"/>
      <c r="ATF88" s="52"/>
      <c r="ATG88" s="52"/>
      <c r="ATH88" s="52"/>
      <c r="ATI88" s="52"/>
      <c r="ATJ88" s="52"/>
      <c r="ATK88" s="52"/>
      <c r="ATL88" s="52"/>
      <c r="ATM88" s="52"/>
      <c r="ATN88" s="52"/>
      <c r="ATO88" s="52"/>
      <c r="ATP88" s="52"/>
      <c r="ATQ88" s="52"/>
      <c r="ATR88" s="52"/>
      <c r="ATS88" s="52"/>
      <c r="ATT88" s="52"/>
      <c r="ATU88" s="52"/>
      <c r="ATV88" s="52"/>
      <c r="ATW88" s="52"/>
      <c r="ATX88" s="52"/>
      <c r="ATY88" s="52"/>
      <c r="ATZ88" s="52"/>
      <c r="AUA88" s="52"/>
      <c r="AUB88" s="52"/>
      <c r="AUC88" s="52"/>
      <c r="AUD88" s="52"/>
      <c r="AUE88" s="52"/>
      <c r="AUF88" s="52"/>
      <c r="AUG88" s="52"/>
      <c r="AUH88" s="52"/>
      <c r="AUI88" s="52"/>
      <c r="AUJ88" s="52"/>
      <c r="AUK88" s="52"/>
      <c r="AUL88" s="52"/>
      <c r="AUM88" s="52"/>
      <c r="AUN88" s="52"/>
      <c r="AUO88" s="52"/>
      <c r="AUP88" s="52"/>
      <c r="AUQ88" s="52"/>
      <c r="AUR88" s="52"/>
      <c r="AUS88" s="52"/>
      <c r="AUT88" s="52"/>
      <c r="AUU88" s="52"/>
      <c r="AUV88" s="52"/>
      <c r="AUW88" s="52"/>
      <c r="AUX88" s="52"/>
      <c r="AUY88" s="52"/>
      <c r="AUZ88" s="52"/>
      <c r="AVA88" s="52"/>
      <c r="AVB88" s="52"/>
      <c r="AVC88" s="52"/>
      <c r="AVD88" s="52"/>
      <c r="AVE88" s="52"/>
      <c r="AVF88" s="52"/>
      <c r="AVG88" s="52"/>
      <c r="AVH88" s="52"/>
      <c r="AVI88" s="52"/>
      <c r="AVJ88" s="52"/>
      <c r="AVK88" s="52"/>
      <c r="AVL88" s="52"/>
      <c r="AVM88" s="52"/>
      <c r="AVN88" s="52"/>
      <c r="AVO88" s="52"/>
      <c r="AVP88" s="52"/>
      <c r="AVQ88" s="52"/>
      <c r="AVR88" s="52"/>
      <c r="AVS88" s="52"/>
      <c r="AVT88" s="52"/>
      <c r="AVU88" s="52"/>
      <c r="AVV88" s="52"/>
      <c r="AVW88" s="52"/>
      <c r="AVX88" s="52"/>
      <c r="AVY88" s="52"/>
      <c r="AVZ88" s="52"/>
      <c r="AWA88" s="52"/>
      <c r="AWB88" s="52"/>
      <c r="AWC88" s="52"/>
      <c r="AWD88" s="52"/>
      <c r="AWE88" s="52"/>
      <c r="AWF88" s="52"/>
      <c r="AWG88" s="52"/>
      <c r="AWH88" s="52"/>
      <c r="AWI88" s="52"/>
      <c r="AWJ88" s="52"/>
      <c r="AWK88" s="52"/>
      <c r="AWL88" s="52"/>
      <c r="AWM88" s="52"/>
      <c r="AWN88" s="52"/>
      <c r="AWO88" s="52"/>
      <c r="AWP88" s="52"/>
      <c r="AWQ88" s="52"/>
      <c r="AWR88" s="52"/>
      <c r="AWS88" s="52"/>
      <c r="AWT88" s="52"/>
      <c r="AWU88" s="52"/>
      <c r="AWV88" s="52"/>
      <c r="AWW88" s="52"/>
      <c r="AWX88" s="52"/>
      <c r="AWY88" s="52"/>
      <c r="AWZ88" s="52"/>
      <c r="AXA88" s="52"/>
      <c r="AXB88" s="52"/>
      <c r="AXC88" s="52"/>
      <c r="AXD88" s="52"/>
      <c r="AXE88" s="52"/>
      <c r="AXF88" s="52"/>
      <c r="AXG88" s="52"/>
      <c r="AXH88" s="52"/>
      <c r="AXI88" s="52"/>
      <c r="AXJ88" s="52"/>
      <c r="AXK88" s="52"/>
      <c r="AXL88" s="52"/>
      <c r="AXM88" s="52"/>
      <c r="AXN88" s="52"/>
      <c r="AXO88" s="52"/>
      <c r="AXP88" s="52"/>
      <c r="AXQ88" s="52"/>
      <c r="AXR88" s="52"/>
      <c r="AXS88" s="52"/>
      <c r="AXT88" s="52"/>
      <c r="AXU88" s="52"/>
      <c r="AXV88" s="52"/>
      <c r="AXW88" s="52"/>
      <c r="AXX88" s="52"/>
      <c r="AXY88" s="52"/>
      <c r="AXZ88" s="52"/>
      <c r="AYA88" s="52"/>
      <c r="AYB88" s="52"/>
      <c r="AYC88" s="52"/>
      <c r="AYD88" s="52"/>
      <c r="AYE88" s="52"/>
      <c r="AYF88" s="52"/>
      <c r="AYG88" s="52"/>
      <c r="AYH88" s="52"/>
      <c r="AYI88" s="52"/>
      <c r="AYJ88" s="52"/>
      <c r="AYK88" s="52"/>
      <c r="AYL88" s="52"/>
      <c r="AYM88" s="52"/>
      <c r="AYN88" s="52"/>
      <c r="AYO88" s="52"/>
      <c r="AYP88" s="52"/>
      <c r="AYQ88" s="52"/>
      <c r="AYR88" s="52"/>
      <c r="AYS88" s="52"/>
      <c r="AYT88" s="52"/>
      <c r="AYU88" s="52"/>
      <c r="AYV88" s="52"/>
      <c r="AYW88" s="52"/>
      <c r="AYX88" s="52"/>
      <c r="AYY88" s="52"/>
      <c r="AYZ88" s="52"/>
      <c r="AZA88" s="52"/>
      <c r="AZB88" s="52"/>
      <c r="AZC88" s="52"/>
      <c r="AZD88" s="52"/>
      <c r="AZE88" s="52"/>
      <c r="AZF88" s="52"/>
      <c r="AZG88" s="52"/>
      <c r="AZH88" s="52"/>
      <c r="AZI88" s="52"/>
      <c r="AZJ88" s="52"/>
      <c r="AZK88" s="52"/>
      <c r="AZL88" s="52"/>
      <c r="AZM88" s="52"/>
      <c r="AZN88" s="52"/>
      <c r="AZO88" s="52"/>
      <c r="AZP88" s="52"/>
      <c r="AZQ88" s="52"/>
      <c r="AZR88" s="52"/>
      <c r="AZS88" s="52"/>
      <c r="AZT88" s="52"/>
      <c r="AZU88" s="52"/>
      <c r="AZV88" s="52"/>
      <c r="AZW88" s="52"/>
      <c r="AZX88" s="52"/>
      <c r="AZY88" s="52"/>
      <c r="AZZ88" s="52"/>
      <c r="BAA88" s="52"/>
      <c r="BAB88" s="52"/>
      <c r="BAC88" s="52"/>
      <c r="BAD88" s="52"/>
      <c r="BAE88" s="52"/>
      <c r="BAF88" s="52"/>
      <c r="BAG88" s="52"/>
      <c r="BAH88" s="52"/>
      <c r="BAI88" s="52"/>
      <c r="BAJ88" s="52"/>
      <c r="BAK88" s="52"/>
      <c r="BAL88" s="52"/>
      <c r="BAM88" s="52"/>
      <c r="BAN88" s="52"/>
      <c r="BAO88" s="52"/>
      <c r="BAP88" s="52"/>
      <c r="BAQ88" s="52"/>
      <c r="BAR88" s="52"/>
      <c r="BAS88" s="52"/>
      <c r="BAT88" s="52"/>
      <c r="BAU88" s="52"/>
      <c r="BAV88" s="52"/>
      <c r="BAW88" s="52"/>
      <c r="BAX88" s="52"/>
      <c r="BAY88" s="52"/>
      <c r="BAZ88" s="52"/>
      <c r="BBA88" s="52"/>
      <c r="BBB88" s="52"/>
      <c r="BBC88" s="52"/>
      <c r="BBD88" s="52"/>
      <c r="BBE88" s="52"/>
      <c r="BBF88" s="52"/>
      <c r="BBG88" s="52"/>
      <c r="BBH88" s="52"/>
      <c r="BBI88" s="52"/>
      <c r="BBJ88" s="52"/>
      <c r="BBK88" s="52"/>
      <c r="BBL88" s="52"/>
      <c r="BBM88" s="52"/>
      <c r="BBN88" s="52"/>
      <c r="BBO88" s="52"/>
      <c r="BBP88" s="52"/>
      <c r="BBQ88" s="52"/>
      <c r="BBR88" s="52"/>
      <c r="BBS88" s="52"/>
      <c r="BBT88" s="52"/>
      <c r="BBU88" s="52"/>
      <c r="BBV88" s="52"/>
      <c r="BBW88" s="52"/>
      <c r="BBX88" s="52"/>
      <c r="BBY88" s="52"/>
      <c r="BBZ88" s="52"/>
      <c r="BCA88" s="52"/>
      <c r="BCB88" s="52"/>
      <c r="BCC88" s="52"/>
      <c r="BCD88" s="52"/>
      <c r="BCE88" s="52"/>
      <c r="BCF88" s="52"/>
      <c r="BCG88" s="52"/>
      <c r="BCH88" s="52"/>
      <c r="BCI88" s="52"/>
      <c r="BCJ88" s="52"/>
      <c r="BCK88" s="52"/>
      <c r="BCL88" s="52"/>
      <c r="BCM88" s="52"/>
      <c r="BCN88" s="52"/>
      <c r="BCO88" s="52"/>
      <c r="BCP88" s="52"/>
      <c r="BCQ88" s="52"/>
      <c r="BCR88" s="52"/>
      <c r="BCS88" s="52"/>
      <c r="BCT88" s="52"/>
    </row>
    <row r="89" spans="1:1450" s="37" customFormat="1" x14ac:dyDescent="0.25">
      <c r="A89" s="42" t="s">
        <v>1054</v>
      </c>
      <c r="B89" s="43" t="s">
        <v>1054</v>
      </c>
      <c r="C89" s="43" t="s">
        <v>84</v>
      </c>
      <c r="D89" s="43" t="s">
        <v>1125</v>
      </c>
      <c r="E89" s="43" t="s">
        <v>1121</v>
      </c>
      <c r="F89" s="43" t="s">
        <v>1126</v>
      </c>
      <c r="G89" s="43">
        <v>18409</v>
      </c>
      <c r="H89" s="43">
        <v>1129</v>
      </c>
      <c r="I89" s="43">
        <v>567</v>
      </c>
      <c r="J89" s="29"/>
      <c r="K89" s="44"/>
      <c r="L89" s="44"/>
      <c r="M89" s="29"/>
      <c r="N89" s="62"/>
      <c r="O89" s="29" t="str">
        <f t="shared" si="16"/>
        <v/>
      </c>
      <c r="P89" s="29"/>
      <c r="Q89" s="44">
        <f>ABS(G89-$K$87)</f>
        <v>5155.7999999999993</v>
      </c>
      <c r="R89" s="30">
        <f>IF(Q89&gt;$P$87,"",G89)</f>
        <v>18409</v>
      </c>
      <c r="S89" s="30">
        <f t="shared" si="17"/>
        <v>567</v>
      </c>
      <c r="T89" s="29"/>
      <c r="U89" s="29"/>
      <c r="V89" s="29"/>
      <c r="W89" s="44">
        <f>IF(R89="","",((R89-$T$87)/S89)^2)</f>
        <v>33.291068279163518</v>
      </c>
      <c r="X89" s="48"/>
      <c r="Y89" s="31"/>
      <c r="Z89" s="31"/>
      <c r="AA89" s="31"/>
      <c r="AB89" s="31"/>
      <c r="AC89" s="29"/>
      <c r="AD89" s="29"/>
      <c r="AE89" s="29"/>
      <c r="AF89" s="29"/>
      <c r="AG89" s="63"/>
      <c r="AH89" s="32"/>
      <c r="AI89" s="32"/>
      <c r="AJ89" s="32"/>
      <c r="AK89" s="32"/>
      <c r="AL89" s="29"/>
      <c r="AM89" s="29"/>
      <c r="AN89" s="29"/>
      <c r="AO89" s="29"/>
      <c r="AP89" s="29"/>
      <c r="AQ89" s="29"/>
      <c r="AR89" s="29"/>
      <c r="AS89" s="29"/>
      <c r="AT89" s="29"/>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row>
    <row r="90" spans="1:1450" s="37" customFormat="1" x14ac:dyDescent="0.25">
      <c r="A90" s="42" t="s">
        <v>1054</v>
      </c>
      <c r="B90" s="43" t="s">
        <v>1054</v>
      </c>
      <c r="C90" s="43" t="s">
        <v>84</v>
      </c>
      <c r="D90" s="43" t="s">
        <v>1127</v>
      </c>
      <c r="E90" s="43" t="s">
        <v>1121</v>
      </c>
      <c r="F90" s="43" t="s">
        <v>1128</v>
      </c>
      <c r="G90" s="43">
        <v>13114</v>
      </c>
      <c r="H90" s="43">
        <v>775</v>
      </c>
      <c r="I90" s="43">
        <v>344</v>
      </c>
      <c r="J90" s="29"/>
      <c r="K90" s="44"/>
      <c r="L90" s="44"/>
      <c r="M90" s="29"/>
      <c r="N90" s="62"/>
      <c r="O90" s="29" t="str">
        <f t="shared" si="16"/>
        <v/>
      </c>
      <c r="P90" s="29"/>
      <c r="Q90" s="44">
        <f>ABS(G90-$K$87)</f>
        <v>139.20000000000073</v>
      </c>
      <c r="R90" s="30">
        <f>IF(Q90&gt;$P$87,"",G90)</f>
        <v>13114</v>
      </c>
      <c r="S90" s="30">
        <f t="shared" si="17"/>
        <v>344</v>
      </c>
      <c r="T90" s="29"/>
      <c r="U90" s="29"/>
      <c r="V90" s="29"/>
      <c r="W90" s="44">
        <f>IF(R90="","",((R90-$T$87)/S90)^2)</f>
        <v>34.601070257571664</v>
      </c>
      <c r="X90" s="48"/>
      <c r="Y90" s="31"/>
      <c r="Z90" s="31"/>
      <c r="AA90" s="31"/>
      <c r="AB90" s="31"/>
      <c r="AC90" s="29"/>
      <c r="AD90" s="29"/>
      <c r="AE90" s="29"/>
      <c r="AF90" s="29"/>
      <c r="AG90" s="63"/>
      <c r="AH90" s="32"/>
      <c r="AI90" s="32"/>
      <c r="AJ90" s="32"/>
      <c r="AK90" s="32"/>
      <c r="AL90" s="29"/>
      <c r="AM90" s="29"/>
      <c r="AN90" s="29"/>
      <c r="AO90" s="29"/>
      <c r="AP90" s="29"/>
      <c r="AQ90" s="29"/>
      <c r="AR90" s="29"/>
      <c r="AS90" s="29"/>
      <c r="AT90" s="29"/>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row>
    <row r="91" spans="1:1450" s="37" customFormat="1" x14ac:dyDescent="0.25">
      <c r="A91" s="42" t="s">
        <v>1054</v>
      </c>
      <c r="B91" s="43" t="s">
        <v>1054</v>
      </c>
      <c r="C91" s="43" t="s">
        <v>84</v>
      </c>
      <c r="D91" s="43" t="s">
        <v>1129</v>
      </c>
      <c r="E91" s="43" t="s">
        <v>1121</v>
      </c>
      <c r="F91" s="43" t="s">
        <v>1130</v>
      </c>
      <c r="G91" s="43">
        <v>14562</v>
      </c>
      <c r="H91" s="43">
        <v>892</v>
      </c>
      <c r="I91" s="43">
        <v>447</v>
      </c>
      <c r="J91" s="29"/>
      <c r="K91" s="44"/>
      <c r="L91" s="44"/>
      <c r="M91" s="29"/>
      <c r="N91" s="62"/>
      <c r="O91" s="29" t="str">
        <f t="shared" si="16"/>
        <v/>
      </c>
      <c r="P91" s="29"/>
      <c r="Q91" s="44">
        <f>ABS(G91-$K$87)</f>
        <v>1308.7999999999993</v>
      </c>
      <c r="R91" s="30">
        <f>IF(Q91&gt;$P$87,"",G91)</f>
        <v>14562</v>
      </c>
      <c r="S91" s="30">
        <f t="shared" si="17"/>
        <v>447</v>
      </c>
      <c r="T91" s="29"/>
      <c r="U91" s="29"/>
      <c r="V91" s="29"/>
      <c r="W91" s="44">
        <f>IF(R91="","",((R91-$T$87)/S91)^2)</f>
        <v>1.6575842429520189</v>
      </c>
      <c r="X91" s="48"/>
      <c r="Y91" s="31"/>
      <c r="Z91" s="31"/>
      <c r="AA91" s="31"/>
      <c r="AB91" s="31"/>
      <c r="AC91" s="29"/>
      <c r="AD91" s="29"/>
      <c r="AE91" s="29"/>
      <c r="AF91" s="29"/>
      <c r="AG91" s="63"/>
      <c r="AH91" s="32"/>
      <c r="AI91" s="32"/>
      <c r="AJ91" s="32"/>
      <c r="AK91" s="32"/>
      <c r="AL91" s="29"/>
      <c r="AM91" s="29"/>
      <c r="AN91" s="29"/>
      <c r="AO91" s="29"/>
      <c r="AP91" s="29"/>
      <c r="AQ91" s="29"/>
      <c r="AR91" s="29"/>
      <c r="AS91" s="29"/>
      <c r="AT91" s="29"/>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0"/>
      <c r="NH91" s="10"/>
      <c r="NI91" s="10"/>
      <c r="NJ91" s="10"/>
      <c r="NK91" s="10"/>
      <c r="NL91" s="10"/>
      <c r="NM91" s="10"/>
      <c r="NN91" s="10"/>
      <c r="NO91" s="10"/>
      <c r="NP91" s="10"/>
      <c r="NQ91" s="10"/>
      <c r="NR91" s="10"/>
      <c r="NS91" s="10"/>
      <c r="NT91" s="10"/>
      <c r="NU91" s="10"/>
      <c r="NV91" s="10"/>
      <c r="NW91" s="10"/>
      <c r="NX91" s="10"/>
      <c r="NY91" s="10"/>
      <c r="NZ91" s="10"/>
      <c r="OA91" s="10"/>
      <c r="OB91" s="10"/>
      <c r="OC91" s="10"/>
      <c r="OD91" s="10"/>
      <c r="OE91" s="10"/>
      <c r="OF91" s="10"/>
      <c r="OG91" s="10"/>
      <c r="OH91" s="10"/>
      <c r="OI91" s="10"/>
      <c r="OJ91" s="10"/>
      <c r="OK91" s="10"/>
      <c r="OL91" s="10"/>
      <c r="OM91" s="10"/>
      <c r="ON91" s="10"/>
      <c r="OO91" s="10"/>
      <c r="OP91" s="10"/>
      <c r="OQ91" s="10"/>
      <c r="OR91" s="10"/>
      <c r="OS91" s="10"/>
      <c r="OT91" s="10"/>
      <c r="OU91" s="10"/>
      <c r="OV91" s="10"/>
      <c r="OW91" s="10"/>
      <c r="OX91" s="10"/>
      <c r="OY91" s="10"/>
      <c r="OZ91" s="10"/>
      <c r="PA91" s="10"/>
      <c r="PB91" s="10"/>
      <c r="PC91" s="10"/>
      <c r="PD91" s="10"/>
      <c r="PE91" s="10"/>
      <c r="PF91" s="10"/>
      <c r="PG91" s="10"/>
      <c r="PH91" s="10"/>
      <c r="PI91" s="10"/>
      <c r="PJ91" s="10"/>
      <c r="PK91" s="10"/>
      <c r="PL91" s="10"/>
      <c r="PM91" s="10"/>
      <c r="PN91" s="10"/>
      <c r="PO91" s="10"/>
      <c r="PP91" s="10"/>
      <c r="PQ91" s="10"/>
      <c r="PR91" s="10"/>
      <c r="PS91" s="10"/>
      <c r="PT91" s="10"/>
      <c r="PU91" s="10"/>
      <c r="PV91" s="10"/>
      <c r="PW91" s="10"/>
      <c r="PX91" s="10"/>
      <c r="PY91" s="10"/>
      <c r="PZ91" s="10"/>
      <c r="QA91" s="10"/>
      <c r="QB91" s="10"/>
      <c r="QC91" s="10"/>
      <c r="QD91" s="10"/>
      <c r="QE91" s="10"/>
      <c r="QF91" s="10"/>
      <c r="QG91" s="10"/>
      <c r="QH91" s="10"/>
      <c r="QI91" s="10"/>
      <c r="QJ91" s="10"/>
      <c r="QK91" s="10"/>
      <c r="QL91" s="10"/>
      <c r="QM91" s="10"/>
      <c r="QN91" s="10"/>
      <c r="QO91" s="10"/>
      <c r="QP91" s="10"/>
      <c r="QQ91" s="10"/>
      <c r="QR91" s="10"/>
      <c r="QS91" s="10"/>
      <c r="QT91" s="10"/>
      <c r="QU91" s="10"/>
      <c r="QV91" s="10"/>
      <c r="QW91" s="10"/>
      <c r="QX91" s="10"/>
      <c r="QY91" s="10"/>
      <c r="QZ91" s="10"/>
      <c r="RA91" s="10"/>
      <c r="RB91" s="10"/>
      <c r="RC91" s="10"/>
      <c r="RD91" s="10"/>
      <c r="RE91" s="10"/>
      <c r="RF91" s="10"/>
      <c r="RG91" s="10"/>
      <c r="RH91" s="10"/>
      <c r="RI91" s="10"/>
      <c r="RJ91" s="10"/>
      <c r="RK91" s="10"/>
      <c r="RL91" s="10"/>
      <c r="RM91" s="10"/>
      <c r="RN91" s="10"/>
      <c r="RO91" s="10"/>
      <c r="RP91" s="10"/>
      <c r="RQ91" s="10"/>
      <c r="RR91" s="10"/>
      <c r="RS91" s="10"/>
      <c r="RT91" s="10"/>
      <c r="RU91" s="10"/>
      <c r="RV91" s="10"/>
      <c r="RW91" s="10"/>
      <c r="RX91" s="10"/>
      <c r="RY91" s="10"/>
      <c r="RZ91" s="10"/>
      <c r="SA91" s="10"/>
      <c r="SB91" s="10"/>
      <c r="SC91" s="10"/>
      <c r="SD91" s="10"/>
      <c r="SE91" s="10"/>
      <c r="SF91" s="10"/>
      <c r="SG91" s="10"/>
      <c r="SH91" s="10"/>
      <c r="SI91" s="10"/>
      <c r="SJ91" s="10"/>
      <c r="SK91" s="10"/>
      <c r="SL91" s="10"/>
      <c r="SM91" s="10"/>
      <c r="SN91" s="10"/>
      <c r="SO91" s="10"/>
      <c r="SP91" s="10"/>
      <c r="SQ91" s="10"/>
      <c r="SR91" s="10"/>
      <c r="SS91" s="10"/>
      <c r="ST91" s="10"/>
      <c r="SU91" s="10"/>
      <c r="SV91" s="10"/>
      <c r="SW91" s="10"/>
      <c r="SX91" s="10"/>
      <c r="SY91" s="10"/>
      <c r="SZ91" s="10"/>
      <c r="TA91" s="10"/>
      <c r="TB91" s="10"/>
      <c r="TC91" s="10"/>
      <c r="TD91" s="10"/>
      <c r="TE91" s="10"/>
      <c r="TF91" s="10"/>
      <c r="TG91" s="10"/>
      <c r="TH91" s="10"/>
      <c r="TI91" s="10"/>
      <c r="TJ91" s="10"/>
      <c r="TK91" s="10"/>
      <c r="TL91" s="10"/>
      <c r="TM91" s="10"/>
      <c r="TN91" s="10"/>
      <c r="TO91" s="10"/>
      <c r="TP91" s="10"/>
      <c r="TQ91" s="10"/>
      <c r="TR91" s="10"/>
      <c r="TS91" s="10"/>
      <c r="TT91" s="10"/>
      <c r="TU91" s="10"/>
      <c r="TV91" s="10"/>
      <c r="TW91" s="10"/>
      <c r="TX91" s="10"/>
      <c r="TY91" s="10"/>
      <c r="TZ91" s="10"/>
      <c r="UA91" s="10"/>
      <c r="UB91" s="10"/>
      <c r="UC91" s="10"/>
      <c r="UD91" s="10"/>
      <c r="UE91" s="10"/>
      <c r="UF91" s="10"/>
      <c r="UG91" s="10"/>
      <c r="UH91" s="10"/>
      <c r="UI91" s="10"/>
      <c r="UJ91" s="10"/>
      <c r="UK91" s="10"/>
      <c r="UL91" s="10"/>
      <c r="UM91" s="10"/>
      <c r="UN91" s="10"/>
      <c r="UO91" s="10"/>
      <c r="UP91" s="10"/>
      <c r="UQ91" s="10"/>
      <c r="UR91" s="10"/>
      <c r="US91" s="10"/>
      <c r="UT91" s="10"/>
      <c r="UU91" s="10"/>
      <c r="UV91" s="10"/>
      <c r="UW91" s="10"/>
      <c r="UX91" s="10"/>
      <c r="UY91" s="10"/>
      <c r="UZ91" s="10"/>
      <c r="VA91" s="10"/>
      <c r="VB91" s="10"/>
      <c r="VC91" s="10"/>
      <c r="VD91" s="10"/>
      <c r="VE91" s="10"/>
      <c r="VF91" s="10"/>
      <c r="VG91" s="10"/>
      <c r="VH91" s="10"/>
      <c r="VI91" s="10"/>
      <c r="VJ91" s="10"/>
      <c r="VK91" s="10"/>
      <c r="VL91" s="10"/>
      <c r="VM91" s="10"/>
      <c r="VN91" s="10"/>
      <c r="VO91" s="10"/>
      <c r="VP91" s="10"/>
      <c r="VQ91" s="10"/>
      <c r="VR91" s="10"/>
      <c r="VS91" s="10"/>
      <c r="VT91" s="10"/>
      <c r="VU91" s="10"/>
      <c r="VV91" s="10"/>
      <c r="VW91" s="10"/>
      <c r="VX91" s="10"/>
      <c r="VY91" s="10"/>
      <c r="VZ91" s="10"/>
      <c r="WA91" s="10"/>
      <c r="WB91" s="10"/>
      <c r="WC91" s="10"/>
      <c r="WD91" s="10"/>
      <c r="WE91" s="10"/>
      <c r="WF91" s="10"/>
      <c r="WG91" s="10"/>
      <c r="WH91" s="10"/>
      <c r="WI91" s="10"/>
      <c r="WJ91" s="10"/>
      <c r="WK91" s="10"/>
      <c r="WL91" s="10"/>
      <c r="WM91" s="10"/>
      <c r="WN91" s="10"/>
      <c r="WO91" s="10"/>
      <c r="WP91" s="10"/>
      <c r="WQ91" s="10"/>
      <c r="WR91" s="10"/>
      <c r="WS91" s="10"/>
      <c r="WT91" s="10"/>
      <c r="WU91" s="10"/>
      <c r="WV91" s="10"/>
      <c r="WW91" s="10"/>
      <c r="WX91" s="10"/>
      <c r="WY91" s="10"/>
      <c r="WZ91" s="10"/>
      <c r="XA91" s="10"/>
      <c r="XB91" s="10"/>
      <c r="XC91" s="10"/>
      <c r="XD91" s="10"/>
      <c r="XE91" s="10"/>
      <c r="XF91" s="10"/>
      <c r="XG91" s="10"/>
      <c r="XH91" s="10"/>
      <c r="XI91" s="10"/>
      <c r="XJ91" s="10"/>
      <c r="XK91" s="10"/>
      <c r="XL91" s="10"/>
      <c r="XM91" s="10"/>
      <c r="XN91" s="10"/>
      <c r="XO91" s="10"/>
      <c r="XP91" s="10"/>
      <c r="XQ91" s="10"/>
      <c r="XR91" s="10"/>
      <c r="XS91" s="10"/>
      <c r="XT91" s="10"/>
      <c r="XU91" s="10"/>
      <c r="XV91" s="10"/>
      <c r="XW91" s="10"/>
      <c r="XX91" s="10"/>
      <c r="XY91" s="10"/>
      <c r="XZ91" s="10"/>
      <c r="YA91" s="10"/>
      <c r="YB91" s="10"/>
      <c r="YC91" s="10"/>
      <c r="YD91" s="10"/>
      <c r="YE91" s="10"/>
      <c r="YF91" s="10"/>
      <c r="YG91" s="10"/>
      <c r="YH91" s="10"/>
      <c r="YI91" s="10"/>
      <c r="YJ91" s="10"/>
      <c r="YK91" s="10"/>
      <c r="YL91" s="10"/>
      <c r="YM91" s="10"/>
      <c r="YN91" s="10"/>
      <c r="YO91" s="10"/>
      <c r="YP91" s="10"/>
      <c r="YQ91" s="10"/>
      <c r="YR91" s="10"/>
      <c r="YS91" s="10"/>
      <c r="YT91" s="10"/>
      <c r="YU91" s="10"/>
      <c r="YV91" s="10"/>
      <c r="YW91" s="10"/>
      <c r="YX91" s="10"/>
      <c r="YY91" s="10"/>
      <c r="YZ91" s="10"/>
      <c r="ZA91" s="10"/>
      <c r="ZB91" s="10"/>
      <c r="ZC91" s="10"/>
      <c r="ZD91" s="10"/>
      <c r="ZE91" s="10"/>
      <c r="ZF91" s="10"/>
      <c r="ZG91" s="10"/>
      <c r="ZH91" s="10"/>
      <c r="ZI91" s="10"/>
      <c r="ZJ91" s="10"/>
      <c r="ZK91" s="10"/>
      <c r="ZL91" s="10"/>
      <c r="ZM91" s="10"/>
      <c r="ZN91" s="10"/>
      <c r="ZO91" s="10"/>
      <c r="ZP91" s="10"/>
      <c r="ZQ91" s="10"/>
      <c r="ZR91" s="10"/>
      <c r="ZS91" s="10"/>
      <c r="ZT91" s="10"/>
      <c r="ZU91" s="10"/>
      <c r="ZV91" s="10"/>
      <c r="ZW91" s="10"/>
      <c r="ZX91" s="10"/>
      <c r="ZY91" s="10"/>
      <c r="ZZ91" s="10"/>
      <c r="AAA91" s="10"/>
      <c r="AAB91" s="10"/>
      <c r="AAC91" s="10"/>
      <c r="AAD91" s="10"/>
      <c r="AAE91" s="10"/>
      <c r="AAF91" s="10"/>
      <c r="AAG91" s="10"/>
      <c r="AAH91" s="10"/>
      <c r="AAI91" s="10"/>
      <c r="AAJ91" s="10"/>
      <c r="AAK91" s="10"/>
      <c r="AAL91" s="10"/>
      <c r="AAM91" s="10"/>
      <c r="AAN91" s="10"/>
      <c r="AAO91" s="10"/>
      <c r="AAP91" s="10"/>
      <c r="AAQ91" s="10"/>
      <c r="AAR91" s="10"/>
      <c r="AAS91" s="10"/>
      <c r="AAT91" s="10"/>
      <c r="AAU91" s="10"/>
      <c r="AAV91" s="10"/>
      <c r="AAW91" s="10"/>
      <c r="AAX91" s="10"/>
      <c r="AAY91" s="10"/>
      <c r="AAZ91" s="10"/>
      <c r="ABA91" s="10"/>
      <c r="ABB91" s="10"/>
      <c r="ABC91" s="10"/>
      <c r="ABD91" s="10"/>
      <c r="ABE91" s="10"/>
      <c r="ABF91" s="10"/>
      <c r="ABG91" s="10"/>
      <c r="ABH91" s="10"/>
      <c r="ABI91" s="10"/>
      <c r="ABJ91" s="10"/>
      <c r="ABK91" s="10"/>
      <c r="ABL91" s="10"/>
      <c r="ABM91" s="10"/>
      <c r="ABN91" s="10"/>
      <c r="ABO91" s="10"/>
      <c r="ABP91" s="10"/>
      <c r="ABQ91" s="10"/>
      <c r="ABR91" s="10"/>
      <c r="ABS91" s="10"/>
      <c r="ABT91" s="10"/>
      <c r="ABU91" s="10"/>
      <c r="ABV91" s="10"/>
      <c r="ABW91" s="10"/>
      <c r="ABX91" s="10"/>
      <c r="ABY91" s="10"/>
      <c r="ABZ91" s="10"/>
      <c r="ACA91" s="10"/>
      <c r="ACB91" s="10"/>
      <c r="ACC91" s="10"/>
      <c r="ACD91" s="10"/>
      <c r="ACE91" s="10"/>
      <c r="ACF91" s="10"/>
      <c r="ACG91" s="10"/>
      <c r="ACH91" s="10"/>
      <c r="ACI91" s="10"/>
      <c r="ACJ91" s="10"/>
      <c r="ACK91" s="10"/>
      <c r="ACL91" s="10"/>
      <c r="ACM91" s="10"/>
      <c r="ACN91" s="10"/>
      <c r="ACO91" s="10"/>
      <c r="ACP91" s="10"/>
      <c r="ACQ91" s="10"/>
      <c r="ACR91" s="10"/>
      <c r="ACS91" s="10"/>
      <c r="ACT91" s="10"/>
      <c r="ACU91" s="10"/>
      <c r="ACV91" s="10"/>
      <c r="ACW91" s="10"/>
      <c r="ACX91" s="10"/>
      <c r="ACY91" s="10"/>
      <c r="ACZ91" s="10"/>
      <c r="ADA91" s="10"/>
      <c r="ADB91" s="10"/>
      <c r="ADC91" s="10"/>
      <c r="ADD91" s="10"/>
      <c r="ADE91" s="10"/>
      <c r="ADF91" s="10"/>
      <c r="ADG91" s="10"/>
      <c r="ADH91" s="10"/>
      <c r="ADI91" s="10"/>
      <c r="ADJ91" s="10"/>
      <c r="ADK91" s="10"/>
      <c r="ADL91" s="10"/>
      <c r="ADM91" s="10"/>
      <c r="ADN91" s="10"/>
      <c r="ADO91" s="10"/>
      <c r="ADP91" s="10"/>
      <c r="ADQ91" s="10"/>
      <c r="ADR91" s="10"/>
      <c r="ADS91" s="10"/>
      <c r="ADT91" s="10"/>
      <c r="ADU91" s="10"/>
      <c r="ADV91" s="10"/>
      <c r="ADW91" s="10"/>
      <c r="ADX91" s="10"/>
      <c r="ADY91" s="10"/>
      <c r="ADZ91" s="10"/>
      <c r="AEA91" s="10"/>
      <c r="AEB91" s="10"/>
      <c r="AEC91" s="10"/>
      <c r="AED91" s="10"/>
      <c r="AEE91" s="10"/>
      <c r="AEF91" s="10"/>
      <c r="AEG91" s="10"/>
      <c r="AEH91" s="10"/>
      <c r="AEI91" s="10"/>
      <c r="AEJ91" s="10"/>
      <c r="AEK91" s="10"/>
      <c r="AEL91" s="10"/>
      <c r="AEM91" s="10"/>
      <c r="AEN91" s="10"/>
      <c r="AEO91" s="10"/>
      <c r="AEP91" s="10"/>
      <c r="AEQ91" s="10"/>
      <c r="AER91" s="10"/>
      <c r="AES91" s="10"/>
      <c r="AET91" s="10"/>
      <c r="AEU91" s="10"/>
      <c r="AEV91" s="10"/>
      <c r="AEW91" s="10"/>
      <c r="AEX91" s="10"/>
      <c r="AEY91" s="10"/>
      <c r="AEZ91" s="10"/>
      <c r="AFA91" s="10"/>
      <c r="AFB91" s="10"/>
      <c r="AFC91" s="10"/>
      <c r="AFD91" s="10"/>
      <c r="AFE91" s="10"/>
      <c r="AFF91" s="10"/>
      <c r="AFG91" s="10"/>
      <c r="AFH91" s="10"/>
      <c r="AFI91" s="10"/>
      <c r="AFJ91" s="10"/>
      <c r="AFK91" s="10"/>
      <c r="AFL91" s="10"/>
      <c r="AFM91" s="10"/>
      <c r="AFN91" s="10"/>
      <c r="AFO91" s="10"/>
      <c r="AFP91" s="10"/>
      <c r="AFQ91" s="10"/>
      <c r="AFR91" s="10"/>
      <c r="AFS91" s="10"/>
      <c r="AFT91" s="10"/>
      <c r="AFU91" s="10"/>
      <c r="AFV91" s="10"/>
      <c r="AFW91" s="10"/>
      <c r="AFX91" s="10"/>
      <c r="AFY91" s="10"/>
      <c r="AFZ91" s="10"/>
      <c r="AGA91" s="10"/>
      <c r="AGB91" s="10"/>
      <c r="AGC91" s="10"/>
      <c r="AGD91" s="10"/>
      <c r="AGE91" s="10"/>
      <c r="AGF91" s="10"/>
      <c r="AGG91" s="10"/>
      <c r="AGH91" s="10"/>
      <c r="AGI91" s="10"/>
      <c r="AGJ91" s="10"/>
      <c r="AGK91" s="10"/>
      <c r="AGL91" s="10"/>
      <c r="AGM91" s="10"/>
      <c r="AGN91" s="10"/>
      <c r="AGO91" s="10"/>
      <c r="AGP91" s="10"/>
      <c r="AGQ91" s="10"/>
      <c r="AGR91" s="10"/>
      <c r="AGS91" s="10"/>
      <c r="AGT91" s="10"/>
      <c r="AGU91" s="10"/>
      <c r="AGV91" s="10"/>
      <c r="AGW91" s="10"/>
      <c r="AGX91" s="10"/>
      <c r="AGY91" s="10"/>
      <c r="AGZ91" s="10"/>
      <c r="AHA91" s="10"/>
      <c r="AHB91" s="10"/>
      <c r="AHC91" s="10"/>
      <c r="AHD91" s="10"/>
      <c r="AHE91" s="10"/>
      <c r="AHF91" s="10"/>
      <c r="AHG91" s="10"/>
      <c r="AHH91" s="10"/>
      <c r="AHI91" s="10"/>
      <c r="AHJ91" s="10"/>
      <c r="AHK91" s="10"/>
      <c r="AHL91" s="10"/>
      <c r="AHM91" s="10"/>
      <c r="AHN91" s="10"/>
      <c r="AHO91" s="10"/>
      <c r="AHP91" s="10"/>
      <c r="AHQ91" s="10"/>
      <c r="AHR91" s="10"/>
      <c r="AHS91" s="10"/>
      <c r="AHT91" s="10"/>
      <c r="AHU91" s="10"/>
      <c r="AHV91" s="10"/>
      <c r="AHW91" s="10"/>
      <c r="AHX91" s="10"/>
      <c r="AHY91" s="10"/>
      <c r="AHZ91" s="10"/>
      <c r="AIA91" s="10"/>
      <c r="AIB91" s="10"/>
      <c r="AIC91" s="10"/>
      <c r="AID91" s="10"/>
      <c r="AIE91" s="10"/>
      <c r="AIF91" s="10"/>
      <c r="AIG91" s="10"/>
      <c r="AIH91" s="10"/>
      <c r="AII91" s="10"/>
      <c r="AIJ91" s="10"/>
      <c r="AIK91" s="10"/>
      <c r="AIL91" s="10"/>
      <c r="AIM91" s="10"/>
      <c r="AIN91" s="10"/>
      <c r="AIO91" s="10"/>
      <c r="AIP91" s="10"/>
      <c r="AIQ91" s="10"/>
      <c r="AIR91" s="10"/>
      <c r="AIS91" s="10"/>
      <c r="AIT91" s="10"/>
      <c r="AIU91" s="10"/>
      <c r="AIV91" s="10"/>
      <c r="AIW91" s="10"/>
      <c r="AIX91" s="10"/>
      <c r="AIY91" s="10"/>
      <c r="AIZ91" s="10"/>
      <c r="AJA91" s="10"/>
      <c r="AJB91" s="10"/>
      <c r="AJC91" s="10"/>
      <c r="AJD91" s="10"/>
      <c r="AJE91" s="10"/>
      <c r="AJF91" s="10"/>
      <c r="AJG91" s="10"/>
      <c r="AJH91" s="10"/>
      <c r="AJI91" s="10"/>
      <c r="AJJ91" s="10"/>
      <c r="AJK91" s="10"/>
      <c r="AJL91" s="10"/>
      <c r="AJM91" s="10"/>
      <c r="AJN91" s="10"/>
      <c r="AJO91" s="10"/>
      <c r="AJP91" s="10"/>
      <c r="AJQ91" s="10"/>
      <c r="AJR91" s="10"/>
      <c r="AJS91" s="10"/>
      <c r="AJT91" s="10"/>
      <c r="AJU91" s="10"/>
      <c r="AJV91" s="10"/>
      <c r="AJW91" s="10"/>
      <c r="AJX91" s="10"/>
      <c r="AJY91" s="10"/>
      <c r="AJZ91" s="10"/>
      <c r="AKA91" s="10"/>
      <c r="AKB91" s="10"/>
      <c r="AKC91" s="10"/>
      <c r="AKD91" s="10"/>
      <c r="AKE91" s="10"/>
      <c r="AKF91" s="10"/>
      <c r="AKG91" s="10"/>
      <c r="AKH91" s="10"/>
      <c r="AKI91" s="10"/>
      <c r="AKJ91" s="10"/>
      <c r="AKK91" s="10"/>
      <c r="AKL91" s="10"/>
      <c r="AKM91" s="10"/>
      <c r="AKN91" s="10"/>
      <c r="AKO91" s="10"/>
      <c r="AKP91" s="10"/>
      <c r="AKQ91" s="10"/>
      <c r="AKR91" s="10"/>
      <c r="AKS91" s="10"/>
      <c r="AKT91" s="10"/>
      <c r="AKU91" s="10"/>
      <c r="AKV91" s="10"/>
      <c r="AKW91" s="10"/>
      <c r="AKX91" s="10"/>
      <c r="AKY91" s="10"/>
      <c r="AKZ91" s="10"/>
      <c r="ALA91" s="10"/>
      <c r="ALB91" s="10"/>
      <c r="ALC91" s="10"/>
      <c r="ALD91" s="10"/>
      <c r="ALE91" s="10"/>
      <c r="ALF91" s="10"/>
      <c r="ALG91" s="10"/>
      <c r="ALH91" s="10"/>
      <c r="ALI91" s="10"/>
      <c r="ALJ91" s="10"/>
      <c r="ALK91" s="10"/>
      <c r="ALL91" s="10"/>
      <c r="ALM91" s="10"/>
      <c r="ALN91" s="10"/>
      <c r="ALO91" s="10"/>
      <c r="ALP91" s="10"/>
      <c r="ALQ91" s="10"/>
      <c r="ALR91" s="10"/>
      <c r="ALS91" s="10"/>
      <c r="ALT91" s="10"/>
      <c r="ALU91" s="10"/>
      <c r="ALV91" s="10"/>
      <c r="ALW91" s="10"/>
      <c r="ALX91" s="10"/>
      <c r="ALY91" s="10"/>
      <c r="ALZ91" s="10"/>
      <c r="AMA91" s="10"/>
      <c r="AMB91" s="10"/>
      <c r="AMC91" s="10"/>
      <c r="AMD91" s="10"/>
      <c r="AME91" s="10"/>
      <c r="AMF91" s="10"/>
      <c r="AMG91" s="10"/>
      <c r="AMH91" s="10"/>
      <c r="AMI91" s="10"/>
      <c r="AMJ91" s="10"/>
      <c r="AMK91" s="10"/>
      <c r="AML91" s="10"/>
      <c r="AMM91" s="10"/>
      <c r="AMN91" s="10"/>
      <c r="AMO91" s="10"/>
      <c r="AMP91" s="10"/>
      <c r="AMQ91" s="10"/>
      <c r="AMR91" s="10"/>
      <c r="AMS91" s="10"/>
      <c r="AMT91" s="10"/>
      <c r="AMU91" s="10"/>
      <c r="AMV91" s="10"/>
      <c r="AMW91" s="10"/>
      <c r="AMX91" s="10"/>
      <c r="AMY91" s="10"/>
      <c r="AMZ91" s="10"/>
      <c r="ANA91" s="10"/>
      <c r="ANB91" s="10"/>
      <c r="ANC91" s="10"/>
      <c r="AND91" s="10"/>
      <c r="ANE91" s="10"/>
      <c r="ANF91" s="10"/>
      <c r="ANG91" s="10"/>
      <c r="ANH91" s="10"/>
      <c r="ANI91" s="10"/>
      <c r="ANJ91" s="10"/>
      <c r="ANK91" s="10"/>
      <c r="ANL91" s="10"/>
      <c r="ANM91" s="10"/>
      <c r="ANN91" s="10"/>
      <c r="ANO91" s="10"/>
      <c r="ANP91" s="10"/>
      <c r="ANQ91" s="10"/>
      <c r="ANR91" s="10"/>
      <c r="ANS91" s="10"/>
      <c r="ANT91" s="10"/>
      <c r="ANU91" s="10"/>
      <c r="ANV91" s="10"/>
      <c r="ANW91" s="10"/>
      <c r="ANX91" s="10"/>
      <c r="ANY91" s="10"/>
      <c r="ANZ91" s="10"/>
      <c r="AOA91" s="10"/>
      <c r="AOB91" s="10"/>
      <c r="AOC91" s="10"/>
      <c r="AOD91" s="10"/>
      <c r="AOE91" s="10"/>
      <c r="AOF91" s="10"/>
      <c r="AOG91" s="10"/>
      <c r="AOH91" s="10"/>
      <c r="AOI91" s="10"/>
      <c r="AOJ91" s="10"/>
      <c r="AOK91" s="10"/>
      <c r="AOL91" s="10"/>
      <c r="AOM91" s="10"/>
      <c r="AON91" s="10"/>
      <c r="AOO91" s="10"/>
      <c r="AOP91" s="10"/>
      <c r="AOQ91" s="10"/>
      <c r="AOR91" s="10"/>
      <c r="AOS91" s="10"/>
      <c r="AOT91" s="10"/>
      <c r="AOU91" s="10"/>
      <c r="AOV91" s="10"/>
      <c r="AOW91" s="10"/>
      <c r="AOX91" s="10"/>
      <c r="AOY91" s="10"/>
      <c r="AOZ91" s="10"/>
      <c r="APA91" s="10"/>
      <c r="APB91" s="10"/>
      <c r="APC91" s="10"/>
      <c r="APD91" s="10"/>
      <c r="APE91" s="10"/>
      <c r="APF91" s="10"/>
      <c r="APG91" s="10"/>
      <c r="APH91" s="10"/>
      <c r="API91" s="10"/>
      <c r="APJ91" s="10"/>
      <c r="APK91" s="10"/>
      <c r="APL91" s="10"/>
      <c r="APM91" s="10"/>
      <c r="APN91" s="10"/>
      <c r="APO91" s="10"/>
      <c r="APP91" s="10"/>
      <c r="APQ91" s="10"/>
      <c r="APR91" s="10"/>
      <c r="APS91" s="10"/>
      <c r="APT91" s="10"/>
      <c r="APU91" s="10"/>
      <c r="APV91" s="10"/>
      <c r="APW91" s="10"/>
      <c r="APX91" s="10"/>
      <c r="APY91" s="10"/>
      <c r="APZ91" s="10"/>
      <c r="AQA91" s="10"/>
      <c r="AQB91" s="10"/>
      <c r="AQC91" s="10"/>
      <c r="AQD91" s="10"/>
      <c r="AQE91" s="10"/>
      <c r="AQF91" s="10"/>
      <c r="AQG91" s="10"/>
      <c r="AQH91" s="10"/>
      <c r="AQI91" s="10"/>
      <c r="AQJ91" s="10"/>
      <c r="AQK91" s="10"/>
      <c r="AQL91" s="10"/>
      <c r="AQM91" s="10"/>
      <c r="AQN91" s="10"/>
      <c r="AQO91" s="10"/>
      <c r="AQP91" s="10"/>
      <c r="AQQ91" s="10"/>
      <c r="AQR91" s="10"/>
      <c r="AQS91" s="10"/>
      <c r="AQT91" s="10"/>
      <c r="AQU91" s="10"/>
      <c r="AQV91" s="10"/>
      <c r="AQW91" s="10"/>
      <c r="AQX91" s="10"/>
      <c r="AQY91" s="10"/>
      <c r="AQZ91" s="10"/>
      <c r="ARA91" s="10"/>
      <c r="ARB91" s="10"/>
      <c r="ARC91" s="10"/>
      <c r="ARD91" s="10"/>
      <c r="ARE91" s="10"/>
      <c r="ARF91" s="10"/>
      <c r="ARG91" s="10"/>
      <c r="ARH91" s="10"/>
      <c r="ARI91" s="10"/>
      <c r="ARJ91" s="10"/>
      <c r="ARK91" s="10"/>
      <c r="ARL91" s="10"/>
      <c r="ARM91" s="10"/>
      <c r="ARN91" s="10"/>
      <c r="ARO91" s="10"/>
      <c r="ARP91" s="10"/>
      <c r="ARQ91" s="10"/>
      <c r="ARR91" s="10"/>
      <c r="ARS91" s="10"/>
      <c r="ART91" s="10"/>
      <c r="ARU91" s="10"/>
      <c r="ARV91" s="10"/>
      <c r="ARW91" s="10"/>
      <c r="ARX91" s="10"/>
      <c r="ARY91" s="10"/>
      <c r="ARZ91" s="10"/>
      <c r="ASA91" s="10"/>
      <c r="ASB91" s="10"/>
      <c r="ASC91" s="10"/>
      <c r="ASD91" s="10"/>
      <c r="ASE91" s="10"/>
      <c r="ASF91" s="10"/>
      <c r="ASG91" s="10"/>
      <c r="ASH91" s="10"/>
      <c r="ASI91" s="10"/>
      <c r="ASJ91" s="10"/>
      <c r="ASK91" s="10"/>
      <c r="ASL91" s="10"/>
      <c r="ASM91" s="10"/>
      <c r="ASN91" s="10"/>
      <c r="ASO91" s="10"/>
      <c r="ASP91" s="10"/>
      <c r="ASQ91" s="10"/>
      <c r="ASR91" s="10"/>
      <c r="ASS91" s="10"/>
      <c r="AST91" s="10"/>
      <c r="ASU91" s="10"/>
      <c r="ASV91" s="10"/>
      <c r="ASW91" s="10"/>
      <c r="ASX91" s="10"/>
      <c r="ASY91" s="10"/>
      <c r="ASZ91" s="10"/>
      <c r="ATA91" s="10"/>
      <c r="ATB91" s="10"/>
      <c r="ATC91" s="10"/>
      <c r="ATD91" s="10"/>
      <c r="ATE91" s="10"/>
      <c r="ATF91" s="10"/>
      <c r="ATG91" s="10"/>
      <c r="ATH91" s="10"/>
      <c r="ATI91" s="10"/>
      <c r="ATJ91" s="10"/>
      <c r="ATK91" s="10"/>
      <c r="ATL91" s="10"/>
      <c r="ATM91" s="10"/>
      <c r="ATN91" s="10"/>
      <c r="ATO91" s="10"/>
      <c r="ATP91" s="10"/>
      <c r="ATQ91" s="10"/>
      <c r="ATR91" s="10"/>
      <c r="ATS91" s="10"/>
      <c r="ATT91" s="10"/>
      <c r="ATU91" s="10"/>
      <c r="ATV91" s="10"/>
      <c r="ATW91" s="10"/>
      <c r="ATX91" s="10"/>
      <c r="ATY91" s="10"/>
      <c r="ATZ91" s="10"/>
      <c r="AUA91" s="10"/>
      <c r="AUB91" s="10"/>
      <c r="AUC91" s="10"/>
      <c r="AUD91" s="10"/>
      <c r="AUE91" s="10"/>
      <c r="AUF91" s="10"/>
      <c r="AUG91" s="10"/>
      <c r="AUH91" s="10"/>
      <c r="AUI91" s="10"/>
      <c r="AUJ91" s="10"/>
      <c r="AUK91" s="10"/>
      <c r="AUL91" s="10"/>
      <c r="AUM91" s="10"/>
      <c r="AUN91" s="10"/>
      <c r="AUO91" s="10"/>
      <c r="AUP91" s="10"/>
      <c r="AUQ91" s="10"/>
      <c r="AUR91" s="10"/>
      <c r="AUS91" s="10"/>
      <c r="AUT91" s="10"/>
      <c r="AUU91" s="10"/>
      <c r="AUV91" s="10"/>
      <c r="AUW91" s="10"/>
      <c r="AUX91" s="10"/>
      <c r="AUY91" s="10"/>
      <c r="AUZ91" s="10"/>
      <c r="AVA91" s="10"/>
      <c r="AVB91" s="10"/>
      <c r="AVC91" s="10"/>
      <c r="AVD91" s="10"/>
      <c r="AVE91" s="10"/>
      <c r="AVF91" s="10"/>
      <c r="AVG91" s="10"/>
      <c r="AVH91" s="10"/>
      <c r="AVI91" s="10"/>
      <c r="AVJ91" s="10"/>
      <c r="AVK91" s="10"/>
      <c r="AVL91" s="10"/>
      <c r="AVM91" s="10"/>
      <c r="AVN91" s="10"/>
      <c r="AVO91" s="10"/>
      <c r="AVP91" s="10"/>
      <c r="AVQ91" s="10"/>
      <c r="AVR91" s="10"/>
      <c r="AVS91" s="10"/>
      <c r="AVT91" s="10"/>
      <c r="AVU91" s="10"/>
      <c r="AVV91" s="10"/>
      <c r="AVW91" s="10"/>
      <c r="AVX91" s="10"/>
      <c r="AVY91" s="10"/>
      <c r="AVZ91" s="10"/>
      <c r="AWA91" s="10"/>
      <c r="AWB91" s="10"/>
      <c r="AWC91" s="10"/>
      <c r="AWD91" s="10"/>
      <c r="AWE91" s="10"/>
      <c r="AWF91" s="10"/>
      <c r="AWG91" s="10"/>
      <c r="AWH91" s="10"/>
      <c r="AWI91" s="10"/>
      <c r="AWJ91" s="10"/>
      <c r="AWK91" s="10"/>
      <c r="AWL91" s="10"/>
      <c r="AWM91" s="10"/>
      <c r="AWN91" s="10"/>
      <c r="AWO91" s="10"/>
      <c r="AWP91" s="10"/>
      <c r="AWQ91" s="10"/>
      <c r="AWR91" s="10"/>
      <c r="AWS91" s="10"/>
      <c r="AWT91" s="10"/>
      <c r="AWU91" s="10"/>
      <c r="AWV91" s="10"/>
      <c r="AWW91" s="10"/>
      <c r="AWX91" s="10"/>
      <c r="AWY91" s="10"/>
      <c r="AWZ91" s="10"/>
      <c r="AXA91" s="10"/>
      <c r="AXB91" s="10"/>
      <c r="AXC91" s="10"/>
      <c r="AXD91" s="10"/>
      <c r="AXE91" s="10"/>
      <c r="AXF91" s="10"/>
      <c r="AXG91" s="10"/>
      <c r="AXH91" s="10"/>
      <c r="AXI91" s="10"/>
      <c r="AXJ91" s="10"/>
      <c r="AXK91" s="10"/>
      <c r="AXL91" s="10"/>
      <c r="AXM91" s="10"/>
      <c r="AXN91" s="10"/>
      <c r="AXO91" s="10"/>
      <c r="AXP91" s="10"/>
      <c r="AXQ91" s="10"/>
      <c r="AXR91" s="10"/>
      <c r="AXS91" s="10"/>
      <c r="AXT91" s="10"/>
      <c r="AXU91" s="10"/>
      <c r="AXV91" s="10"/>
      <c r="AXW91" s="10"/>
      <c r="AXX91" s="10"/>
      <c r="AXY91" s="10"/>
      <c r="AXZ91" s="10"/>
      <c r="AYA91" s="10"/>
      <c r="AYB91" s="10"/>
      <c r="AYC91" s="10"/>
      <c r="AYD91" s="10"/>
      <c r="AYE91" s="10"/>
      <c r="AYF91" s="10"/>
      <c r="AYG91" s="10"/>
      <c r="AYH91" s="10"/>
      <c r="AYI91" s="10"/>
      <c r="AYJ91" s="10"/>
      <c r="AYK91" s="10"/>
      <c r="AYL91" s="10"/>
      <c r="AYM91" s="10"/>
      <c r="AYN91" s="10"/>
      <c r="AYO91" s="10"/>
      <c r="AYP91" s="10"/>
      <c r="AYQ91" s="10"/>
      <c r="AYR91" s="10"/>
      <c r="AYS91" s="10"/>
      <c r="AYT91" s="10"/>
      <c r="AYU91" s="10"/>
      <c r="AYV91" s="10"/>
      <c r="AYW91" s="10"/>
      <c r="AYX91" s="10"/>
      <c r="AYY91" s="10"/>
      <c r="AYZ91" s="10"/>
      <c r="AZA91" s="10"/>
      <c r="AZB91" s="10"/>
      <c r="AZC91" s="10"/>
      <c r="AZD91" s="10"/>
      <c r="AZE91" s="10"/>
      <c r="AZF91" s="10"/>
      <c r="AZG91" s="10"/>
      <c r="AZH91" s="10"/>
      <c r="AZI91" s="10"/>
      <c r="AZJ91" s="10"/>
      <c r="AZK91" s="10"/>
      <c r="AZL91" s="10"/>
      <c r="AZM91" s="10"/>
      <c r="AZN91" s="10"/>
      <c r="AZO91" s="10"/>
      <c r="AZP91" s="10"/>
      <c r="AZQ91" s="10"/>
      <c r="AZR91" s="10"/>
      <c r="AZS91" s="10"/>
      <c r="AZT91" s="10"/>
      <c r="AZU91" s="10"/>
      <c r="AZV91" s="10"/>
      <c r="AZW91" s="10"/>
      <c r="AZX91" s="10"/>
      <c r="AZY91" s="10"/>
      <c r="AZZ91" s="10"/>
      <c r="BAA91" s="10"/>
      <c r="BAB91" s="10"/>
      <c r="BAC91" s="10"/>
      <c r="BAD91" s="10"/>
      <c r="BAE91" s="10"/>
      <c r="BAF91" s="10"/>
      <c r="BAG91" s="10"/>
      <c r="BAH91" s="10"/>
      <c r="BAI91" s="10"/>
      <c r="BAJ91" s="10"/>
      <c r="BAK91" s="10"/>
      <c r="BAL91" s="10"/>
      <c r="BAM91" s="10"/>
      <c r="BAN91" s="10"/>
      <c r="BAO91" s="10"/>
      <c r="BAP91" s="10"/>
      <c r="BAQ91" s="10"/>
      <c r="BAR91" s="10"/>
      <c r="BAS91" s="10"/>
      <c r="BAT91" s="10"/>
      <c r="BAU91" s="10"/>
      <c r="BAV91" s="10"/>
      <c r="BAW91" s="10"/>
      <c r="BAX91" s="10"/>
      <c r="BAY91" s="10"/>
      <c r="BAZ91" s="10"/>
      <c r="BBA91" s="10"/>
      <c r="BBB91" s="10"/>
      <c r="BBC91" s="10"/>
      <c r="BBD91" s="10"/>
      <c r="BBE91" s="10"/>
      <c r="BBF91" s="10"/>
      <c r="BBG91" s="10"/>
      <c r="BBH91" s="10"/>
      <c r="BBI91" s="10"/>
      <c r="BBJ91" s="10"/>
      <c r="BBK91" s="10"/>
      <c r="BBL91" s="10"/>
      <c r="BBM91" s="10"/>
      <c r="BBN91" s="10"/>
      <c r="BBO91" s="10"/>
      <c r="BBP91" s="10"/>
      <c r="BBQ91" s="10"/>
      <c r="BBR91" s="10"/>
      <c r="BBS91" s="10"/>
      <c r="BBT91" s="10"/>
      <c r="BBU91" s="10"/>
      <c r="BBV91" s="10"/>
      <c r="BBW91" s="10"/>
      <c r="BBX91" s="10"/>
      <c r="BBY91" s="10"/>
      <c r="BBZ91" s="10"/>
      <c r="BCA91" s="10"/>
      <c r="BCB91" s="10"/>
      <c r="BCC91" s="10"/>
      <c r="BCD91" s="10"/>
      <c r="BCE91" s="10"/>
      <c r="BCF91" s="10"/>
      <c r="BCG91" s="10"/>
      <c r="BCH91" s="10"/>
      <c r="BCI91" s="10"/>
      <c r="BCJ91" s="10"/>
      <c r="BCK91" s="10"/>
      <c r="BCL91" s="10"/>
      <c r="BCM91" s="10"/>
      <c r="BCN91" s="10"/>
      <c r="BCO91" s="10"/>
      <c r="BCP91" s="10"/>
      <c r="BCQ91" s="10"/>
      <c r="BCR91" s="10"/>
      <c r="BCS91" s="10"/>
      <c r="BCT91" s="10"/>
    </row>
    <row r="92" spans="1:1450" s="61" customFormat="1" x14ac:dyDescent="0.25">
      <c r="A92" s="77" t="s">
        <v>1054</v>
      </c>
      <c r="B92" s="78" t="s">
        <v>1054</v>
      </c>
      <c r="C92" s="78" t="s">
        <v>84</v>
      </c>
      <c r="D92" s="78" t="s">
        <v>1131</v>
      </c>
      <c r="E92" s="78" t="s">
        <v>1132</v>
      </c>
      <c r="F92" s="78" t="s">
        <v>1133</v>
      </c>
      <c r="G92" s="78">
        <v>15549</v>
      </c>
      <c r="H92" s="78">
        <v>1410</v>
      </c>
      <c r="I92" s="78">
        <v>1145</v>
      </c>
      <c r="J92" s="61">
        <v>6</v>
      </c>
      <c r="K92" s="79">
        <f>AVERAGE(G92:G97)</f>
        <v>12316.666666666666</v>
      </c>
      <c r="L92" s="79">
        <f>STDEV(G92:G97)</f>
        <v>2878.3390812527064</v>
      </c>
      <c r="N92" s="101">
        <v>1.61</v>
      </c>
      <c r="O92" s="61" t="str">
        <f>IF(R92="",1,"")</f>
        <v/>
      </c>
      <c r="P92" s="79">
        <f>ABS(L92*N92)</f>
        <v>4634.1259208168576</v>
      </c>
      <c r="Q92" s="79">
        <f t="shared" ref="Q92:Q97" si="18">ABS(G92-$K$92)</f>
        <v>3232.3333333333339</v>
      </c>
      <c r="R92" s="80">
        <f t="shared" ref="R92:R97" si="19">IF(Q92&gt;$P$92,"",G92)</f>
        <v>15549</v>
      </c>
      <c r="S92" s="80">
        <f>IF(R92=G92,I92,"")</f>
        <v>1145</v>
      </c>
      <c r="T92" s="79">
        <f>AVERAGE(R92:R97)</f>
        <v>13397.8</v>
      </c>
      <c r="U92" s="79">
        <f>STDEV(R92:R97)</f>
        <v>1260.8232231363761</v>
      </c>
      <c r="W92" s="79">
        <f t="shared" ref="W92:W97" si="20">IF(R92="","",((R92-$T$92)/S92)^2)</f>
        <v>3.5298041151007826</v>
      </c>
      <c r="X92" s="81">
        <f>(1/(J92-1))*SUM(W92:W97)</f>
        <v>1.1125634021458699</v>
      </c>
      <c r="Y92" s="82">
        <f>U92/T92</f>
        <v>9.4106735668272115E-2</v>
      </c>
      <c r="Z92" s="88"/>
      <c r="AA92" s="82" t="str">
        <f>IF(X92&lt;2,"A",IF(Y92&lt;0.15,"B","C"))</f>
        <v>A</v>
      </c>
      <c r="AB92" s="88"/>
      <c r="AC92" s="83">
        <f>T92/1000</f>
        <v>13.3978</v>
      </c>
      <c r="AD92" s="84">
        <f>AC92*(SQRT((U92/T92)^2+(0.17/3.98)^2))</f>
        <v>1.3846175211147791</v>
      </c>
      <c r="AE92" s="82">
        <f>AD92/AC92</f>
        <v>0.10334663311250945</v>
      </c>
      <c r="AF92" s="71"/>
      <c r="AG92" s="85">
        <v>12</v>
      </c>
      <c r="AH92" s="86"/>
      <c r="AI92" s="84">
        <f>(MEDIAN(R92:R95))/1000</f>
        <v>13.367000000000001</v>
      </c>
      <c r="AJ92" s="84">
        <f>(QUARTILE(R92:R95,1))/1000</f>
        <v>12.891</v>
      </c>
      <c r="AK92" s="84">
        <f>(QUARTILE(R92:R95,3))/1000</f>
        <v>14.458</v>
      </c>
      <c r="AL92" s="83">
        <f>(AK92-AJ92)</f>
        <v>1.5670000000000002</v>
      </c>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c r="DJ92" s="52"/>
      <c r="DK92" s="52"/>
      <c r="DL92" s="52"/>
      <c r="DM92" s="52"/>
      <c r="DN92" s="52"/>
      <c r="DO92" s="52"/>
      <c r="DP92" s="52"/>
      <c r="DQ92" s="52"/>
      <c r="DR92" s="52"/>
      <c r="DS92" s="52"/>
      <c r="DT92" s="52"/>
      <c r="DU92" s="52"/>
      <c r="DV92" s="52"/>
      <c r="DW92" s="52"/>
      <c r="DX92" s="52"/>
      <c r="DY92" s="52"/>
      <c r="DZ92" s="52"/>
      <c r="EA92" s="52"/>
      <c r="EB92" s="52"/>
      <c r="EC92" s="52"/>
      <c r="ED92" s="52"/>
      <c r="EE92" s="52"/>
      <c r="EF92" s="52"/>
      <c r="EG92" s="52"/>
      <c r="EH92" s="52"/>
      <c r="EI92" s="52"/>
      <c r="EJ92" s="52"/>
      <c r="EK92" s="52"/>
      <c r="EL92" s="52"/>
      <c r="EM92" s="52"/>
      <c r="EN92" s="52"/>
      <c r="EO92" s="52"/>
      <c r="EP92" s="52"/>
      <c r="EQ92" s="52"/>
      <c r="ER92" s="52"/>
      <c r="ES92" s="52"/>
      <c r="ET92" s="52"/>
      <c r="EU92" s="52"/>
      <c r="EV92" s="52"/>
      <c r="EW92" s="52"/>
      <c r="EX92" s="52"/>
      <c r="EY92" s="52"/>
      <c r="EZ92" s="52"/>
      <c r="FA92" s="52"/>
      <c r="FB92" s="52"/>
      <c r="FC92" s="52"/>
      <c r="FD92" s="52"/>
      <c r="FE92" s="52"/>
      <c r="FF92" s="52"/>
      <c r="FG92" s="52"/>
      <c r="FH92" s="52"/>
      <c r="FI92" s="52"/>
      <c r="FJ92" s="52"/>
      <c r="FK92" s="52"/>
      <c r="FL92" s="52"/>
      <c r="FM92" s="52"/>
      <c r="FN92" s="52"/>
      <c r="FO92" s="52"/>
      <c r="FP92" s="52"/>
      <c r="FQ92" s="52"/>
      <c r="FR92" s="52"/>
      <c r="FS92" s="52"/>
      <c r="FT92" s="52"/>
      <c r="FU92" s="52"/>
      <c r="FV92" s="52"/>
      <c r="FW92" s="52"/>
      <c r="FX92" s="52"/>
      <c r="FY92" s="52"/>
      <c r="FZ92" s="52"/>
      <c r="GA92" s="52"/>
      <c r="GB92" s="52"/>
      <c r="GC92" s="52"/>
      <c r="GD92" s="52"/>
      <c r="GE92" s="52"/>
      <c r="GF92" s="52"/>
      <c r="GG92" s="52"/>
      <c r="GH92" s="52"/>
      <c r="GI92" s="52"/>
      <c r="GJ92" s="52"/>
      <c r="GK92" s="52"/>
      <c r="GL92" s="52"/>
      <c r="GM92" s="52"/>
      <c r="GN92" s="52"/>
      <c r="GO92" s="52"/>
      <c r="GP92" s="52"/>
      <c r="GQ92" s="52"/>
      <c r="GR92" s="52"/>
      <c r="GS92" s="52"/>
      <c r="GT92" s="52"/>
      <c r="GU92" s="52"/>
      <c r="GV92" s="52"/>
      <c r="GW92" s="52"/>
      <c r="GX92" s="52"/>
      <c r="GY92" s="52"/>
      <c r="GZ92" s="52"/>
      <c r="HA92" s="52"/>
      <c r="HB92" s="52"/>
      <c r="HC92" s="52"/>
      <c r="HD92" s="52"/>
      <c r="HE92" s="52"/>
      <c r="HF92" s="52"/>
      <c r="HG92" s="52"/>
      <c r="HH92" s="52"/>
      <c r="HI92" s="52"/>
      <c r="HJ92" s="52"/>
      <c r="HK92" s="52"/>
      <c r="HL92" s="52"/>
      <c r="HM92" s="52"/>
      <c r="HN92" s="52"/>
      <c r="HO92" s="52"/>
      <c r="HP92" s="52"/>
      <c r="HQ92" s="52"/>
      <c r="HR92" s="52"/>
      <c r="HS92" s="52"/>
      <c r="HT92" s="52"/>
      <c r="HU92" s="52"/>
      <c r="HV92" s="52"/>
      <c r="HW92" s="52"/>
      <c r="HX92" s="52"/>
      <c r="HY92" s="52"/>
      <c r="HZ92" s="52"/>
      <c r="IA92" s="52"/>
      <c r="IB92" s="52"/>
      <c r="IC92" s="52"/>
      <c r="ID92" s="52"/>
      <c r="IE92" s="52"/>
      <c r="IF92" s="52"/>
      <c r="IG92" s="52"/>
      <c r="IH92" s="52"/>
      <c r="II92" s="52"/>
      <c r="IJ92" s="52"/>
      <c r="IK92" s="52"/>
      <c r="IL92" s="52"/>
      <c r="IM92" s="52"/>
      <c r="IN92" s="52"/>
      <c r="IO92" s="52"/>
      <c r="IP92" s="52"/>
      <c r="IQ92" s="52"/>
      <c r="IR92" s="52"/>
      <c r="IS92" s="52"/>
      <c r="IT92" s="52"/>
      <c r="IU92" s="52"/>
      <c r="IV92" s="52"/>
      <c r="IW92" s="52"/>
      <c r="IX92" s="52"/>
      <c r="IY92" s="52"/>
      <c r="IZ92" s="52"/>
      <c r="JA92" s="52"/>
      <c r="JB92" s="52"/>
      <c r="JC92" s="52"/>
      <c r="JD92" s="52"/>
      <c r="JE92" s="52"/>
      <c r="JF92" s="52"/>
      <c r="JG92" s="52"/>
      <c r="JH92" s="52"/>
      <c r="JI92" s="52"/>
      <c r="JJ92" s="52"/>
      <c r="JK92" s="52"/>
      <c r="JL92" s="52"/>
      <c r="JM92" s="52"/>
      <c r="JN92" s="52"/>
      <c r="JO92" s="52"/>
      <c r="JP92" s="52"/>
      <c r="JQ92" s="52"/>
      <c r="JR92" s="52"/>
      <c r="JS92" s="52"/>
      <c r="JT92" s="52"/>
      <c r="JU92" s="52"/>
      <c r="JV92" s="52"/>
      <c r="JW92" s="52"/>
      <c r="JX92" s="52"/>
      <c r="JY92" s="52"/>
      <c r="JZ92" s="52"/>
      <c r="KA92" s="52"/>
      <c r="KB92" s="52"/>
      <c r="KC92" s="52"/>
      <c r="KD92" s="52"/>
      <c r="KE92" s="52"/>
      <c r="KF92" s="52"/>
      <c r="KG92" s="52"/>
      <c r="KH92" s="52"/>
      <c r="KI92" s="52"/>
      <c r="KJ92" s="52"/>
      <c r="KK92" s="52"/>
      <c r="KL92" s="52"/>
      <c r="KM92" s="52"/>
      <c r="KN92" s="52"/>
      <c r="KO92" s="52"/>
      <c r="KP92" s="52"/>
      <c r="KQ92" s="52"/>
      <c r="KR92" s="52"/>
      <c r="KS92" s="52"/>
      <c r="KT92" s="52"/>
      <c r="KU92" s="52"/>
      <c r="KV92" s="52"/>
      <c r="KW92" s="52"/>
      <c r="KX92" s="52"/>
      <c r="KY92" s="52"/>
      <c r="KZ92" s="52"/>
      <c r="LA92" s="52"/>
      <c r="LB92" s="52"/>
      <c r="LC92" s="52"/>
      <c r="LD92" s="52"/>
      <c r="LE92" s="52"/>
      <c r="LF92" s="52"/>
      <c r="LG92" s="52"/>
      <c r="LH92" s="52"/>
      <c r="LI92" s="52"/>
      <c r="LJ92" s="52"/>
      <c r="LK92" s="52"/>
      <c r="LL92" s="52"/>
      <c r="LM92" s="52"/>
      <c r="LN92" s="52"/>
      <c r="LO92" s="52"/>
      <c r="LP92" s="52"/>
      <c r="LQ92" s="52"/>
      <c r="LR92" s="52"/>
      <c r="LS92" s="52"/>
      <c r="LT92" s="52"/>
      <c r="LU92" s="52"/>
      <c r="LV92" s="52"/>
      <c r="LW92" s="52"/>
      <c r="LX92" s="52"/>
      <c r="LY92" s="52"/>
      <c r="LZ92" s="52"/>
      <c r="MA92" s="52"/>
      <c r="MB92" s="52"/>
      <c r="MC92" s="52"/>
      <c r="MD92" s="52"/>
      <c r="ME92" s="52"/>
      <c r="MF92" s="52"/>
      <c r="MG92" s="52"/>
      <c r="MH92" s="52"/>
      <c r="MI92" s="52"/>
      <c r="MJ92" s="52"/>
      <c r="MK92" s="52"/>
      <c r="ML92" s="52"/>
      <c r="MM92" s="52"/>
      <c r="MN92" s="52"/>
      <c r="MO92" s="52"/>
      <c r="MP92" s="52"/>
      <c r="MQ92" s="52"/>
      <c r="MR92" s="52"/>
      <c r="MS92" s="52"/>
      <c r="MT92" s="52"/>
      <c r="MU92" s="52"/>
      <c r="MV92" s="52"/>
      <c r="MW92" s="52"/>
      <c r="MX92" s="52"/>
      <c r="MY92" s="52"/>
      <c r="MZ92" s="52"/>
      <c r="NA92" s="52"/>
      <c r="NB92" s="52"/>
      <c r="NC92" s="52"/>
      <c r="ND92" s="52"/>
      <c r="NE92" s="52"/>
      <c r="NF92" s="52"/>
      <c r="NG92" s="52"/>
      <c r="NH92" s="52"/>
      <c r="NI92" s="52"/>
      <c r="NJ92" s="52"/>
      <c r="NK92" s="52"/>
      <c r="NL92" s="52"/>
      <c r="NM92" s="52"/>
      <c r="NN92" s="52"/>
      <c r="NO92" s="52"/>
      <c r="NP92" s="52"/>
      <c r="NQ92" s="52"/>
      <c r="NR92" s="52"/>
      <c r="NS92" s="52"/>
      <c r="NT92" s="52"/>
      <c r="NU92" s="52"/>
      <c r="NV92" s="52"/>
      <c r="NW92" s="52"/>
      <c r="NX92" s="52"/>
      <c r="NY92" s="52"/>
      <c r="NZ92" s="52"/>
      <c r="OA92" s="52"/>
      <c r="OB92" s="52"/>
      <c r="OC92" s="52"/>
      <c r="OD92" s="52"/>
      <c r="OE92" s="52"/>
      <c r="OF92" s="52"/>
      <c r="OG92" s="52"/>
      <c r="OH92" s="52"/>
      <c r="OI92" s="52"/>
      <c r="OJ92" s="52"/>
      <c r="OK92" s="52"/>
      <c r="OL92" s="52"/>
      <c r="OM92" s="52"/>
      <c r="ON92" s="52"/>
      <c r="OO92" s="52"/>
      <c r="OP92" s="52"/>
      <c r="OQ92" s="52"/>
      <c r="OR92" s="52"/>
      <c r="OS92" s="52"/>
      <c r="OT92" s="52"/>
      <c r="OU92" s="52"/>
      <c r="OV92" s="52"/>
      <c r="OW92" s="52"/>
      <c r="OX92" s="52"/>
      <c r="OY92" s="52"/>
      <c r="OZ92" s="52"/>
      <c r="PA92" s="52"/>
      <c r="PB92" s="52"/>
      <c r="PC92" s="52"/>
      <c r="PD92" s="52"/>
      <c r="PE92" s="52"/>
      <c r="PF92" s="52"/>
      <c r="PG92" s="52"/>
      <c r="PH92" s="52"/>
      <c r="PI92" s="52"/>
      <c r="PJ92" s="52"/>
      <c r="PK92" s="52"/>
      <c r="PL92" s="52"/>
      <c r="PM92" s="52"/>
      <c r="PN92" s="52"/>
      <c r="PO92" s="52"/>
      <c r="PP92" s="52"/>
      <c r="PQ92" s="52"/>
      <c r="PR92" s="52"/>
      <c r="PS92" s="52"/>
      <c r="PT92" s="52"/>
      <c r="PU92" s="52"/>
      <c r="PV92" s="52"/>
      <c r="PW92" s="52"/>
      <c r="PX92" s="52"/>
      <c r="PY92" s="52"/>
      <c r="PZ92" s="52"/>
      <c r="QA92" s="52"/>
      <c r="QB92" s="52"/>
      <c r="QC92" s="52"/>
      <c r="QD92" s="52"/>
      <c r="QE92" s="52"/>
      <c r="QF92" s="52"/>
      <c r="QG92" s="52"/>
      <c r="QH92" s="52"/>
      <c r="QI92" s="52"/>
      <c r="QJ92" s="52"/>
      <c r="QK92" s="52"/>
      <c r="QL92" s="52"/>
      <c r="QM92" s="52"/>
      <c r="QN92" s="52"/>
      <c r="QO92" s="52"/>
      <c r="QP92" s="52"/>
      <c r="QQ92" s="52"/>
      <c r="QR92" s="52"/>
      <c r="QS92" s="52"/>
      <c r="QT92" s="52"/>
      <c r="QU92" s="52"/>
      <c r="QV92" s="52"/>
      <c r="QW92" s="52"/>
      <c r="QX92" s="52"/>
      <c r="QY92" s="52"/>
      <c r="QZ92" s="52"/>
      <c r="RA92" s="52"/>
      <c r="RB92" s="52"/>
      <c r="RC92" s="52"/>
      <c r="RD92" s="52"/>
      <c r="RE92" s="52"/>
      <c r="RF92" s="52"/>
      <c r="RG92" s="52"/>
      <c r="RH92" s="52"/>
      <c r="RI92" s="52"/>
      <c r="RJ92" s="52"/>
      <c r="RK92" s="52"/>
      <c r="RL92" s="52"/>
      <c r="RM92" s="52"/>
      <c r="RN92" s="52"/>
      <c r="RO92" s="52"/>
      <c r="RP92" s="52"/>
      <c r="RQ92" s="52"/>
      <c r="RR92" s="52"/>
      <c r="RS92" s="52"/>
      <c r="RT92" s="52"/>
      <c r="RU92" s="52"/>
      <c r="RV92" s="52"/>
      <c r="RW92" s="52"/>
      <c r="RX92" s="52"/>
      <c r="RY92" s="52"/>
      <c r="RZ92" s="52"/>
      <c r="SA92" s="52"/>
      <c r="SB92" s="52"/>
      <c r="SC92" s="52"/>
      <c r="SD92" s="52"/>
      <c r="SE92" s="52"/>
      <c r="SF92" s="52"/>
      <c r="SG92" s="52"/>
      <c r="SH92" s="52"/>
      <c r="SI92" s="52"/>
      <c r="SJ92" s="52"/>
      <c r="SK92" s="52"/>
      <c r="SL92" s="52"/>
      <c r="SM92" s="52"/>
      <c r="SN92" s="52"/>
      <c r="SO92" s="52"/>
      <c r="SP92" s="52"/>
      <c r="SQ92" s="52"/>
      <c r="SR92" s="52"/>
      <c r="SS92" s="52"/>
      <c r="ST92" s="52"/>
      <c r="SU92" s="52"/>
      <c r="SV92" s="52"/>
      <c r="SW92" s="52"/>
      <c r="SX92" s="52"/>
      <c r="SY92" s="52"/>
      <c r="SZ92" s="52"/>
      <c r="TA92" s="52"/>
      <c r="TB92" s="52"/>
      <c r="TC92" s="52"/>
      <c r="TD92" s="52"/>
      <c r="TE92" s="52"/>
      <c r="TF92" s="52"/>
      <c r="TG92" s="52"/>
      <c r="TH92" s="52"/>
      <c r="TI92" s="52"/>
      <c r="TJ92" s="52"/>
      <c r="TK92" s="52"/>
      <c r="TL92" s="52"/>
      <c r="TM92" s="52"/>
      <c r="TN92" s="52"/>
      <c r="TO92" s="52"/>
      <c r="TP92" s="52"/>
      <c r="TQ92" s="52"/>
      <c r="TR92" s="52"/>
      <c r="TS92" s="52"/>
      <c r="TT92" s="52"/>
      <c r="TU92" s="52"/>
      <c r="TV92" s="52"/>
      <c r="TW92" s="52"/>
      <c r="TX92" s="52"/>
      <c r="TY92" s="52"/>
      <c r="TZ92" s="52"/>
      <c r="UA92" s="52"/>
      <c r="UB92" s="52"/>
      <c r="UC92" s="52"/>
      <c r="UD92" s="52"/>
      <c r="UE92" s="52"/>
      <c r="UF92" s="52"/>
      <c r="UG92" s="52"/>
      <c r="UH92" s="52"/>
      <c r="UI92" s="52"/>
      <c r="UJ92" s="52"/>
      <c r="UK92" s="52"/>
      <c r="UL92" s="52"/>
      <c r="UM92" s="52"/>
      <c r="UN92" s="52"/>
      <c r="UO92" s="52"/>
      <c r="UP92" s="52"/>
      <c r="UQ92" s="52"/>
      <c r="UR92" s="52"/>
      <c r="US92" s="52"/>
      <c r="UT92" s="52"/>
      <c r="UU92" s="52"/>
      <c r="UV92" s="52"/>
      <c r="UW92" s="52"/>
      <c r="UX92" s="52"/>
      <c r="UY92" s="52"/>
      <c r="UZ92" s="52"/>
      <c r="VA92" s="52"/>
      <c r="VB92" s="52"/>
      <c r="VC92" s="52"/>
      <c r="VD92" s="52"/>
      <c r="VE92" s="52"/>
      <c r="VF92" s="52"/>
      <c r="VG92" s="52"/>
      <c r="VH92" s="52"/>
      <c r="VI92" s="52"/>
      <c r="VJ92" s="52"/>
      <c r="VK92" s="52"/>
      <c r="VL92" s="52"/>
      <c r="VM92" s="52"/>
      <c r="VN92" s="52"/>
      <c r="VO92" s="52"/>
      <c r="VP92" s="52"/>
      <c r="VQ92" s="52"/>
      <c r="VR92" s="52"/>
      <c r="VS92" s="52"/>
      <c r="VT92" s="52"/>
      <c r="VU92" s="52"/>
      <c r="VV92" s="52"/>
      <c r="VW92" s="52"/>
      <c r="VX92" s="52"/>
      <c r="VY92" s="52"/>
      <c r="VZ92" s="52"/>
      <c r="WA92" s="52"/>
      <c r="WB92" s="52"/>
      <c r="WC92" s="52"/>
      <c r="WD92" s="52"/>
      <c r="WE92" s="52"/>
      <c r="WF92" s="52"/>
      <c r="WG92" s="52"/>
      <c r="WH92" s="52"/>
      <c r="WI92" s="52"/>
      <c r="WJ92" s="52"/>
      <c r="WK92" s="52"/>
      <c r="WL92" s="52"/>
      <c r="WM92" s="52"/>
      <c r="WN92" s="52"/>
      <c r="WO92" s="52"/>
      <c r="WP92" s="52"/>
      <c r="WQ92" s="52"/>
      <c r="WR92" s="52"/>
      <c r="WS92" s="52"/>
      <c r="WT92" s="52"/>
      <c r="WU92" s="52"/>
      <c r="WV92" s="52"/>
      <c r="WW92" s="52"/>
      <c r="WX92" s="52"/>
      <c r="WY92" s="52"/>
      <c r="WZ92" s="52"/>
      <c r="XA92" s="52"/>
      <c r="XB92" s="52"/>
      <c r="XC92" s="52"/>
      <c r="XD92" s="52"/>
      <c r="XE92" s="52"/>
      <c r="XF92" s="52"/>
      <c r="XG92" s="52"/>
      <c r="XH92" s="52"/>
      <c r="XI92" s="52"/>
      <c r="XJ92" s="52"/>
      <c r="XK92" s="52"/>
      <c r="XL92" s="52"/>
      <c r="XM92" s="52"/>
      <c r="XN92" s="52"/>
      <c r="XO92" s="52"/>
      <c r="XP92" s="52"/>
      <c r="XQ92" s="52"/>
      <c r="XR92" s="52"/>
      <c r="XS92" s="52"/>
      <c r="XT92" s="52"/>
      <c r="XU92" s="52"/>
      <c r="XV92" s="52"/>
      <c r="XW92" s="52"/>
      <c r="XX92" s="52"/>
      <c r="XY92" s="52"/>
      <c r="XZ92" s="52"/>
      <c r="YA92" s="52"/>
      <c r="YB92" s="52"/>
      <c r="YC92" s="52"/>
      <c r="YD92" s="52"/>
      <c r="YE92" s="52"/>
      <c r="YF92" s="52"/>
      <c r="YG92" s="52"/>
      <c r="YH92" s="52"/>
      <c r="YI92" s="52"/>
      <c r="YJ92" s="52"/>
      <c r="YK92" s="52"/>
      <c r="YL92" s="52"/>
      <c r="YM92" s="52"/>
      <c r="YN92" s="52"/>
      <c r="YO92" s="52"/>
      <c r="YP92" s="52"/>
      <c r="YQ92" s="52"/>
      <c r="YR92" s="52"/>
      <c r="YS92" s="52"/>
      <c r="YT92" s="52"/>
      <c r="YU92" s="52"/>
      <c r="YV92" s="52"/>
      <c r="YW92" s="52"/>
      <c r="YX92" s="52"/>
      <c r="YY92" s="52"/>
      <c r="YZ92" s="52"/>
      <c r="ZA92" s="52"/>
      <c r="ZB92" s="52"/>
      <c r="ZC92" s="52"/>
      <c r="ZD92" s="52"/>
      <c r="ZE92" s="52"/>
      <c r="ZF92" s="52"/>
      <c r="ZG92" s="52"/>
      <c r="ZH92" s="52"/>
      <c r="ZI92" s="52"/>
      <c r="ZJ92" s="52"/>
      <c r="ZK92" s="52"/>
      <c r="ZL92" s="52"/>
      <c r="ZM92" s="52"/>
      <c r="ZN92" s="52"/>
      <c r="ZO92" s="52"/>
      <c r="ZP92" s="52"/>
      <c r="ZQ92" s="52"/>
      <c r="ZR92" s="52"/>
      <c r="ZS92" s="52"/>
      <c r="ZT92" s="52"/>
      <c r="ZU92" s="52"/>
      <c r="ZV92" s="52"/>
      <c r="ZW92" s="52"/>
      <c r="ZX92" s="52"/>
      <c r="ZY92" s="52"/>
      <c r="ZZ92" s="52"/>
      <c r="AAA92" s="52"/>
      <c r="AAB92" s="52"/>
      <c r="AAC92" s="52"/>
      <c r="AAD92" s="52"/>
      <c r="AAE92" s="52"/>
      <c r="AAF92" s="52"/>
      <c r="AAG92" s="52"/>
      <c r="AAH92" s="52"/>
      <c r="AAI92" s="52"/>
      <c r="AAJ92" s="52"/>
      <c r="AAK92" s="52"/>
      <c r="AAL92" s="52"/>
      <c r="AAM92" s="52"/>
      <c r="AAN92" s="52"/>
      <c r="AAO92" s="52"/>
      <c r="AAP92" s="52"/>
      <c r="AAQ92" s="52"/>
      <c r="AAR92" s="52"/>
      <c r="AAS92" s="52"/>
      <c r="AAT92" s="52"/>
      <c r="AAU92" s="52"/>
      <c r="AAV92" s="52"/>
      <c r="AAW92" s="52"/>
      <c r="AAX92" s="52"/>
      <c r="AAY92" s="52"/>
      <c r="AAZ92" s="52"/>
      <c r="ABA92" s="52"/>
      <c r="ABB92" s="52"/>
      <c r="ABC92" s="52"/>
      <c r="ABD92" s="52"/>
      <c r="ABE92" s="52"/>
      <c r="ABF92" s="52"/>
      <c r="ABG92" s="52"/>
      <c r="ABH92" s="52"/>
      <c r="ABI92" s="52"/>
      <c r="ABJ92" s="52"/>
      <c r="ABK92" s="52"/>
      <c r="ABL92" s="52"/>
      <c r="ABM92" s="52"/>
      <c r="ABN92" s="52"/>
      <c r="ABO92" s="52"/>
      <c r="ABP92" s="52"/>
      <c r="ABQ92" s="52"/>
      <c r="ABR92" s="52"/>
      <c r="ABS92" s="52"/>
      <c r="ABT92" s="52"/>
      <c r="ABU92" s="52"/>
      <c r="ABV92" s="52"/>
      <c r="ABW92" s="52"/>
      <c r="ABX92" s="52"/>
      <c r="ABY92" s="52"/>
      <c r="ABZ92" s="52"/>
      <c r="ACA92" s="52"/>
      <c r="ACB92" s="52"/>
      <c r="ACC92" s="52"/>
      <c r="ACD92" s="52"/>
      <c r="ACE92" s="52"/>
      <c r="ACF92" s="52"/>
      <c r="ACG92" s="52"/>
      <c r="ACH92" s="52"/>
      <c r="ACI92" s="52"/>
      <c r="ACJ92" s="52"/>
      <c r="ACK92" s="52"/>
      <c r="ACL92" s="52"/>
      <c r="ACM92" s="52"/>
      <c r="ACN92" s="52"/>
      <c r="ACO92" s="52"/>
      <c r="ACP92" s="52"/>
      <c r="ACQ92" s="52"/>
      <c r="ACR92" s="52"/>
      <c r="ACS92" s="52"/>
      <c r="ACT92" s="52"/>
      <c r="ACU92" s="52"/>
      <c r="ACV92" s="52"/>
      <c r="ACW92" s="52"/>
      <c r="ACX92" s="52"/>
      <c r="ACY92" s="52"/>
      <c r="ACZ92" s="52"/>
      <c r="ADA92" s="52"/>
      <c r="ADB92" s="52"/>
      <c r="ADC92" s="52"/>
      <c r="ADD92" s="52"/>
      <c r="ADE92" s="52"/>
      <c r="ADF92" s="52"/>
      <c r="ADG92" s="52"/>
      <c r="ADH92" s="52"/>
      <c r="ADI92" s="52"/>
      <c r="ADJ92" s="52"/>
      <c r="ADK92" s="52"/>
      <c r="ADL92" s="52"/>
      <c r="ADM92" s="52"/>
      <c r="ADN92" s="52"/>
      <c r="ADO92" s="52"/>
      <c r="ADP92" s="52"/>
      <c r="ADQ92" s="52"/>
      <c r="ADR92" s="52"/>
      <c r="ADS92" s="52"/>
      <c r="ADT92" s="52"/>
      <c r="ADU92" s="52"/>
      <c r="ADV92" s="52"/>
      <c r="ADW92" s="52"/>
      <c r="ADX92" s="52"/>
      <c r="ADY92" s="52"/>
      <c r="ADZ92" s="52"/>
      <c r="AEA92" s="52"/>
      <c r="AEB92" s="52"/>
      <c r="AEC92" s="52"/>
      <c r="AED92" s="52"/>
      <c r="AEE92" s="52"/>
      <c r="AEF92" s="52"/>
      <c r="AEG92" s="52"/>
      <c r="AEH92" s="52"/>
      <c r="AEI92" s="52"/>
      <c r="AEJ92" s="52"/>
      <c r="AEK92" s="52"/>
      <c r="AEL92" s="52"/>
      <c r="AEM92" s="52"/>
      <c r="AEN92" s="52"/>
      <c r="AEO92" s="52"/>
      <c r="AEP92" s="52"/>
      <c r="AEQ92" s="52"/>
      <c r="AER92" s="52"/>
      <c r="AES92" s="52"/>
      <c r="AET92" s="52"/>
      <c r="AEU92" s="52"/>
      <c r="AEV92" s="52"/>
      <c r="AEW92" s="52"/>
      <c r="AEX92" s="52"/>
      <c r="AEY92" s="52"/>
      <c r="AEZ92" s="52"/>
      <c r="AFA92" s="52"/>
      <c r="AFB92" s="52"/>
      <c r="AFC92" s="52"/>
      <c r="AFD92" s="52"/>
      <c r="AFE92" s="52"/>
      <c r="AFF92" s="52"/>
      <c r="AFG92" s="52"/>
      <c r="AFH92" s="52"/>
      <c r="AFI92" s="52"/>
      <c r="AFJ92" s="52"/>
      <c r="AFK92" s="52"/>
      <c r="AFL92" s="52"/>
      <c r="AFM92" s="52"/>
      <c r="AFN92" s="52"/>
      <c r="AFO92" s="52"/>
      <c r="AFP92" s="52"/>
      <c r="AFQ92" s="52"/>
      <c r="AFR92" s="52"/>
      <c r="AFS92" s="52"/>
      <c r="AFT92" s="52"/>
      <c r="AFU92" s="52"/>
      <c r="AFV92" s="52"/>
      <c r="AFW92" s="52"/>
      <c r="AFX92" s="52"/>
      <c r="AFY92" s="52"/>
      <c r="AFZ92" s="52"/>
      <c r="AGA92" s="52"/>
      <c r="AGB92" s="52"/>
      <c r="AGC92" s="52"/>
      <c r="AGD92" s="52"/>
      <c r="AGE92" s="52"/>
      <c r="AGF92" s="52"/>
      <c r="AGG92" s="52"/>
      <c r="AGH92" s="52"/>
      <c r="AGI92" s="52"/>
      <c r="AGJ92" s="52"/>
      <c r="AGK92" s="52"/>
      <c r="AGL92" s="52"/>
      <c r="AGM92" s="52"/>
      <c r="AGN92" s="52"/>
      <c r="AGO92" s="52"/>
      <c r="AGP92" s="52"/>
      <c r="AGQ92" s="52"/>
      <c r="AGR92" s="52"/>
      <c r="AGS92" s="52"/>
      <c r="AGT92" s="52"/>
      <c r="AGU92" s="52"/>
      <c r="AGV92" s="52"/>
      <c r="AGW92" s="52"/>
      <c r="AGX92" s="52"/>
      <c r="AGY92" s="52"/>
      <c r="AGZ92" s="52"/>
      <c r="AHA92" s="52"/>
      <c r="AHB92" s="52"/>
      <c r="AHC92" s="52"/>
      <c r="AHD92" s="52"/>
      <c r="AHE92" s="52"/>
      <c r="AHF92" s="52"/>
      <c r="AHG92" s="52"/>
      <c r="AHH92" s="52"/>
      <c r="AHI92" s="52"/>
      <c r="AHJ92" s="52"/>
      <c r="AHK92" s="52"/>
      <c r="AHL92" s="52"/>
      <c r="AHM92" s="52"/>
      <c r="AHN92" s="52"/>
      <c r="AHO92" s="52"/>
      <c r="AHP92" s="52"/>
      <c r="AHQ92" s="52"/>
      <c r="AHR92" s="52"/>
      <c r="AHS92" s="52"/>
      <c r="AHT92" s="52"/>
      <c r="AHU92" s="52"/>
      <c r="AHV92" s="52"/>
      <c r="AHW92" s="52"/>
      <c r="AHX92" s="52"/>
      <c r="AHY92" s="52"/>
      <c r="AHZ92" s="52"/>
      <c r="AIA92" s="52"/>
      <c r="AIB92" s="52"/>
      <c r="AIC92" s="52"/>
      <c r="AID92" s="52"/>
      <c r="AIE92" s="52"/>
      <c r="AIF92" s="52"/>
      <c r="AIG92" s="52"/>
      <c r="AIH92" s="52"/>
      <c r="AII92" s="52"/>
      <c r="AIJ92" s="52"/>
      <c r="AIK92" s="52"/>
      <c r="AIL92" s="52"/>
      <c r="AIM92" s="52"/>
      <c r="AIN92" s="52"/>
      <c r="AIO92" s="52"/>
      <c r="AIP92" s="52"/>
      <c r="AIQ92" s="52"/>
      <c r="AIR92" s="52"/>
      <c r="AIS92" s="52"/>
      <c r="AIT92" s="52"/>
      <c r="AIU92" s="52"/>
      <c r="AIV92" s="52"/>
      <c r="AIW92" s="52"/>
      <c r="AIX92" s="52"/>
      <c r="AIY92" s="52"/>
      <c r="AIZ92" s="52"/>
      <c r="AJA92" s="52"/>
      <c r="AJB92" s="52"/>
      <c r="AJC92" s="52"/>
      <c r="AJD92" s="52"/>
      <c r="AJE92" s="52"/>
      <c r="AJF92" s="52"/>
      <c r="AJG92" s="52"/>
      <c r="AJH92" s="52"/>
      <c r="AJI92" s="52"/>
      <c r="AJJ92" s="52"/>
      <c r="AJK92" s="52"/>
      <c r="AJL92" s="52"/>
      <c r="AJM92" s="52"/>
      <c r="AJN92" s="52"/>
      <c r="AJO92" s="52"/>
      <c r="AJP92" s="52"/>
      <c r="AJQ92" s="52"/>
      <c r="AJR92" s="52"/>
      <c r="AJS92" s="52"/>
      <c r="AJT92" s="52"/>
      <c r="AJU92" s="52"/>
      <c r="AJV92" s="52"/>
      <c r="AJW92" s="52"/>
      <c r="AJX92" s="52"/>
      <c r="AJY92" s="52"/>
      <c r="AJZ92" s="52"/>
      <c r="AKA92" s="52"/>
      <c r="AKB92" s="52"/>
      <c r="AKC92" s="52"/>
      <c r="AKD92" s="52"/>
      <c r="AKE92" s="52"/>
      <c r="AKF92" s="52"/>
      <c r="AKG92" s="52"/>
      <c r="AKH92" s="52"/>
      <c r="AKI92" s="52"/>
      <c r="AKJ92" s="52"/>
      <c r="AKK92" s="52"/>
      <c r="AKL92" s="52"/>
      <c r="AKM92" s="52"/>
      <c r="AKN92" s="52"/>
      <c r="AKO92" s="52"/>
      <c r="AKP92" s="52"/>
      <c r="AKQ92" s="52"/>
      <c r="AKR92" s="52"/>
      <c r="AKS92" s="52"/>
      <c r="AKT92" s="52"/>
      <c r="AKU92" s="52"/>
      <c r="AKV92" s="52"/>
      <c r="AKW92" s="52"/>
      <c r="AKX92" s="52"/>
      <c r="AKY92" s="52"/>
      <c r="AKZ92" s="52"/>
      <c r="ALA92" s="52"/>
      <c r="ALB92" s="52"/>
      <c r="ALC92" s="52"/>
      <c r="ALD92" s="52"/>
      <c r="ALE92" s="52"/>
      <c r="ALF92" s="52"/>
      <c r="ALG92" s="52"/>
      <c r="ALH92" s="52"/>
      <c r="ALI92" s="52"/>
      <c r="ALJ92" s="52"/>
      <c r="ALK92" s="52"/>
      <c r="ALL92" s="52"/>
      <c r="ALM92" s="52"/>
      <c r="ALN92" s="52"/>
      <c r="ALO92" s="52"/>
      <c r="ALP92" s="52"/>
      <c r="ALQ92" s="52"/>
      <c r="ALR92" s="52"/>
      <c r="ALS92" s="52"/>
      <c r="ALT92" s="52"/>
      <c r="ALU92" s="52"/>
      <c r="ALV92" s="52"/>
      <c r="ALW92" s="52"/>
      <c r="ALX92" s="52"/>
      <c r="ALY92" s="52"/>
      <c r="ALZ92" s="52"/>
      <c r="AMA92" s="52"/>
      <c r="AMB92" s="52"/>
      <c r="AMC92" s="52"/>
      <c r="AMD92" s="52"/>
      <c r="AME92" s="52"/>
      <c r="AMF92" s="52"/>
      <c r="AMG92" s="52"/>
      <c r="AMH92" s="52"/>
      <c r="AMI92" s="52"/>
      <c r="AMJ92" s="52"/>
      <c r="AMK92" s="52"/>
      <c r="AML92" s="52"/>
      <c r="AMM92" s="52"/>
      <c r="AMN92" s="52"/>
      <c r="AMO92" s="52"/>
      <c r="AMP92" s="52"/>
      <c r="AMQ92" s="52"/>
      <c r="AMR92" s="52"/>
      <c r="AMS92" s="52"/>
      <c r="AMT92" s="52"/>
      <c r="AMU92" s="52"/>
      <c r="AMV92" s="52"/>
      <c r="AMW92" s="52"/>
      <c r="AMX92" s="52"/>
      <c r="AMY92" s="52"/>
      <c r="AMZ92" s="52"/>
      <c r="ANA92" s="52"/>
      <c r="ANB92" s="52"/>
      <c r="ANC92" s="52"/>
      <c r="AND92" s="52"/>
      <c r="ANE92" s="52"/>
      <c r="ANF92" s="52"/>
      <c r="ANG92" s="52"/>
      <c r="ANH92" s="52"/>
      <c r="ANI92" s="52"/>
      <c r="ANJ92" s="52"/>
      <c r="ANK92" s="52"/>
      <c r="ANL92" s="52"/>
      <c r="ANM92" s="52"/>
      <c r="ANN92" s="52"/>
      <c r="ANO92" s="52"/>
      <c r="ANP92" s="52"/>
      <c r="ANQ92" s="52"/>
      <c r="ANR92" s="52"/>
      <c r="ANS92" s="52"/>
      <c r="ANT92" s="52"/>
      <c r="ANU92" s="52"/>
      <c r="ANV92" s="52"/>
      <c r="ANW92" s="52"/>
      <c r="ANX92" s="52"/>
      <c r="ANY92" s="52"/>
      <c r="ANZ92" s="52"/>
      <c r="AOA92" s="52"/>
      <c r="AOB92" s="52"/>
      <c r="AOC92" s="52"/>
      <c r="AOD92" s="52"/>
      <c r="AOE92" s="52"/>
      <c r="AOF92" s="52"/>
      <c r="AOG92" s="52"/>
      <c r="AOH92" s="52"/>
      <c r="AOI92" s="52"/>
      <c r="AOJ92" s="52"/>
      <c r="AOK92" s="52"/>
      <c r="AOL92" s="52"/>
      <c r="AOM92" s="52"/>
      <c r="AON92" s="52"/>
      <c r="AOO92" s="52"/>
      <c r="AOP92" s="52"/>
      <c r="AOQ92" s="52"/>
      <c r="AOR92" s="52"/>
      <c r="AOS92" s="52"/>
      <c r="AOT92" s="52"/>
      <c r="AOU92" s="52"/>
      <c r="AOV92" s="52"/>
      <c r="AOW92" s="52"/>
      <c r="AOX92" s="52"/>
      <c r="AOY92" s="52"/>
      <c r="AOZ92" s="52"/>
      <c r="APA92" s="52"/>
      <c r="APB92" s="52"/>
      <c r="APC92" s="52"/>
      <c r="APD92" s="52"/>
      <c r="APE92" s="52"/>
      <c r="APF92" s="52"/>
      <c r="APG92" s="52"/>
      <c r="APH92" s="52"/>
      <c r="API92" s="52"/>
      <c r="APJ92" s="52"/>
      <c r="APK92" s="52"/>
      <c r="APL92" s="52"/>
      <c r="APM92" s="52"/>
      <c r="APN92" s="52"/>
      <c r="APO92" s="52"/>
      <c r="APP92" s="52"/>
      <c r="APQ92" s="52"/>
      <c r="APR92" s="52"/>
      <c r="APS92" s="52"/>
      <c r="APT92" s="52"/>
      <c r="APU92" s="52"/>
      <c r="APV92" s="52"/>
      <c r="APW92" s="52"/>
      <c r="APX92" s="52"/>
      <c r="APY92" s="52"/>
      <c r="APZ92" s="52"/>
      <c r="AQA92" s="52"/>
      <c r="AQB92" s="52"/>
      <c r="AQC92" s="52"/>
      <c r="AQD92" s="52"/>
      <c r="AQE92" s="52"/>
      <c r="AQF92" s="52"/>
      <c r="AQG92" s="52"/>
      <c r="AQH92" s="52"/>
      <c r="AQI92" s="52"/>
      <c r="AQJ92" s="52"/>
      <c r="AQK92" s="52"/>
      <c r="AQL92" s="52"/>
      <c r="AQM92" s="52"/>
      <c r="AQN92" s="52"/>
      <c r="AQO92" s="52"/>
      <c r="AQP92" s="52"/>
      <c r="AQQ92" s="52"/>
      <c r="AQR92" s="52"/>
      <c r="AQS92" s="52"/>
      <c r="AQT92" s="52"/>
      <c r="AQU92" s="52"/>
      <c r="AQV92" s="52"/>
      <c r="AQW92" s="52"/>
      <c r="AQX92" s="52"/>
      <c r="AQY92" s="52"/>
      <c r="AQZ92" s="52"/>
      <c r="ARA92" s="52"/>
      <c r="ARB92" s="52"/>
      <c r="ARC92" s="52"/>
      <c r="ARD92" s="52"/>
      <c r="ARE92" s="52"/>
      <c r="ARF92" s="52"/>
      <c r="ARG92" s="52"/>
      <c r="ARH92" s="52"/>
      <c r="ARI92" s="52"/>
      <c r="ARJ92" s="52"/>
      <c r="ARK92" s="52"/>
      <c r="ARL92" s="52"/>
      <c r="ARM92" s="52"/>
      <c r="ARN92" s="52"/>
      <c r="ARO92" s="52"/>
      <c r="ARP92" s="52"/>
      <c r="ARQ92" s="52"/>
      <c r="ARR92" s="52"/>
      <c r="ARS92" s="52"/>
      <c r="ART92" s="52"/>
      <c r="ARU92" s="52"/>
      <c r="ARV92" s="52"/>
      <c r="ARW92" s="52"/>
      <c r="ARX92" s="52"/>
      <c r="ARY92" s="52"/>
      <c r="ARZ92" s="52"/>
      <c r="ASA92" s="52"/>
      <c r="ASB92" s="52"/>
      <c r="ASC92" s="52"/>
      <c r="ASD92" s="52"/>
      <c r="ASE92" s="52"/>
      <c r="ASF92" s="52"/>
      <c r="ASG92" s="52"/>
      <c r="ASH92" s="52"/>
      <c r="ASI92" s="52"/>
      <c r="ASJ92" s="52"/>
      <c r="ASK92" s="52"/>
      <c r="ASL92" s="52"/>
      <c r="ASM92" s="52"/>
      <c r="ASN92" s="52"/>
      <c r="ASO92" s="52"/>
      <c r="ASP92" s="52"/>
      <c r="ASQ92" s="52"/>
      <c r="ASR92" s="52"/>
      <c r="ASS92" s="52"/>
      <c r="AST92" s="52"/>
      <c r="ASU92" s="52"/>
      <c r="ASV92" s="52"/>
      <c r="ASW92" s="52"/>
      <c r="ASX92" s="52"/>
      <c r="ASY92" s="52"/>
      <c r="ASZ92" s="52"/>
      <c r="ATA92" s="52"/>
      <c r="ATB92" s="52"/>
      <c r="ATC92" s="52"/>
      <c r="ATD92" s="52"/>
      <c r="ATE92" s="52"/>
      <c r="ATF92" s="52"/>
      <c r="ATG92" s="52"/>
      <c r="ATH92" s="52"/>
      <c r="ATI92" s="52"/>
      <c r="ATJ92" s="52"/>
      <c r="ATK92" s="52"/>
      <c r="ATL92" s="52"/>
      <c r="ATM92" s="52"/>
      <c r="ATN92" s="52"/>
      <c r="ATO92" s="52"/>
      <c r="ATP92" s="52"/>
      <c r="ATQ92" s="52"/>
      <c r="ATR92" s="52"/>
      <c r="ATS92" s="52"/>
      <c r="ATT92" s="52"/>
      <c r="ATU92" s="52"/>
      <c r="ATV92" s="52"/>
      <c r="ATW92" s="52"/>
      <c r="ATX92" s="52"/>
      <c r="ATY92" s="52"/>
      <c r="ATZ92" s="52"/>
      <c r="AUA92" s="52"/>
      <c r="AUB92" s="52"/>
      <c r="AUC92" s="52"/>
      <c r="AUD92" s="52"/>
      <c r="AUE92" s="52"/>
      <c r="AUF92" s="52"/>
      <c r="AUG92" s="52"/>
      <c r="AUH92" s="52"/>
      <c r="AUI92" s="52"/>
      <c r="AUJ92" s="52"/>
      <c r="AUK92" s="52"/>
      <c r="AUL92" s="52"/>
      <c r="AUM92" s="52"/>
      <c r="AUN92" s="52"/>
      <c r="AUO92" s="52"/>
      <c r="AUP92" s="52"/>
      <c r="AUQ92" s="52"/>
      <c r="AUR92" s="52"/>
      <c r="AUS92" s="52"/>
      <c r="AUT92" s="52"/>
      <c r="AUU92" s="52"/>
      <c r="AUV92" s="52"/>
      <c r="AUW92" s="52"/>
      <c r="AUX92" s="52"/>
      <c r="AUY92" s="52"/>
      <c r="AUZ92" s="52"/>
      <c r="AVA92" s="52"/>
      <c r="AVB92" s="52"/>
      <c r="AVC92" s="52"/>
      <c r="AVD92" s="52"/>
      <c r="AVE92" s="52"/>
      <c r="AVF92" s="52"/>
      <c r="AVG92" s="52"/>
      <c r="AVH92" s="52"/>
      <c r="AVI92" s="52"/>
      <c r="AVJ92" s="52"/>
      <c r="AVK92" s="52"/>
      <c r="AVL92" s="52"/>
      <c r="AVM92" s="52"/>
      <c r="AVN92" s="52"/>
      <c r="AVO92" s="52"/>
      <c r="AVP92" s="52"/>
      <c r="AVQ92" s="52"/>
      <c r="AVR92" s="52"/>
      <c r="AVS92" s="52"/>
      <c r="AVT92" s="52"/>
      <c r="AVU92" s="52"/>
      <c r="AVV92" s="52"/>
      <c r="AVW92" s="52"/>
      <c r="AVX92" s="52"/>
      <c r="AVY92" s="52"/>
      <c r="AVZ92" s="52"/>
      <c r="AWA92" s="52"/>
      <c r="AWB92" s="52"/>
      <c r="AWC92" s="52"/>
      <c r="AWD92" s="52"/>
      <c r="AWE92" s="52"/>
      <c r="AWF92" s="52"/>
      <c r="AWG92" s="52"/>
      <c r="AWH92" s="52"/>
      <c r="AWI92" s="52"/>
      <c r="AWJ92" s="52"/>
      <c r="AWK92" s="52"/>
      <c r="AWL92" s="52"/>
      <c r="AWM92" s="52"/>
      <c r="AWN92" s="52"/>
      <c r="AWO92" s="52"/>
      <c r="AWP92" s="52"/>
      <c r="AWQ92" s="52"/>
      <c r="AWR92" s="52"/>
      <c r="AWS92" s="52"/>
      <c r="AWT92" s="52"/>
      <c r="AWU92" s="52"/>
      <c r="AWV92" s="52"/>
      <c r="AWW92" s="52"/>
      <c r="AWX92" s="52"/>
      <c r="AWY92" s="52"/>
      <c r="AWZ92" s="52"/>
      <c r="AXA92" s="52"/>
      <c r="AXB92" s="52"/>
      <c r="AXC92" s="52"/>
      <c r="AXD92" s="52"/>
      <c r="AXE92" s="52"/>
      <c r="AXF92" s="52"/>
      <c r="AXG92" s="52"/>
      <c r="AXH92" s="52"/>
      <c r="AXI92" s="52"/>
      <c r="AXJ92" s="52"/>
      <c r="AXK92" s="52"/>
      <c r="AXL92" s="52"/>
      <c r="AXM92" s="52"/>
      <c r="AXN92" s="52"/>
      <c r="AXO92" s="52"/>
      <c r="AXP92" s="52"/>
      <c r="AXQ92" s="52"/>
      <c r="AXR92" s="52"/>
      <c r="AXS92" s="52"/>
      <c r="AXT92" s="52"/>
      <c r="AXU92" s="52"/>
      <c r="AXV92" s="52"/>
      <c r="AXW92" s="52"/>
      <c r="AXX92" s="52"/>
      <c r="AXY92" s="52"/>
      <c r="AXZ92" s="52"/>
      <c r="AYA92" s="52"/>
      <c r="AYB92" s="52"/>
      <c r="AYC92" s="52"/>
      <c r="AYD92" s="52"/>
      <c r="AYE92" s="52"/>
      <c r="AYF92" s="52"/>
      <c r="AYG92" s="52"/>
      <c r="AYH92" s="52"/>
      <c r="AYI92" s="52"/>
      <c r="AYJ92" s="52"/>
      <c r="AYK92" s="52"/>
      <c r="AYL92" s="52"/>
      <c r="AYM92" s="52"/>
      <c r="AYN92" s="52"/>
      <c r="AYO92" s="52"/>
      <c r="AYP92" s="52"/>
      <c r="AYQ92" s="52"/>
      <c r="AYR92" s="52"/>
      <c r="AYS92" s="52"/>
      <c r="AYT92" s="52"/>
      <c r="AYU92" s="52"/>
      <c r="AYV92" s="52"/>
      <c r="AYW92" s="52"/>
      <c r="AYX92" s="52"/>
      <c r="AYY92" s="52"/>
      <c r="AYZ92" s="52"/>
      <c r="AZA92" s="52"/>
      <c r="AZB92" s="52"/>
      <c r="AZC92" s="52"/>
      <c r="AZD92" s="52"/>
      <c r="AZE92" s="52"/>
      <c r="AZF92" s="52"/>
      <c r="AZG92" s="52"/>
      <c r="AZH92" s="52"/>
      <c r="AZI92" s="52"/>
      <c r="AZJ92" s="52"/>
      <c r="AZK92" s="52"/>
      <c r="AZL92" s="52"/>
      <c r="AZM92" s="52"/>
      <c r="AZN92" s="52"/>
      <c r="AZO92" s="52"/>
      <c r="AZP92" s="52"/>
      <c r="AZQ92" s="52"/>
      <c r="AZR92" s="52"/>
      <c r="AZS92" s="52"/>
      <c r="AZT92" s="52"/>
      <c r="AZU92" s="52"/>
      <c r="AZV92" s="52"/>
      <c r="AZW92" s="52"/>
      <c r="AZX92" s="52"/>
      <c r="AZY92" s="52"/>
      <c r="AZZ92" s="52"/>
      <c r="BAA92" s="52"/>
      <c r="BAB92" s="52"/>
      <c r="BAC92" s="52"/>
      <c r="BAD92" s="52"/>
      <c r="BAE92" s="52"/>
      <c r="BAF92" s="52"/>
      <c r="BAG92" s="52"/>
      <c r="BAH92" s="52"/>
      <c r="BAI92" s="52"/>
      <c r="BAJ92" s="52"/>
      <c r="BAK92" s="52"/>
      <c r="BAL92" s="52"/>
      <c r="BAM92" s="52"/>
      <c r="BAN92" s="52"/>
      <c r="BAO92" s="52"/>
      <c r="BAP92" s="52"/>
      <c r="BAQ92" s="52"/>
      <c r="BAR92" s="52"/>
      <c r="BAS92" s="52"/>
      <c r="BAT92" s="52"/>
      <c r="BAU92" s="52"/>
      <c r="BAV92" s="52"/>
      <c r="BAW92" s="52"/>
      <c r="BAX92" s="52"/>
      <c r="BAY92" s="52"/>
      <c r="BAZ92" s="52"/>
      <c r="BBA92" s="52"/>
      <c r="BBB92" s="52"/>
      <c r="BBC92" s="52"/>
      <c r="BBD92" s="52"/>
      <c r="BBE92" s="52"/>
      <c r="BBF92" s="52"/>
      <c r="BBG92" s="52"/>
      <c r="BBH92" s="52"/>
      <c r="BBI92" s="52"/>
      <c r="BBJ92" s="52"/>
      <c r="BBK92" s="52"/>
      <c r="BBL92" s="52"/>
      <c r="BBM92" s="52"/>
      <c r="BBN92" s="52"/>
      <c r="BBO92" s="52"/>
      <c r="BBP92" s="52"/>
      <c r="BBQ92" s="52"/>
      <c r="BBR92" s="52"/>
      <c r="BBS92" s="52"/>
      <c r="BBT92" s="52"/>
      <c r="BBU92" s="52"/>
      <c r="BBV92" s="52"/>
      <c r="BBW92" s="52"/>
      <c r="BBX92" s="52"/>
      <c r="BBY92" s="52"/>
      <c r="BBZ92" s="52"/>
      <c r="BCA92" s="52"/>
      <c r="BCB92" s="52"/>
      <c r="BCC92" s="52"/>
      <c r="BCD92" s="52"/>
      <c r="BCE92" s="52"/>
      <c r="BCF92" s="52"/>
      <c r="BCG92" s="52"/>
      <c r="BCH92" s="52"/>
      <c r="BCI92" s="52"/>
      <c r="BCJ92" s="52"/>
      <c r="BCK92" s="52"/>
      <c r="BCL92" s="52"/>
      <c r="BCM92" s="52"/>
      <c r="BCN92" s="52"/>
      <c r="BCO92" s="52"/>
      <c r="BCP92" s="52"/>
      <c r="BCQ92" s="52"/>
      <c r="BCR92" s="52"/>
      <c r="BCS92" s="52"/>
      <c r="BCT92" s="52"/>
    </row>
    <row r="93" spans="1:1450" x14ac:dyDescent="0.25">
      <c r="A93" s="66" t="s">
        <v>1054</v>
      </c>
      <c r="B93" s="67" t="s">
        <v>1054</v>
      </c>
      <c r="C93" s="67" t="s">
        <v>84</v>
      </c>
      <c r="D93" s="67" t="s">
        <v>1134</v>
      </c>
      <c r="E93" s="67" t="s">
        <v>1132</v>
      </c>
      <c r="F93" s="67" t="s">
        <v>1135</v>
      </c>
      <c r="G93" s="67">
        <v>6911</v>
      </c>
      <c r="H93" s="67">
        <v>593</v>
      </c>
      <c r="I93" s="67">
        <v>468</v>
      </c>
      <c r="J93" s="33"/>
      <c r="K93" s="68"/>
      <c r="L93" s="68"/>
      <c r="M93" s="33"/>
      <c r="N93" s="74"/>
      <c r="O93" s="33">
        <f>IF(R93="",1,"")</f>
        <v>1</v>
      </c>
      <c r="P93" s="33"/>
      <c r="Q93" s="68">
        <f t="shared" si="18"/>
        <v>5405.6666666666661</v>
      </c>
      <c r="R93" s="34" t="str">
        <f t="shared" si="19"/>
        <v/>
      </c>
      <c r="S93" s="34" t="str">
        <f t="shared" ref="S93:S97" si="21">IF(R93=G93,I93,"")</f>
        <v/>
      </c>
      <c r="T93" s="33"/>
      <c r="U93" s="33"/>
      <c r="V93" s="33"/>
      <c r="W93" s="68" t="str">
        <f t="shared" si="20"/>
        <v/>
      </c>
      <c r="X93" s="38"/>
      <c r="Y93" s="75"/>
      <c r="Z93" s="75"/>
      <c r="AA93" s="75"/>
      <c r="AB93" s="75"/>
      <c r="AC93" s="33"/>
      <c r="AD93" s="33"/>
      <c r="AE93" s="33"/>
      <c r="AF93" s="33"/>
      <c r="AG93" s="76"/>
      <c r="AH93" s="36"/>
      <c r="AI93" s="36"/>
      <c r="AJ93" s="36"/>
      <c r="AK93" s="36"/>
      <c r="AL93" s="33"/>
      <c r="AM93" s="29"/>
      <c r="AN93" s="29"/>
      <c r="AO93" s="29"/>
      <c r="AP93" s="29"/>
      <c r="AQ93" s="29"/>
      <c r="AR93" s="29"/>
      <c r="AS93" s="29"/>
      <c r="AT93" s="29"/>
    </row>
    <row r="94" spans="1:1450" s="52" customFormat="1" x14ac:dyDescent="0.25">
      <c r="A94" s="66" t="s">
        <v>1054</v>
      </c>
      <c r="B94" s="67" t="s">
        <v>1054</v>
      </c>
      <c r="C94" s="67" t="s">
        <v>84</v>
      </c>
      <c r="D94" s="67" t="s">
        <v>1136</v>
      </c>
      <c r="E94" s="67" t="s">
        <v>1132</v>
      </c>
      <c r="F94" s="67" t="s">
        <v>1137</v>
      </c>
      <c r="G94" s="67">
        <v>12415</v>
      </c>
      <c r="H94" s="67">
        <v>1778</v>
      </c>
      <c r="I94" s="67">
        <v>1652</v>
      </c>
      <c r="J94" s="33"/>
      <c r="K94" s="68"/>
      <c r="L94" s="68"/>
      <c r="M94" s="33"/>
      <c r="N94" s="74"/>
      <c r="O94" s="33" t="str">
        <f>IF(R94="",1,"")</f>
        <v/>
      </c>
      <c r="P94" s="33"/>
      <c r="Q94" s="68">
        <f t="shared" si="18"/>
        <v>98.33333333333394</v>
      </c>
      <c r="R94" s="34">
        <f t="shared" si="19"/>
        <v>12415</v>
      </c>
      <c r="S94" s="34">
        <f t="shared" si="21"/>
        <v>1652</v>
      </c>
      <c r="T94" s="33"/>
      <c r="U94" s="33"/>
      <c r="V94" s="33"/>
      <c r="W94" s="68">
        <f t="shared" si="20"/>
        <v>0.3539241597242167</v>
      </c>
      <c r="X94" s="38"/>
      <c r="Y94" s="75"/>
      <c r="Z94" s="75"/>
      <c r="AA94" s="75"/>
      <c r="AB94" s="75"/>
      <c r="AC94" s="33"/>
      <c r="AD94" s="33"/>
      <c r="AE94" s="33"/>
      <c r="AF94" s="33"/>
      <c r="AG94" s="76"/>
      <c r="AH94" s="36"/>
      <c r="AI94" s="36"/>
      <c r="AJ94" s="36"/>
      <c r="AK94" s="36"/>
      <c r="AL94" s="33"/>
      <c r="AM94" s="29"/>
      <c r="AN94" s="29"/>
      <c r="AO94" s="29"/>
      <c r="AP94" s="29"/>
      <c r="AQ94" s="29"/>
      <c r="AR94" s="29"/>
      <c r="AS94" s="29"/>
      <c r="AT94" s="29"/>
    </row>
    <row r="95" spans="1:1450" x14ac:dyDescent="0.25">
      <c r="A95" s="66" t="s">
        <v>1054</v>
      </c>
      <c r="B95" s="67" t="s">
        <v>1054</v>
      </c>
      <c r="C95" s="67" t="s">
        <v>84</v>
      </c>
      <c r="D95" s="67" t="s">
        <v>1138</v>
      </c>
      <c r="E95" s="67" t="s">
        <v>1132</v>
      </c>
      <c r="F95" s="67" t="s">
        <v>1139</v>
      </c>
      <c r="G95" s="67">
        <v>13367</v>
      </c>
      <c r="H95" s="67">
        <v>992</v>
      </c>
      <c r="I95" s="67">
        <v>695</v>
      </c>
      <c r="J95" s="33"/>
      <c r="K95" s="68"/>
      <c r="L95" s="68"/>
      <c r="M95" s="33"/>
      <c r="N95" s="74"/>
      <c r="O95" s="33" t="str">
        <f>IF(R95="",1,"")</f>
        <v/>
      </c>
      <c r="P95" s="33"/>
      <c r="Q95" s="68">
        <f t="shared" si="18"/>
        <v>1050.3333333333339</v>
      </c>
      <c r="R95" s="34">
        <f t="shared" si="19"/>
        <v>13367</v>
      </c>
      <c r="S95" s="34">
        <f t="shared" si="21"/>
        <v>695</v>
      </c>
      <c r="T95" s="33"/>
      <c r="U95" s="33"/>
      <c r="V95" s="33"/>
      <c r="W95" s="68">
        <f t="shared" si="20"/>
        <v>1.963956316960727E-3</v>
      </c>
      <c r="X95" s="38"/>
      <c r="Y95" s="75"/>
      <c r="Z95" s="75"/>
      <c r="AA95" s="75"/>
      <c r="AB95" s="75"/>
      <c r="AC95" s="33"/>
      <c r="AD95" s="33"/>
      <c r="AE95" s="33"/>
      <c r="AF95" s="33"/>
      <c r="AG95" s="76"/>
      <c r="AH95" s="36"/>
      <c r="AI95" s="36"/>
      <c r="AJ95" s="36"/>
      <c r="AK95" s="36"/>
      <c r="AL95" s="33"/>
      <c r="AM95" s="29"/>
      <c r="AN95" s="29"/>
      <c r="AO95" s="29"/>
      <c r="AP95" s="29"/>
      <c r="AQ95" s="29"/>
      <c r="AR95" s="29"/>
      <c r="AS95" s="29"/>
      <c r="AT95" s="29"/>
    </row>
    <row r="96" spans="1:1450" x14ac:dyDescent="0.25">
      <c r="A96" s="66" t="s">
        <v>1054</v>
      </c>
      <c r="B96" s="67" t="s">
        <v>1054</v>
      </c>
      <c r="C96" s="67" t="s">
        <v>84</v>
      </c>
      <c r="D96" s="67" t="s">
        <v>1140</v>
      </c>
      <c r="E96" s="67" t="s">
        <v>1132</v>
      </c>
      <c r="F96" s="67" t="s">
        <v>1141</v>
      </c>
      <c r="G96" s="67">
        <v>13071</v>
      </c>
      <c r="H96" s="67">
        <v>1114</v>
      </c>
      <c r="I96" s="67">
        <v>873</v>
      </c>
      <c r="J96" s="33"/>
      <c r="K96" s="68"/>
      <c r="L96" s="68"/>
      <c r="M96" s="33"/>
      <c r="N96" s="74"/>
      <c r="O96" s="33" t="str">
        <f t="shared" ref="O96:O102" si="22">IF(R96="",1,"")</f>
        <v/>
      </c>
      <c r="P96" s="33"/>
      <c r="Q96" s="68">
        <f t="shared" si="18"/>
        <v>754.33333333333394</v>
      </c>
      <c r="R96" s="34">
        <f t="shared" si="19"/>
        <v>13071</v>
      </c>
      <c r="S96" s="34">
        <f t="shared" si="21"/>
        <v>873</v>
      </c>
      <c r="T96" s="33"/>
      <c r="U96" s="33"/>
      <c r="V96" s="33"/>
      <c r="W96" s="68">
        <f t="shared" si="20"/>
        <v>0.1401314475633384</v>
      </c>
      <c r="X96" s="38"/>
      <c r="Y96" s="75"/>
      <c r="Z96" s="75"/>
      <c r="AA96" s="75"/>
      <c r="AB96" s="75"/>
      <c r="AC96" s="33"/>
      <c r="AD96" s="33"/>
      <c r="AE96" s="33"/>
      <c r="AF96" s="33"/>
      <c r="AG96" s="76"/>
      <c r="AH96" s="36"/>
      <c r="AI96" s="36"/>
      <c r="AJ96" s="36"/>
      <c r="AK96" s="36"/>
      <c r="AL96" s="33"/>
      <c r="AM96" s="29"/>
      <c r="AN96" s="29"/>
      <c r="AO96" s="29"/>
      <c r="AP96" s="29"/>
      <c r="AQ96" s="29"/>
      <c r="AR96" s="29"/>
      <c r="AS96" s="29"/>
      <c r="AT96" s="29"/>
    </row>
    <row r="97" spans="1:1450" x14ac:dyDescent="0.25">
      <c r="A97" s="66" t="s">
        <v>1054</v>
      </c>
      <c r="B97" s="67" t="s">
        <v>1054</v>
      </c>
      <c r="C97" s="67" t="s">
        <v>84</v>
      </c>
      <c r="D97" s="67" t="s">
        <v>1142</v>
      </c>
      <c r="E97" s="67" t="s">
        <v>1132</v>
      </c>
      <c r="F97" s="67" t="s">
        <v>1143</v>
      </c>
      <c r="G97" s="67">
        <v>12587</v>
      </c>
      <c r="H97" s="67">
        <v>933</v>
      </c>
      <c r="I97" s="67">
        <v>654</v>
      </c>
      <c r="J97" s="33"/>
      <c r="K97" s="68"/>
      <c r="L97" s="68"/>
      <c r="M97" s="33"/>
      <c r="N97" s="74"/>
      <c r="O97" s="33" t="str">
        <f t="shared" si="22"/>
        <v/>
      </c>
      <c r="P97" s="33"/>
      <c r="Q97" s="68">
        <f t="shared" si="18"/>
        <v>270.33333333333394</v>
      </c>
      <c r="R97" s="34">
        <f t="shared" si="19"/>
        <v>12587</v>
      </c>
      <c r="S97" s="34">
        <f t="shared" si="21"/>
        <v>654</v>
      </c>
      <c r="T97" s="33"/>
      <c r="U97" s="33"/>
      <c r="V97" s="33"/>
      <c r="W97" s="68">
        <f t="shared" si="20"/>
        <v>1.5369933320240508</v>
      </c>
      <c r="X97" s="38"/>
      <c r="Y97" s="75"/>
      <c r="Z97" s="75"/>
      <c r="AA97" s="75"/>
      <c r="AB97" s="75"/>
      <c r="AC97" s="33"/>
      <c r="AD97" s="33"/>
      <c r="AE97" s="33"/>
      <c r="AF97" s="33"/>
      <c r="AG97" s="76"/>
      <c r="AH97" s="36"/>
      <c r="AI97" s="36"/>
      <c r="AJ97" s="36"/>
      <c r="AK97" s="36"/>
      <c r="AL97" s="33"/>
      <c r="AM97" s="29"/>
      <c r="AN97" s="29"/>
      <c r="AO97" s="29"/>
      <c r="AP97" s="29"/>
      <c r="AQ97" s="29"/>
      <c r="AR97" s="29"/>
      <c r="AS97" s="29"/>
      <c r="AT97" s="29"/>
    </row>
    <row r="98" spans="1:1450" s="52" customFormat="1" x14ac:dyDescent="0.25">
      <c r="A98" s="51" t="s">
        <v>1054</v>
      </c>
      <c r="B98" s="53" t="s">
        <v>1054</v>
      </c>
      <c r="C98" s="53" t="s">
        <v>84</v>
      </c>
      <c r="D98" s="53" t="s">
        <v>1144</v>
      </c>
      <c r="E98" s="53" t="s">
        <v>1145</v>
      </c>
      <c r="F98" s="53" t="s">
        <v>1146</v>
      </c>
      <c r="G98" s="53">
        <v>13502</v>
      </c>
      <c r="H98" s="53">
        <v>1064</v>
      </c>
      <c r="I98" s="53">
        <v>788</v>
      </c>
      <c r="J98" s="52">
        <v>1</v>
      </c>
      <c r="K98" s="55"/>
      <c r="L98" s="55"/>
      <c r="N98" s="54"/>
      <c r="O98" s="52">
        <f t="shared" si="22"/>
        <v>1</v>
      </c>
      <c r="Q98" s="55"/>
      <c r="R98" s="56"/>
      <c r="S98" s="56"/>
      <c r="W98" s="55"/>
      <c r="X98" s="57"/>
      <c r="Y98" s="58"/>
      <c r="Z98" s="58"/>
      <c r="AA98" s="58"/>
      <c r="AB98" s="58"/>
      <c r="AF98" s="29"/>
      <c r="AG98" s="60"/>
      <c r="AH98" s="59"/>
      <c r="AI98" s="59"/>
      <c r="AJ98" s="59"/>
      <c r="AK98" s="59"/>
    </row>
    <row r="99" spans="1:1450" s="37" customFormat="1" x14ac:dyDescent="0.25">
      <c r="A99" s="66" t="s">
        <v>1054</v>
      </c>
      <c r="B99" s="67" t="s">
        <v>1054</v>
      </c>
      <c r="C99" s="67" t="s">
        <v>84</v>
      </c>
      <c r="D99" s="67" t="s">
        <v>1153</v>
      </c>
      <c r="E99" s="67" t="s">
        <v>1154</v>
      </c>
      <c r="F99" s="67" t="s">
        <v>1155</v>
      </c>
      <c r="G99" s="67">
        <v>29613</v>
      </c>
      <c r="H99" s="67">
        <v>1814</v>
      </c>
      <c r="I99" s="67">
        <v>901</v>
      </c>
      <c r="J99" s="33">
        <v>3</v>
      </c>
      <c r="K99" s="68">
        <f>AVERAGE(G99:G101)</f>
        <v>44982.333333333336</v>
      </c>
      <c r="L99" s="68">
        <f>STDEV(G99:G101)</f>
        <v>27736.363520355972</v>
      </c>
      <c r="M99" s="33"/>
      <c r="N99" s="96">
        <v>1.196</v>
      </c>
      <c r="O99" s="33" t="str">
        <f t="shared" si="22"/>
        <v/>
      </c>
      <c r="P99" s="68">
        <f>ABS(L99*N99)</f>
        <v>33172.69077034574</v>
      </c>
      <c r="Q99" s="68">
        <f>ABS(G99-$K$99)</f>
        <v>15369.333333333336</v>
      </c>
      <c r="R99" s="34">
        <f>IF(Q99&gt;$P$99,"",G99)</f>
        <v>29613</v>
      </c>
      <c r="S99" s="34">
        <f>IF(R99=G99,I99,"")</f>
        <v>901</v>
      </c>
      <c r="T99" s="68">
        <f>AVERAGE(R99:R101)</f>
        <v>44982.333333333336</v>
      </c>
      <c r="U99" s="68">
        <f>STDEV(R99:R101)</f>
        <v>27736.363520355972</v>
      </c>
      <c r="V99" s="33"/>
      <c r="W99" s="68">
        <f>IF(R99="","",((R99-$T$99)/S99)^2)</f>
        <v>290.97821647313958</v>
      </c>
      <c r="X99" s="70">
        <f>(1/(J99-1))*SUM(W99:W101)</f>
        <v>422.11669373447035</v>
      </c>
      <c r="Y99" s="71">
        <f>U99/T99</f>
        <v>0.61660570861944253</v>
      </c>
      <c r="Z99" s="75"/>
      <c r="AA99" s="71" t="str">
        <f>IF(X99&lt;2,"A",IF(Y99&lt;0.15,"B","C"))</f>
        <v>C</v>
      </c>
      <c r="AB99" s="75"/>
      <c r="AC99" s="38">
        <f>T99/1000</f>
        <v>44.982333333333337</v>
      </c>
      <c r="AD99" s="72">
        <f>AC99*(SQRT((U99/T99)^2+(0.17/3.98)^2))</f>
        <v>27.802832050100491</v>
      </c>
      <c r="AE99" s="71">
        <f>AD99/AC99</f>
        <v>0.61808336717601331</v>
      </c>
      <c r="AF99" s="71"/>
      <c r="AG99" s="73">
        <v>48</v>
      </c>
      <c r="AH99" s="36"/>
      <c r="AI99" s="72">
        <f>(MEDIAN(R99:R102))/1000</f>
        <v>29.613</v>
      </c>
      <c r="AJ99" s="72">
        <f>(QUARTILE(R99:R102,1))/1000</f>
        <v>28.972999999999999</v>
      </c>
      <c r="AK99" s="72">
        <f>(QUARTILE(R99:R102,3))/1000</f>
        <v>53.307000000000002</v>
      </c>
      <c r="AL99" s="38">
        <f>(AK99-AJ99)</f>
        <v>24.334000000000003</v>
      </c>
      <c r="AM99" s="29"/>
      <c r="AN99" s="29"/>
      <c r="AO99" s="29"/>
      <c r="AP99" s="29"/>
      <c r="AQ99" s="29"/>
      <c r="AR99" s="29"/>
      <c r="AS99" s="29"/>
      <c r="AT99" s="29"/>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row>
    <row r="100" spans="1:1450" x14ac:dyDescent="0.25">
      <c r="A100" s="66" t="s">
        <v>1054</v>
      </c>
      <c r="B100" s="67" t="s">
        <v>1054</v>
      </c>
      <c r="C100" s="67" t="s">
        <v>84</v>
      </c>
      <c r="D100" s="67" t="s">
        <v>1156</v>
      </c>
      <c r="E100" s="67" t="s">
        <v>1154</v>
      </c>
      <c r="F100" s="67" t="s">
        <v>1157</v>
      </c>
      <c r="G100" s="67">
        <v>77001</v>
      </c>
      <c r="H100" s="67">
        <v>4782</v>
      </c>
      <c r="I100" s="67">
        <v>2391</v>
      </c>
      <c r="J100" s="33"/>
      <c r="K100" s="68"/>
      <c r="L100" s="68"/>
      <c r="M100" s="33"/>
      <c r="N100" s="74"/>
      <c r="O100" s="33" t="str">
        <f t="shared" si="22"/>
        <v/>
      </c>
      <c r="P100" s="33"/>
      <c r="Q100" s="68">
        <f>ABS(G100-$K$99)</f>
        <v>32018.666666666664</v>
      </c>
      <c r="R100" s="34">
        <f>IF(Q100&gt;$P$99,"",G100)</f>
        <v>77001</v>
      </c>
      <c r="S100" s="34">
        <f t="shared" ref="S100:S101" si="23">IF(R100=G100,I100,"")</f>
        <v>2391</v>
      </c>
      <c r="T100" s="33"/>
      <c r="U100" s="33"/>
      <c r="V100" s="33"/>
      <c r="W100" s="68">
        <f>IF(R100="","",((R100-$T$99)/S100)^2)</f>
        <v>179.32768149470158</v>
      </c>
      <c r="X100" s="38"/>
      <c r="Y100" s="75"/>
      <c r="Z100" s="75"/>
      <c r="AA100" s="75"/>
      <c r="AB100" s="75"/>
      <c r="AC100" s="33"/>
      <c r="AD100" s="33"/>
      <c r="AE100" s="33"/>
      <c r="AF100" s="33"/>
      <c r="AG100" s="76"/>
      <c r="AH100" s="36"/>
      <c r="AI100" s="36"/>
      <c r="AJ100" s="36"/>
      <c r="AK100" s="36"/>
      <c r="AL100" s="33"/>
      <c r="AM100" s="29"/>
      <c r="AN100" s="29"/>
      <c r="AO100" s="29"/>
      <c r="AP100" s="29"/>
      <c r="AQ100" s="29"/>
      <c r="AR100" s="29"/>
      <c r="AS100" s="29"/>
      <c r="AT100" s="29"/>
    </row>
    <row r="101" spans="1:1450" x14ac:dyDescent="0.25">
      <c r="A101" s="66" t="s">
        <v>1054</v>
      </c>
      <c r="B101" s="67" t="s">
        <v>1054</v>
      </c>
      <c r="C101" s="67" t="s">
        <v>84</v>
      </c>
      <c r="D101" s="67" t="s">
        <v>1158</v>
      </c>
      <c r="E101" s="67" t="s">
        <v>1154</v>
      </c>
      <c r="F101" s="67" t="s">
        <v>1159</v>
      </c>
      <c r="G101" s="67">
        <v>28333</v>
      </c>
      <c r="H101" s="67">
        <v>1734</v>
      </c>
      <c r="I101" s="67">
        <v>861</v>
      </c>
      <c r="J101" s="33"/>
      <c r="K101" s="68"/>
      <c r="L101" s="68"/>
      <c r="M101" s="33"/>
      <c r="N101" s="74"/>
      <c r="O101" s="33" t="str">
        <f t="shared" si="22"/>
        <v/>
      </c>
      <c r="P101" s="33"/>
      <c r="Q101" s="68">
        <f>ABS(G101-$K$99)</f>
        <v>16649.333333333336</v>
      </c>
      <c r="R101" s="34">
        <f>IF(Q101&gt;$P$99,"",G101)</f>
        <v>28333</v>
      </c>
      <c r="S101" s="34">
        <f t="shared" si="23"/>
        <v>861</v>
      </c>
      <c r="T101" s="33"/>
      <c r="U101" s="33"/>
      <c r="V101" s="33"/>
      <c r="W101" s="68">
        <f>IF(R101="","",((R101-$T$99)/S101)^2)</f>
        <v>373.9274895010995</v>
      </c>
      <c r="X101" s="38"/>
      <c r="Y101" s="75"/>
      <c r="Z101" s="75"/>
      <c r="AA101" s="75"/>
      <c r="AB101" s="75"/>
      <c r="AC101" s="33"/>
      <c r="AD101" s="33"/>
      <c r="AE101" s="33"/>
      <c r="AF101" s="33"/>
      <c r="AG101" s="76"/>
      <c r="AH101" s="36"/>
      <c r="AI101" s="36"/>
      <c r="AJ101" s="36"/>
      <c r="AK101" s="36"/>
      <c r="AL101" s="33"/>
      <c r="AM101" s="43"/>
      <c r="AN101" s="95"/>
      <c r="AO101" s="29"/>
      <c r="AP101" s="29"/>
      <c r="AQ101" s="29"/>
      <c r="AR101" s="29"/>
      <c r="AS101" s="29"/>
      <c r="AT101" s="29"/>
    </row>
    <row r="102" spans="1:1450" s="52" customFormat="1" x14ac:dyDescent="0.25">
      <c r="A102" s="51" t="s">
        <v>1054</v>
      </c>
      <c r="B102" s="53" t="s">
        <v>1054</v>
      </c>
      <c r="C102" s="53" t="s">
        <v>84</v>
      </c>
      <c r="D102" s="53" t="s">
        <v>1160</v>
      </c>
      <c r="E102" s="53" t="s">
        <v>1161</v>
      </c>
      <c r="F102" s="53" t="s">
        <v>1162</v>
      </c>
      <c r="G102" s="53">
        <v>15691</v>
      </c>
      <c r="H102" s="53">
        <v>1016</v>
      </c>
      <c r="I102" s="53">
        <v>584</v>
      </c>
      <c r="J102" s="52">
        <v>1</v>
      </c>
      <c r="K102" s="55"/>
      <c r="L102" s="55"/>
      <c r="N102" s="54"/>
      <c r="O102" s="52">
        <f t="shared" si="22"/>
        <v>1</v>
      </c>
      <c r="Q102" s="55"/>
      <c r="R102" s="56"/>
      <c r="S102" s="56"/>
      <c r="W102" s="55"/>
      <c r="X102" s="57"/>
      <c r="Y102" s="58"/>
      <c r="Z102" s="58"/>
      <c r="AA102" s="58"/>
      <c r="AB102" s="58"/>
      <c r="AF102" s="29"/>
      <c r="AG102" s="60"/>
      <c r="AH102" s="59"/>
      <c r="AI102" s="59"/>
      <c r="AJ102" s="59"/>
      <c r="AK102" s="59"/>
      <c r="AM102" s="43"/>
      <c r="AN102" s="95"/>
    </row>
    <row r="103" spans="1:1450" s="37" customFormat="1" x14ac:dyDescent="0.25">
      <c r="A103" s="66" t="s">
        <v>1054</v>
      </c>
      <c r="B103" s="67" t="s">
        <v>1054</v>
      </c>
      <c r="C103" s="67" t="s">
        <v>84</v>
      </c>
      <c r="D103" s="67" t="s">
        <v>1163</v>
      </c>
      <c r="E103" s="67" t="s">
        <v>1164</v>
      </c>
      <c r="F103" s="67" t="s">
        <v>1165</v>
      </c>
      <c r="G103" s="67">
        <v>14524</v>
      </c>
      <c r="H103" s="67">
        <v>931</v>
      </c>
      <c r="I103" s="67">
        <v>524</v>
      </c>
      <c r="J103" s="33">
        <v>3</v>
      </c>
      <c r="K103" s="68">
        <f>AVERAGE(G103:G105)</f>
        <v>15502.666666666666</v>
      </c>
      <c r="L103" s="68">
        <f>STDEV(G103:G105)</f>
        <v>847.98014913872441</v>
      </c>
      <c r="M103" s="33"/>
      <c r="N103" s="96">
        <v>1.196</v>
      </c>
      <c r="O103" s="33" t="str">
        <f>IF(R103="",1,"")</f>
        <v/>
      </c>
      <c r="P103" s="68">
        <f>ABS(L103*N103)</f>
        <v>1014.1842583699143</v>
      </c>
      <c r="Q103" s="68">
        <f>ABS(G103-$K$103)</f>
        <v>978.66666666666606</v>
      </c>
      <c r="R103" s="34">
        <f>IF(Q103&gt;$P$103,"",G103)</f>
        <v>14524</v>
      </c>
      <c r="S103" s="34">
        <f>IF(R103=G103,I103,"")</f>
        <v>524</v>
      </c>
      <c r="T103" s="68">
        <f>AVERAGE(R103:R105)</f>
        <v>15502.666666666666</v>
      </c>
      <c r="U103" s="68">
        <f>STDEV(R103:R105)</f>
        <v>847.98014913872441</v>
      </c>
      <c r="V103" s="33"/>
      <c r="W103" s="68">
        <f>IF(R103="","",((R103-$T$103)/S103)^2)</f>
        <v>3.4882453107498224</v>
      </c>
      <c r="X103" s="70">
        <f>(1/(J103-1))*SUM(W103:W105)</f>
        <v>2.7555443762068164</v>
      </c>
      <c r="Y103" s="71">
        <f>U103/T103</f>
        <v>5.4698986140366675E-2</v>
      </c>
      <c r="Z103" s="75"/>
      <c r="AA103" s="71" t="str">
        <f>IF(X103&lt;2,"A",IF(Y103&lt;0.15,"B","C"))</f>
        <v>B</v>
      </c>
      <c r="AB103" s="75"/>
      <c r="AC103" s="38">
        <f>T103/1000</f>
        <v>15.502666666666666</v>
      </c>
      <c r="AD103" s="72">
        <f>AC103*(SQRT((U103/T103)^2+(0.17/3.98)^2))</f>
        <v>1.0758926573997309</v>
      </c>
      <c r="AE103" s="71">
        <f>AD103/AC103</f>
        <v>6.94004896404746E-2</v>
      </c>
      <c r="AF103" s="71"/>
      <c r="AG103" s="73">
        <v>34</v>
      </c>
      <c r="AH103" s="36"/>
      <c r="AI103" s="72">
        <f>(MEDIAN(R103:R106))/1000</f>
        <v>15.992000000000001</v>
      </c>
      <c r="AJ103" s="72">
        <f>(QUARTILE(R103:R106,1))/1000</f>
        <v>15.604749999999999</v>
      </c>
      <c r="AK103" s="72">
        <f>(QUARTILE(R103:R106,3))/1000</f>
        <v>36.557250000000003</v>
      </c>
      <c r="AL103" s="38">
        <f>(AK103-AJ103)</f>
        <v>20.952500000000004</v>
      </c>
      <c r="AM103" s="43"/>
      <c r="AN103" s="95"/>
      <c r="AO103" s="29"/>
      <c r="AP103" s="29"/>
      <c r="AQ103" s="29"/>
      <c r="AR103" s="29"/>
      <c r="AS103" s="29"/>
      <c r="AT103" s="29"/>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row>
    <row r="104" spans="1:1450" s="37" customFormat="1" x14ac:dyDescent="0.25">
      <c r="A104" s="66" t="s">
        <v>1054</v>
      </c>
      <c r="B104" s="67" t="s">
        <v>1054</v>
      </c>
      <c r="C104" s="67" t="s">
        <v>84</v>
      </c>
      <c r="D104" s="67" t="s">
        <v>1166</v>
      </c>
      <c r="E104" s="67" t="s">
        <v>1164</v>
      </c>
      <c r="F104" s="67" t="s">
        <v>1167</v>
      </c>
      <c r="G104" s="67">
        <v>15965</v>
      </c>
      <c r="H104" s="67">
        <v>975</v>
      </c>
      <c r="I104" s="67">
        <v>484</v>
      </c>
      <c r="J104" s="33"/>
      <c r="K104" s="68"/>
      <c r="L104" s="68"/>
      <c r="M104" s="33"/>
      <c r="N104" s="74"/>
      <c r="O104" s="33" t="str">
        <f>IF(R104="",1,"")</f>
        <v/>
      </c>
      <c r="P104" s="33"/>
      <c r="Q104" s="68">
        <f>ABS(G104-$K$103)</f>
        <v>462.33333333333394</v>
      </c>
      <c r="R104" s="34">
        <f>IF(Q104&gt;$P$103,"",G104)</f>
        <v>15965</v>
      </c>
      <c r="S104" s="34">
        <f t="shared" ref="S104:S105" si="24">IF(R104=G104,I104,"")</f>
        <v>484</v>
      </c>
      <c r="T104" s="33"/>
      <c r="U104" s="33"/>
      <c r="V104" s="33"/>
      <c r="W104" s="68">
        <f>IF(R104="","",((R104-$T$103)/S104)^2)</f>
        <v>0.91247230000986812</v>
      </c>
      <c r="X104" s="38"/>
      <c r="Y104" s="75"/>
      <c r="Z104" s="75"/>
      <c r="AA104" s="75"/>
      <c r="AB104" s="75"/>
      <c r="AC104" s="33"/>
      <c r="AD104" s="33"/>
      <c r="AE104" s="33"/>
      <c r="AF104" s="33"/>
      <c r="AG104" s="76"/>
      <c r="AH104" s="36"/>
      <c r="AI104" s="36"/>
      <c r="AJ104" s="36"/>
      <c r="AK104" s="36"/>
      <c r="AL104" s="33"/>
      <c r="AM104" s="29"/>
      <c r="AN104" s="29"/>
      <c r="AO104" s="29"/>
      <c r="AP104" s="29"/>
      <c r="AQ104" s="29"/>
      <c r="AR104" s="29"/>
      <c r="AS104" s="29"/>
      <c r="AT104" s="29"/>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c r="AMJ104" s="10"/>
      <c r="AMK104" s="10"/>
      <c r="AML104" s="10"/>
      <c r="AMM104" s="10"/>
      <c r="AMN104" s="10"/>
      <c r="AMO104" s="10"/>
      <c r="AMP104" s="10"/>
      <c r="AMQ104" s="10"/>
      <c r="AMR104" s="10"/>
      <c r="AMS104" s="10"/>
      <c r="AMT104" s="10"/>
      <c r="AMU104" s="10"/>
      <c r="AMV104" s="10"/>
      <c r="AMW104" s="10"/>
      <c r="AMX104" s="10"/>
      <c r="AMY104" s="10"/>
      <c r="AMZ104" s="10"/>
      <c r="ANA104" s="10"/>
      <c r="ANB104" s="10"/>
      <c r="ANC104" s="10"/>
      <c r="AND104" s="10"/>
      <c r="ANE104" s="10"/>
      <c r="ANF104" s="10"/>
      <c r="ANG104" s="10"/>
      <c r="ANH104" s="10"/>
      <c r="ANI104" s="10"/>
      <c r="ANJ104" s="10"/>
      <c r="ANK104" s="10"/>
      <c r="ANL104" s="10"/>
      <c r="ANM104" s="10"/>
      <c r="ANN104" s="10"/>
      <c r="ANO104" s="10"/>
      <c r="ANP104" s="10"/>
      <c r="ANQ104" s="10"/>
      <c r="ANR104" s="10"/>
      <c r="ANS104" s="10"/>
      <c r="ANT104" s="10"/>
      <c r="ANU104" s="10"/>
      <c r="ANV104" s="10"/>
      <c r="ANW104" s="10"/>
      <c r="ANX104" s="10"/>
      <c r="ANY104" s="10"/>
      <c r="ANZ104" s="10"/>
      <c r="AOA104" s="10"/>
      <c r="AOB104" s="10"/>
      <c r="AOC104" s="10"/>
      <c r="AOD104" s="10"/>
      <c r="AOE104" s="10"/>
      <c r="AOF104" s="10"/>
      <c r="AOG104" s="10"/>
      <c r="AOH104" s="10"/>
      <c r="AOI104" s="10"/>
      <c r="AOJ104" s="10"/>
      <c r="AOK104" s="10"/>
      <c r="AOL104" s="10"/>
      <c r="AOM104" s="10"/>
      <c r="AON104" s="10"/>
      <c r="AOO104" s="10"/>
      <c r="AOP104" s="10"/>
      <c r="AOQ104" s="10"/>
      <c r="AOR104" s="10"/>
      <c r="AOS104" s="10"/>
      <c r="AOT104" s="10"/>
      <c r="AOU104" s="10"/>
      <c r="AOV104" s="10"/>
      <c r="AOW104" s="10"/>
      <c r="AOX104" s="10"/>
      <c r="AOY104" s="10"/>
      <c r="AOZ104" s="10"/>
      <c r="APA104" s="10"/>
      <c r="APB104" s="10"/>
      <c r="APC104" s="10"/>
      <c r="APD104" s="10"/>
      <c r="APE104" s="10"/>
      <c r="APF104" s="10"/>
      <c r="APG104" s="10"/>
      <c r="APH104" s="10"/>
      <c r="API104" s="10"/>
      <c r="APJ104" s="10"/>
      <c r="APK104" s="10"/>
      <c r="APL104" s="10"/>
      <c r="APM104" s="10"/>
      <c r="APN104" s="10"/>
      <c r="APO104" s="10"/>
      <c r="APP104" s="10"/>
      <c r="APQ104" s="10"/>
      <c r="APR104" s="10"/>
      <c r="APS104" s="10"/>
      <c r="APT104" s="10"/>
      <c r="APU104" s="10"/>
      <c r="APV104" s="10"/>
      <c r="APW104" s="10"/>
      <c r="APX104" s="10"/>
      <c r="APY104" s="10"/>
      <c r="APZ104" s="10"/>
      <c r="AQA104" s="10"/>
      <c r="AQB104" s="10"/>
      <c r="AQC104" s="10"/>
      <c r="AQD104" s="10"/>
      <c r="AQE104" s="10"/>
      <c r="AQF104" s="10"/>
      <c r="AQG104" s="10"/>
      <c r="AQH104" s="10"/>
      <c r="AQI104" s="10"/>
      <c r="AQJ104" s="10"/>
      <c r="AQK104" s="10"/>
      <c r="AQL104" s="10"/>
      <c r="AQM104" s="10"/>
      <c r="AQN104" s="10"/>
      <c r="AQO104" s="10"/>
      <c r="AQP104" s="10"/>
      <c r="AQQ104" s="10"/>
      <c r="AQR104" s="10"/>
      <c r="AQS104" s="10"/>
      <c r="AQT104" s="10"/>
      <c r="AQU104" s="10"/>
      <c r="AQV104" s="10"/>
      <c r="AQW104" s="10"/>
      <c r="AQX104" s="10"/>
      <c r="AQY104" s="10"/>
      <c r="AQZ104" s="10"/>
      <c r="ARA104" s="10"/>
      <c r="ARB104" s="10"/>
      <c r="ARC104" s="10"/>
      <c r="ARD104" s="10"/>
      <c r="ARE104" s="10"/>
      <c r="ARF104" s="10"/>
      <c r="ARG104" s="10"/>
      <c r="ARH104" s="10"/>
      <c r="ARI104" s="10"/>
      <c r="ARJ104" s="10"/>
      <c r="ARK104" s="10"/>
      <c r="ARL104" s="10"/>
      <c r="ARM104" s="10"/>
      <c r="ARN104" s="10"/>
      <c r="ARO104" s="10"/>
      <c r="ARP104" s="10"/>
      <c r="ARQ104" s="10"/>
      <c r="ARR104" s="10"/>
      <c r="ARS104" s="10"/>
      <c r="ART104" s="10"/>
      <c r="ARU104" s="10"/>
      <c r="ARV104" s="10"/>
      <c r="ARW104" s="10"/>
      <c r="ARX104" s="10"/>
      <c r="ARY104" s="10"/>
      <c r="ARZ104" s="10"/>
      <c r="ASA104" s="10"/>
      <c r="ASB104" s="10"/>
      <c r="ASC104" s="10"/>
      <c r="ASD104" s="10"/>
      <c r="ASE104" s="10"/>
      <c r="ASF104" s="10"/>
      <c r="ASG104" s="10"/>
      <c r="ASH104" s="10"/>
      <c r="ASI104" s="10"/>
      <c r="ASJ104" s="10"/>
      <c r="ASK104" s="10"/>
      <c r="ASL104" s="10"/>
      <c r="ASM104" s="10"/>
      <c r="ASN104" s="10"/>
      <c r="ASO104" s="10"/>
      <c r="ASP104" s="10"/>
      <c r="ASQ104" s="10"/>
      <c r="ASR104" s="10"/>
      <c r="ASS104" s="10"/>
      <c r="AST104" s="10"/>
      <c r="ASU104" s="10"/>
      <c r="ASV104" s="10"/>
      <c r="ASW104" s="10"/>
      <c r="ASX104" s="10"/>
      <c r="ASY104" s="10"/>
      <c r="ASZ104" s="10"/>
      <c r="ATA104" s="10"/>
      <c r="ATB104" s="10"/>
      <c r="ATC104" s="10"/>
      <c r="ATD104" s="10"/>
      <c r="ATE104" s="10"/>
      <c r="ATF104" s="10"/>
      <c r="ATG104" s="10"/>
      <c r="ATH104" s="10"/>
      <c r="ATI104" s="10"/>
      <c r="ATJ104" s="10"/>
      <c r="ATK104" s="10"/>
      <c r="ATL104" s="10"/>
      <c r="ATM104" s="10"/>
      <c r="ATN104" s="10"/>
      <c r="ATO104" s="10"/>
      <c r="ATP104" s="10"/>
      <c r="ATQ104" s="10"/>
      <c r="ATR104" s="10"/>
      <c r="ATS104" s="10"/>
      <c r="ATT104" s="10"/>
      <c r="ATU104" s="10"/>
      <c r="ATV104" s="10"/>
      <c r="ATW104" s="10"/>
      <c r="ATX104" s="10"/>
      <c r="ATY104" s="10"/>
      <c r="ATZ104" s="10"/>
      <c r="AUA104" s="10"/>
      <c r="AUB104" s="10"/>
      <c r="AUC104" s="10"/>
      <c r="AUD104" s="10"/>
      <c r="AUE104" s="10"/>
      <c r="AUF104" s="10"/>
      <c r="AUG104" s="10"/>
      <c r="AUH104" s="10"/>
      <c r="AUI104" s="10"/>
      <c r="AUJ104" s="10"/>
      <c r="AUK104" s="10"/>
      <c r="AUL104" s="10"/>
      <c r="AUM104" s="10"/>
      <c r="AUN104" s="10"/>
      <c r="AUO104" s="10"/>
      <c r="AUP104" s="10"/>
      <c r="AUQ104" s="10"/>
      <c r="AUR104" s="10"/>
      <c r="AUS104" s="10"/>
      <c r="AUT104" s="10"/>
      <c r="AUU104" s="10"/>
      <c r="AUV104" s="10"/>
      <c r="AUW104" s="10"/>
      <c r="AUX104" s="10"/>
      <c r="AUY104" s="10"/>
      <c r="AUZ104" s="10"/>
      <c r="AVA104" s="10"/>
      <c r="AVB104" s="10"/>
      <c r="AVC104" s="10"/>
      <c r="AVD104" s="10"/>
      <c r="AVE104" s="10"/>
      <c r="AVF104" s="10"/>
      <c r="AVG104" s="10"/>
      <c r="AVH104" s="10"/>
      <c r="AVI104" s="10"/>
      <c r="AVJ104" s="10"/>
      <c r="AVK104" s="10"/>
      <c r="AVL104" s="10"/>
      <c r="AVM104" s="10"/>
      <c r="AVN104" s="10"/>
      <c r="AVO104" s="10"/>
      <c r="AVP104" s="10"/>
      <c r="AVQ104" s="10"/>
      <c r="AVR104" s="10"/>
      <c r="AVS104" s="10"/>
      <c r="AVT104" s="10"/>
      <c r="AVU104" s="10"/>
      <c r="AVV104" s="10"/>
      <c r="AVW104" s="10"/>
      <c r="AVX104" s="10"/>
      <c r="AVY104" s="10"/>
      <c r="AVZ104" s="10"/>
      <c r="AWA104" s="10"/>
      <c r="AWB104" s="10"/>
      <c r="AWC104" s="10"/>
      <c r="AWD104" s="10"/>
      <c r="AWE104" s="10"/>
      <c r="AWF104" s="10"/>
      <c r="AWG104" s="10"/>
      <c r="AWH104" s="10"/>
      <c r="AWI104" s="10"/>
      <c r="AWJ104" s="10"/>
      <c r="AWK104" s="10"/>
      <c r="AWL104" s="10"/>
      <c r="AWM104" s="10"/>
      <c r="AWN104" s="10"/>
      <c r="AWO104" s="10"/>
      <c r="AWP104" s="10"/>
      <c r="AWQ104" s="10"/>
      <c r="AWR104" s="10"/>
      <c r="AWS104" s="10"/>
      <c r="AWT104" s="10"/>
      <c r="AWU104" s="10"/>
      <c r="AWV104" s="10"/>
      <c r="AWW104" s="10"/>
      <c r="AWX104" s="10"/>
      <c r="AWY104" s="10"/>
      <c r="AWZ104" s="10"/>
      <c r="AXA104" s="10"/>
      <c r="AXB104" s="10"/>
      <c r="AXC104" s="10"/>
      <c r="AXD104" s="10"/>
      <c r="AXE104" s="10"/>
      <c r="AXF104" s="10"/>
      <c r="AXG104" s="10"/>
      <c r="AXH104" s="10"/>
      <c r="AXI104" s="10"/>
      <c r="AXJ104" s="10"/>
      <c r="AXK104" s="10"/>
      <c r="AXL104" s="10"/>
      <c r="AXM104" s="10"/>
      <c r="AXN104" s="10"/>
      <c r="AXO104" s="10"/>
      <c r="AXP104" s="10"/>
      <c r="AXQ104" s="10"/>
      <c r="AXR104" s="10"/>
      <c r="AXS104" s="10"/>
      <c r="AXT104" s="10"/>
      <c r="AXU104" s="10"/>
      <c r="AXV104" s="10"/>
      <c r="AXW104" s="10"/>
      <c r="AXX104" s="10"/>
      <c r="AXY104" s="10"/>
      <c r="AXZ104" s="10"/>
      <c r="AYA104" s="10"/>
      <c r="AYB104" s="10"/>
      <c r="AYC104" s="10"/>
      <c r="AYD104" s="10"/>
      <c r="AYE104" s="10"/>
      <c r="AYF104" s="10"/>
      <c r="AYG104" s="10"/>
      <c r="AYH104" s="10"/>
      <c r="AYI104" s="10"/>
      <c r="AYJ104" s="10"/>
      <c r="AYK104" s="10"/>
      <c r="AYL104" s="10"/>
      <c r="AYM104" s="10"/>
      <c r="AYN104" s="10"/>
      <c r="AYO104" s="10"/>
      <c r="AYP104" s="10"/>
      <c r="AYQ104" s="10"/>
      <c r="AYR104" s="10"/>
      <c r="AYS104" s="10"/>
      <c r="AYT104" s="10"/>
      <c r="AYU104" s="10"/>
      <c r="AYV104" s="10"/>
      <c r="AYW104" s="10"/>
      <c r="AYX104" s="10"/>
      <c r="AYY104" s="10"/>
      <c r="AYZ104" s="10"/>
      <c r="AZA104" s="10"/>
      <c r="AZB104" s="10"/>
      <c r="AZC104" s="10"/>
      <c r="AZD104" s="10"/>
      <c r="AZE104" s="10"/>
      <c r="AZF104" s="10"/>
      <c r="AZG104" s="10"/>
      <c r="AZH104" s="10"/>
      <c r="AZI104" s="10"/>
      <c r="AZJ104" s="10"/>
      <c r="AZK104" s="10"/>
      <c r="AZL104" s="10"/>
      <c r="AZM104" s="10"/>
      <c r="AZN104" s="10"/>
      <c r="AZO104" s="10"/>
      <c r="AZP104" s="10"/>
      <c r="AZQ104" s="10"/>
      <c r="AZR104" s="10"/>
      <c r="AZS104" s="10"/>
      <c r="AZT104" s="10"/>
      <c r="AZU104" s="10"/>
      <c r="AZV104" s="10"/>
      <c r="AZW104" s="10"/>
      <c r="AZX104" s="10"/>
      <c r="AZY104" s="10"/>
      <c r="AZZ104" s="10"/>
      <c r="BAA104" s="10"/>
      <c r="BAB104" s="10"/>
      <c r="BAC104" s="10"/>
      <c r="BAD104" s="10"/>
      <c r="BAE104" s="10"/>
      <c r="BAF104" s="10"/>
      <c r="BAG104" s="10"/>
      <c r="BAH104" s="10"/>
      <c r="BAI104" s="10"/>
      <c r="BAJ104" s="10"/>
      <c r="BAK104" s="10"/>
      <c r="BAL104" s="10"/>
      <c r="BAM104" s="10"/>
      <c r="BAN104" s="10"/>
      <c r="BAO104" s="10"/>
      <c r="BAP104" s="10"/>
      <c r="BAQ104" s="10"/>
      <c r="BAR104" s="10"/>
      <c r="BAS104" s="10"/>
      <c r="BAT104" s="10"/>
      <c r="BAU104" s="10"/>
      <c r="BAV104" s="10"/>
      <c r="BAW104" s="10"/>
      <c r="BAX104" s="10"/>
      <c r="BAY104" s="10"/>
      <c r="BAZ104" s="10"/>
      <c r="BBA104" s="10"/>
      <c r="BBB104" s="10"/>
      <c r="BBC104" s="10"/>
      <c r="BBD104" s="10"/>
      <c r="BBE104" s="10"/>
      <c r="BBF104" s="10"/>
      <c r="BBG104" s="10"/>
      <c r="BBH104" s="10"/>
      <c r="BBI104" s="10"/>
      <c r="BBJ104" s="10"/>
      <c r="BBK104" s="10"/>
      <c r="BBL104" s="10"/>
      <c r="BBM104" s="10"/>
      <c r="BBN104" s="10"/>
      <c r="BBO104" s="10"/>
      <c r="BBP104" s="10"/>
      <c r="BBQ104" s="10"/>
      <c r="BBR104" s="10"/>
      <c r="BBS104" s="10"/>
      <c r="BBT104" s="10"/>
      <c r="BBU104" s="10"/>
      <c r="BBV104" s="10"/>
      <c r="BBW104" s="10"/>
      <c r="BBX104" s="10"/>
      <c r="BBY104" s="10"/>
      <c r="BBZ104" s="10"/>
      <c r="BCA104" s="10"/>
      <c r="BCB104" s="10"/>
      <c r="BCC104" s="10"/>
      <c r="BCD104" s="10"/>
      <c r="BCE104" s="10"/>
      <c r="BCF104" s="10"/>
      <c r="BCG104" s="10"/>
      <c r="BCH104" s="10"/>
      <c r="BCI104" s="10"/>
      <c r="BCJ104" s="10"/>
      <c r="BCK104" s="10"/>
      <c r="BCL104" s="10"/>
      <c r="BCM104" s="10"/>
      <c r="BCN104" s="10"/>
      <c r="BCO104" s="10"/>
      <c r="BCP104" s="10"/>
      <c r="BCQ104" s="10"/>
      <c r="BCR104" s="10"/>
      <c r="BCS104" s="10"/>
      <c r="BCT104" s="10"/>
    </row>
    <row r="105" spans="1:1450" s="37" customFormat="1" x14ac:dyDescent="0.25">
      <c r="A105" s="66" t="s">
        <v>1054</v>
      </c>
      <c r="B105" s="67" t="s">
        <v>1054</v>
      </c>
      <c r="C105" s="67" t="s">
        <v>84</v>
      </c>
      <c r="D105" s="67" t="s">
        <v>1168</v>
      </c>
      <c r="E105" s="67" t="s">
        <v>1164</v>
      </c>
      <c r="F105" s="67" t="s">
        <v>1169</v>
      </c>
      <c r="G105" s="67">
        <v>16019</v>
      </c>
      <c r="H105" s="67">
        <v>980</v>
      </c>
      <c r="I105" s="67">
        <v>490</v>
      </c>
      <c r="J105" s="33"/>
      <c r="K105" s="68"/>
      <c r="L105" s="68"/>
      <c r="M105" s="33"/>
      <c r="N105" s="74"/>
      <c r="O105" s="33" t="str">
        <f>IF(R105="",1,"")</f>
        <v/>
      </c>
      <c r="P105" s="33"/>
      <c r="Q105" s="68">
        <f>ABS(G105-$K$103)</f>
        <v>516.33333333333394</v>
      </c>
      <c r="R105" s="34">
        <f>IF(Q105&gt;$P$103,"",G105)</f>
        <v>16019</v>
      </c>
      <c r="S105" s="34">
        <f t="shared" si="24"/>
        <v>490</v>
      </c>
      <c r="T105" s="33"/>
      <c r="U105" s="33"/>
      <c r="V105" s="33"/>
      <c r="W105" s="68">
        <f>IF(R105="","",((R105-$T$103)/S105)^2)</f>
        <v>1.110371141653943</v>
      </c>
      <c r="X105" s="38"/>
      <c r="Y105" s="75"/>
      <c r="Z105" s="75"/>
      <c r="AA105" s="75"/>
      <c r="AB105" s="75"/>
      <c r="AC105" s="33"/>
      <c r="AD105" s="33"/>
      <c r="AE105" s="33"/>
      <c r="AF105" s="33"/>
      <c r="AG105" s="76"/>
      <c r="AH105" s="36"/>
      <c r="AI105" s="36"/>
      <c r="AJ105" s="36"/>
      <c r="AK105" s="36"/>
      <c r="AL105" s="33"/>
      <c r="AM105" s="29"/>
      <c r="AN105" s="29"/>
      <c r="AO105" s="29"/>
      <c r="AP105" s="29"/>
      <c r="AQ105" s="29"/>
      <c r="AR105" s="29"/>
      <c r="AS105" s="29"/>
      <c r="AT105" s="29"/>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c r="QL105" s="10"/>
      <c r="QM105" s="10"/>
      <c r="QN105" s="10"/>
      <c r="QO105" s="10"/>
      <c r="QP105" s="10"/>
      <c r="QQ105" s="10"/>
      <c r="QR105" s="10"/>
      <c r="QS105" s="10"/>
      <c r="QT105" s="10"/>
      <c r="QU105" s="10"/>
      <c r="QV105" s="10"/>
      <c r="QW105" s="10"/>
      <c r="QX105" s="10"/>
      <c r="QY105" s="10"/>
      <c r="QZ105" s="10"/>
      <c r="RA105" s="10"/>
      <c r="RB105" s="10"/>
      <c r="RC105" s="10"/>
      <c r="RD105" s="10"/>
      <c r="RE105" s="10"/>
      <c r="RF105" s="10"/>
      <c r="RG105" s="10"/>
      <c r="RH105" s="10"/>
      <c r="RI105" s="10"/>
      <c r="RJ105" s="10"/>
      <c r="RK105" s="10"/>
      <c r="RL105" s="10"/>
      <c r="RM105" s="10"/>
      <c r="RN105" s="10"/>
      <c r="RO105" s="10"/>
      <c r="RP105" s="10"/>
      <c r="RQ105" s="10"/>
      <c r="RR105" s="10"/>
      <c r="RS105" s="10"/>
      <c r="RT105" s="10"/>
      <c r="RU105" s="10"/>
      <c r="RV105" s="10"/>
      <c r="RW105" s="10"/>
      <c r="RX105" s="10"/>
      <c r="RY105" s="10"/>
      <c r="RZ105" s="10"/>
      <c r="SA105" s="10"/>
      <c r="SB105" s="10"/>
      <c r="SC105" s="10"/>
      <c r="SD105" s="10"/>
      <c r="SE105" s="10"/>
      <c r="SF105" s="10"/>
      <c r="SG105" s="10"/>
      <c r="SH105" s="10"/>
      <c r="SI105" s="10"/>
      <c r="SJ105" s="10"/>
      <c r="SK105" s="10"/>
      <c r="SL105" s="10"/>
      <c r="SM105" s="10"/>
      <c r="SN105" s="10"/>
      <c r="SO105" s="10"/>
      <c r="SP105" s="10"/>
      <c r="SQ105" s="10"/>
      <c r="SR105" s="10"/>
      <c r="SS105" s="10"/>
      <c r="ST105" s="10"/>
      <c r="SU105" s="10"/>
      <c r="SV105" s="10"/>
      <c r="SW105" s="10"/>
      <c r="SX105" s="10"/>
      <c r="SY105" s="10"/>
      <c r="SZ105" s="10"/>
      <c r="TA105" s="10"/>
      <c r="TB105" s="10"/>
      <c r="TC105" s="10"/>
      <c r="TD105" s="10"/>
      <c r="TE105" s="10"/>
      <c r="TF105" s="10"/>
      <c r="TG105" s="10"/>
      <c r="TH105" s="10"/>
      <c r="TI105" s="10"/>
      <c r="TJ105" s="10"/>
      <c r="TK105" s="10"/>
      <c r="TL105" s="10"/>
      <c r="TM105" s="10"/>
      <c r="TN105" s="10"/>
      <c r="TO105" s="10"/>
      <c r="TP105" s="10"/>
      <c r="TQ105" s="10"/>
      <c r="TR105" s="10"/>
      <c r="TS105" s="10"/>
      <c r="TT105" s="10"/>
      <c r="TU105" s="10"/>
      <c r="TV105" s="10"/>
      <c r="TW105" s="10"/>
      <c r="TX105" s="10"/>
      <c r="TY105" s="10"/>
      <c r="TZ105" s="10"/>
      <c r="UA105" s="10"/>
      <c r="UB105" s="10"/>
      <c r="UC105" s="10"/>
      <c r="UD105" s="10"/>
      <c r="UE105" s="10"/>
      <c r="UF105" s="10"/>
      <c r="UG105" s="10"/>
      <c r="UH105" s="10"/>
      <c r="UI105" s="10"/>
      <c r="UJ105" s="10"/>
      <c r="UK105" s="10"/>
      <c r="UL105" s="10"/>
      <c r="UM105" s="10"/>
      <c r="UN105" s="10"/>
      <c r="UO105" s="10"/>
      <c r="UP105" s="10"/>
      <c r="UQ105" s="10"/>
      <c r="UR105" s="10"/>
      <c r="US105" s="10"/>
      <c r="UT105" s="10"/>
      <c r="UU105" s="10"/>
      <c r="UV105" s="10"/>
      <c r="UW105" s="10"/>
      <c r="UX105" s="10"/>
      <c r="UY105" s="10"/>
      <c r="UZ105" s="10"/>
      <c r="VA105" s="10"/>
      <c r="VB105" s="10"/>
      <c r="VC105" s="10"/>
      <c r="VD105" s="10"/>
      <c r="VE105" s="10"/>
      <c r="VF105" s="10"/>
      <c r="VG105" s="10"/>
      <c r="VH105" s="10"/>
      <c r="VI105" s="10"/>
      <c r="VJ105" s="10"/>
      <c r="VK105" s="10"/>
      <c r="VL105" s="10"/>
      <c r="VM105" s="10"/>
      <c r="VN105" s="10"/>
      <c r="VO105" s="10"/>
      <c r="VP105" s="10"/>
      <c r="VQ105" s="10"/>
      <c r="VR105" s="10"/>
      <c r="VS105" s="10"/>
      <c r="VT105" s="10"/>
      <c r="VU105" s="10"/>
      <c r="VV105" s="10"/>
      <c r="VW105" s="10"/>
      <c r="VX105" s="10"/>
      <c r="VY105" s="10"/>
      <c r="VZ105" s="10"/>
      <c r="WA105" s="10"/>
      <c r="WB105" s="10"/>
      <c r="WC105" s="10"/>
      <c r="WD105" s="10"/>
      <c r="WE105" s="10"/>
      <c r="WF105" s="10"/>
      <c r="WG105" s="10"/>
      <c r="WH105" s="10"/>
      <c r="WI105" s="10"/>
      <c r="WJ105" s="10"/>
      <c r="WK105" s="10"/>
      <c r="WL105" s="10"/>
      <c r="WM105" s="10"/>
      <c r="WN105" s="10"/>
      <c r="WO105" s="10"/>
      <c r="WP105" s="10"/>
      <c r="WQ105" s="10"/>
      <c r="WR105" s="10"/>
      <c r="WS105" s="10"/>
      <c r="WT105" s="10"/>
      <c r="WU105" s="10"/>
      <c r="WV105" s="10"/>
      <c r="WW105" s="10"/>
      <c r="WX105" s="10"/>
      <c r="WY105" s="10"/>
      <c r="WZ105" s="10"/>
      <c r="XA105" s="10"/>
      <c r="XB105" s="10"/>
      <c r="XC105" s="10"/>
      <c r="XD105" s="10"/>
      <c r="XE105" s="10"/>
      <c r="XF105" s="10"/>
      <c r="XG105" s="10"/>
      <c r="XH105" s="10"/>
      <c r="XI105" s="10"/>
      <c r="XJ105" s="10"/>
      <c r="XK105" s="10"/>
      <c r="XL105" s="10"/>
      <c r="XM105" s="10"/>
      <c r="XN105" s="10"/>
      <c r="XO105" s="10"/>
      <c r="XP105" s="10"/>
      <c r="XQ105" s="10"/>
      <c r="XR105" s="10"/>
      <c r="XS105" s="10"/>
      <c r="XT105" s="10"/>
      <c r="XU105" s="10"/>
      <c r="XV105" s="10"/>
      <c r="XW105" s="10"/>
      <c r="XX105" s="10"/>
      <c r="XY105" s="10"/>
      <c r="XZ105" s="10"/>
      <c r="YA105" s="10"/>
      <c r="YB105" s="10"/>
      <c r="YC105" s="10"/>
      <c r="YD105" s="10"/>
      <c r="YE105" s="10"/>
      <c r="YF105" s="10"/>
      <c r="YG105" s="10"/>
      <c r="YH105" s="10"/>
      <c r="YI105" s="10"/>
      <c r="YJ105" s="10"/>
      <c r="YK105" s="10"/>
      <c r="YL105" s="10"/>
      <c r="YM105" s="10"/>
      <c r="YN105" s="10"/>
      <c r="YO105" s="10"/>
      <c r="YP105" s="10"/>
      <c r="YQ105" s="10"/>
      <c r="YR105" s="10"/>
      <c r="YS105" s="10"/>
      <c r="YT105" s="10"/>
      <c r="YU105" s="10"/>
      <c r="YV105" s="10"/>
      <c r="YW105" s="10"/>
      <c r="YX105" s="10"/>
      <c r="YY105" s="10"/>
      <c r="YZ105" s="10"/>
      <c r="ZA105" s="10"/>
      <c r="ZB105" s="10"/>
      <c r="ZC105" s="10"/>
      <c r="ZD105" s="10"/>
      <c r="ZE105" s="10"/>
      <c r="ZF105" s="10"/>
      <c r="ZG105" s="10"/>
      <c r="ZH105" s="10"/>
      <c r="ZI105" s="10"/>
      <c r="ZJ105" s="10"/>
      <c r="ZK105" s="10"/>
      <c r="ZL105" s="10"/>
      <c r="ZM105" s="10"/>
      <c r="ZN105" s="10"/>
      <c r="ZO105" s="10"/>
      <c r="ZP105" s="10"/>
      <c r="ZQ105" s="10"/>
      <c r="ZR105" s="10"/>
      <c r="ZS105" s="10"/>
      <c r="ZT105" s="10"/>
      <c r="ZU105" s="10"/>
      <c r="ZV105" s="10"/>
      <c r="ZW105" s="10"/>
      <c r="ZX105" s="10"/>
      <c r="ZY105" s="10"/>
      <c r="ZZ105" s="10"/>
      <c r="AAA105" s="10"/>
      <c r="AAB105" s="10"/>
      <c r="AAC105" s="10"/>
      <c r="AAD105" s="10"/>
      <c r="AAE105" s="10"/>
      <c r="AAF105" s="10"/>
      <c r="AAG105" s="10"/>
      <c r="AAH105" s="10"/>
      <c r="AAI105" s="10"/>
      <c r="AAJ105" s="10"/>
      <c r="AAK105" s="10"/>
      <c r="AAL105" s="10"/>
      <c r="AAM105" s="10"/>
      <c r="AAN105" s="10"/>
      <c r="AAO105" s="10"/>
      <c r="AAP105" s="10"/>
      <c r="AAQ105" s="10"/>
      <c r="AAR105" s="10"/>
      <c r="AAS105" s="10"/>
      <c r="AAT105" s="10"/>
      <c r="AAU105" s="10"/>
      <c r="AAV105" s="10"/>
      <c r="AAW105" s="10"/>
      <c r="AAX105" s="10"/>
      <c r="AAY105" s="10"/>
      <c r="AAZ105" s="10"/>
      <c r="ABA105" s="10"/>
      <c r="ABB105" s="10"/>
      <c r="ABC105" s="10"/>
      <c r="ABD105" s="10"/>
      <c r="ABE105" s="10"/>
      <c r="ABF105" s="10"/>
      <c r="ABG105" s="10"/>
      <c r="ABH105" s="10"/>
      <c r="ABI105" s="10"/>
      <c r="ABJ105" s="10"/>
      <c r="ABK105" s="10"/>
      <c r="ABL105" s="10"/>
      <c r="ABM105" s="10"/>
      <c r="ABN105" s="10"/>
      <c r="ABO105" s="10"/>
      <c r="ABP105" s="10"/>
      <c r="ABQ105" s="10"/>
      <c r="ABR105" s="10"/>
      <c r="ABS105" s="10"/>
      <c r="ABT105" s="10"/>
      <c r="ABU105" s="10"/>
      <c r="ABV105" s="10"/>
      <c r="ABW105" s="10"/>
      <c r="ABX105" s="10"/>
      <c r="ABY105" s="10"/>
      <c r="ABZ105" s="10"/>
      <c r="ACA105" s="10"/>
      <c r="ACB105" s="10"/>
      <c r="ACC105" s="10"/>
      <c r="ACD105" s="10"/>
      <c r="ACE105" s="10"/>
      <c r="ACF105" s="10"/>
      <c r="ACG105" s="10"/>
      <c r="ACH105" s="10"/>
      <c r="ACI105" s="10"/>
      <c r="ACJ105" s="10"/>
      <c r="ACK105" s="10"/>
      <c r="ACL105" s="10"/>
      <c r="ACM105" s="10"/>
      <c r="ACN105" s="10"/>
      <c r="ACO105" s="10"/>
      <c r="ACP105" s="10"/>
      <c r="ACQ105" s="10"/>
      <c r="ACR105" s="10"/>
      <c r="ACS105" s="10"/>
      <c r="ACT105" s="10"/>
      <c r="ACU105" s="10"/>
      <c r="ACV105" s="10"/>
      <c r="ACW105" s="10"/>
      <c r="ACX105" s="10"/>
      <c r="ACY105" s="10"/>
      <c r="ACZ105" s="10"/>
      <c r="ADA105" s="10"/>
      <c r="ADB105" s="10"/>
      <c r="ADC105" s="10"/>
      <c r="ADD105" s="10"/>
      <c r="ADE105" s="10"/>
      <c r="ADF105" s="10"/>
      <c r="ADG105" s="10"/>
      <c r="ADH105" s="10"/>
      <c r="ADI105" s="10"/>
      <c r="ADJ105" s="10"/>
      <c r="ADK105" s="10"/>
      <c r="ADL105" s="10"/>
      <c r="ADM105" s="10"/>
      <c r="ADN105" s="10"/>
      <c r="ADO105" s="10"/>
      <c r="ADP105" s="10"/>
      <c r="ADQ105" s="10"/>
      <c r="ADR105" s="10"/>
      <c r="ADS105" s="10"/>
      <c r="ADT105" s="10"/>
      <c r="ADU105" s="10"/>
      <c r="ADV105" s="10"/>
      <c r="ADW105" s="10"/>
      <c r="ADX105" s="10"/>
      <c r="ADY105" s="10"/>
      <c r="ADZ105" s="10"/>
      <c r="AEA105" s="10"/>
      <c r="AEB105" s="10"/>
      <c r="AEC105" s="10"/>
      <c r="AED105" s="10"/>
      <c r="AEE105" s="10"/>
      <c r="AEF105" s="10"/>
      <c r="AEG105" s="10"/>
      <c r="AEH105" s="10"/>
      <c r="AEI105" s="10"/>
      <c r="AEJ105" s="10"/>
      <c r="AEK105" s="10"/>
      <c r="AEL105" s="10"/>
      <c r="AEM105" s="10"/>
      <c r="AEN105" s="10"/>
      <c r="AEO105" s="10"/>
      <c r="AEP105" s="10"/>
      <c r="AEQ105" s="10"/>
      <c r="AER105" s="10"/>
      <c r="AES105" s="10"/>
      <c r="AET105" s="10"/>
      <c r="AEU105" s="10"/>
      <c r="AEV105" s="10"/>
      <c r="AEW105" s="10"/>
      <c r="AEX105" s="10"/>
      <c r="AEY105" s="10"/>
      <c r="AEZ105" s="10"/>
      <c r="AFA105" s="10"/>
      <c r="AFB105" s="10"/>
      <c r="AFC105" s="10"/>
      <c r="AFD105" s="10"/>
      <c r="AFE105" s="10"/>
      <c r="AFF105" s="10"/>
      <c r="AFG105" s="10"/>
      <c r="AFH105" s="10"/>
      <c r="AFI105" s="10"/>
      <c r="AFJ105" s="10"/>
      <c r="AFK105" s="10"/>
      <c r="AFL105" s="10"/>
      <c r="AFM105" s="10"/>
      <c r="AFN105" s="10"/>
      <c r="AFO105" s="10"/>
      <c r="AFP105" s="10"/>
      <c r="AFQ105" s="10"/>
      <c r="AFR105" s="10"/>
      <c r="AFS105" s="10"/>
      <c r="AFT105" s="10"/>
      <c r="AFU105" s="10"/>
      <c r="AFV105" s="10"/>
      <c r="AFW105" s="10"/>
      <c r="AFX105" s="10"/>
      <c r="AFY105" s="10"/>
      <c r="AFZ105" s="10"/>
      <c r="AGA105" s="10"/>
      <c r="AGB105" s="10"/>
      <c r="AGC105" s="10"/>
      <c r="AGD105" s="10"/>
      <c r="AGE105" s="10"/>
      <c r="AGF105" s="10"/>
      <c r="AGG105" s="10"/>
      <c r="AGH105" s="10"/>
      <c r="AGI105" s="10"/>
      <c r="AGJ105" s="10"/>
      <c r="AGK105" s="10"/>
      <c r="AGL105" s="10"/>
      <c r="AGM105" s="10"/>
      <c r="AGN105" s="10"/>
      <c r="AGO105" s="10"/>
      <c r="AGP105" s="10"/>
      <c r="AGQ105" s="10"/>
      <c r="AGR105" s="10"/>
      <c r="AGS105" s="10"/>
      <c r="AGT105" s="10"/>
      <c r="AGU105" s="10"/>
      <c r="AGV105" s="10"/>
      <c r="AGW105" s="10"/>
      <c r="AGX105" s="10"/>
      <c r="AGY105" s="10"/>
      <c r="AGZ105" s="10"/>
      <c r="AHA105" s="10"/>
      <c r="AHB105" s="10"/>
      <c r="AHC105" s="10"/>
      <c r="AHD105" s="10"/>
      <c r="AHE105" s="10"/>
      <c r="AHF105" s="10"/>
      <c r="AHG105" s="10"/>
      <c r="AHH105" s="10"/>
      <c r="AHI105" s="10"/>
      <c r="AHJ105" s="10"/>
      <c r="AHK105" s="10"/>
      <c r="AHL105" s="10"/>
      <c r="AHM105" s="10"/>
      <c r="AHN105" s="10"/>
      <c r="AHO105" s="10"/>
      <c r="AHP105" s="10"/>
      <c r="AHQ105" s="10"/>
      <c r="AHR105" s="10"/>
      <c r="AHS105" s="10"/>
      <c r="AHT105" s="10"/>
      <c r="AHU105" s="10"/>
      <c r="AHV105" s="10"/>
      <c r="AHW105" s="10"/>
      <c r="AHX105" s="10"/>
      <c r="AHY105" s="10"/>
      <c r="AHZ105" s="10"/>
      <c r="AIA105" s="10"/>
      <c r="AIB105" s="10"/>
      <c r="AIC105" s="10"/>
      <c r="AID105" s="10"/>
      <c r="AIE105" s="10"/>
      <c r="AIF105" s="10"/>
      <c r="AIG105" s="10"/>
      <c r="AIH105" s="10"/>
      <c r="AII105" s="10"/>
      <c r="AIJ105" s="10"/>
      <c r="AIK105" s="10"/>
      <c r="AIL105" s="10"/>
      <c r="AIM105" s="10"/>
      <c r="AIN105" s="10"/>
      <c r="AIO105" s="10"/>
      <c r="AIP105" s="10"/>
      <c r="AIQ105" s="10"/>
      <c r="AIR105" s="10"/>
      <c r="AIS105" s="10"/>
      <c r="AIT105" s="10"/>
      <c r="AIU105" s="10"/>
      <c r="AIV105" s="10"/>
      <c r="AIW105" s="10"/>
      <c r="AIX105" s="10"/>
      <c r="AIY105" s="10"/>
      <c r="AIZ105" s="10"/>
      <c r="AJA105" s="10"/>
      <c r="AJB105" s="10"/>
      <c r="AJC105" s="10"/>
      <c r="AJD105" s="10"/>
      <c r="AJE105" s="10"/>
      <c r="AJF105" s="10"/>
      <c r="AJG105" s="10"/>
      <c r="AJH105" s="10"/>
      <c r="AJI105" s="10"/>
      <c r="AJJ105" s="10"/>
      <c r="AJK105" s="10"/>
      <c r="AJL105" s="10"/>
      <c r="AJM105" s="10"/>
      <c r="AJN105" s="10"/>
      <c r="AJO105" s="10"/>
      <c r="AJP105" s="10"/>
      <c r="AJQ105" s="10"/>
      <c r="AJR105" s="10"/>
      <c r="AJS105" s="10"/>
      <c r="AJT105" s="10"/>
      <c r="AJU105" s="10"/>
      <c r="AJV105" s="10"/>
      <c r="AJW105" s="10"/>
      <c r="AJX105" s="10"/>
      <c r="AJY105" s="10"/>
      <c r="AJZ105" s="10"/>
      <c r="AKA105" s="10"/>
      <c r="AKB105" s="10"/>
      <c r="AKC105" s="10"/>
      <c r="AKD105" s="10"/>
      <c r="AKE105" s="10"/>
      <c r="AKF105" s="10"/>
      <c r="AKG105" s="10"/>
      <c r="AKH105" s="10"/>
      <c r="AKI105" s="10"/>
      <c r="AKJ105" s="10"/>
      <c r="AKK105" s="10"/>
      <c r="AKL105" s="10"/>
      <c r="AKM105" s="10"/>
      <c r="AKN105" s="10"/>
      <c r="AKO105" s="10"/>
      <c r="AKP105" s="10"/>
      <c r="AKQ105" s="10"/>
      <c r="AKR105" s="10"/>
      <c r="AKS105" s="10"/>
      <c r="AKT105" s="10"/>
      <c r="AKU105" s="10"/>
      <c r="AKV105" s="10"/>
      <c r="AKW105" s="10"/>
      <c r="AKX105" s="10"/>
      <c r="AKY105" s="10"/>
      <c r="AKZ105" s="10"/>
      <c r="ALA105" s="10"/>
      <c r="ALB105" s="10"/>
      <c r="ALC105" s="10"/>
      <c r="ALD105" s="10"/>
      <c r="ALE105" s="10"/>
      <c r="ALF105" s="10"/>
      <c r="ALG105" s="10"/>
      <c r="ALH105" s="10"/>
      <c r="ALI105" s="10"/>
      <c r="ALJ105" s="10"/>
      <c r="ALK105" s="10"/>
      <c r="ALL105" s="10"/>
      <c r="ALM105" s="10"/>
      <c r="ALN105" s="10"/>
      <c r="ALO105" s="10"/>
      <c r="ALP105" s="10"/>
      <c r="ALQ105" s="10"/>
      <c r="ALR105" s="10"/>
      <c r="ALS105" s="10"/>
      <c r="ALT105" s="10"/>
      <c r="ALU105" s="10"/>
      <c r="ALV105" s="10"/>
      <c r="ALW105" s="10"/>
      <c r="ALX105" s="10"/>
      <c r="ALY105" s="10"/>
      <c r="ALZ105" s="10"/>
      <c r="AMA105" s="10"/>
      <c r="AMB105" s="10"/>
      <c r="AMC105" s="10"/>
      <c r="AMD105" s="10"/>
      <c r="AME105" s="10"/>
      <c r="AMF105" s="10"/>
      <c r="AMG105" s="10"/>
      <c r="AMH105" s="10"/>
      <c r="AMI105" s="10"/>
      <c r="AMJ105" s="10"/>
      <c r="AMK105" s="10"/>
      <c r="AML105" s="10"/>
      <c r="AMM105" s="10"/>
      <c r="AMN105" s="10"/>
      <c r="AMO105" s="10"/>
      <c r="AMP105" s="10"/>
      <c r="AMQ105" s="10"/>
      <c r="AMR105" s="10"/>
      <c r="AMS105" s="10"/>
      <c r="AMT105" s="10"/>
      <c r="AMU105" s="10"/>
      <c r="AMV105" s="10"/>
      <c r="AMW105" s="10"/>
      <c r="AMX105" s="10"/>
      <c r="AMY105" s="10"/>
      <c r="AMZ105" s="10"/>
      <c r="ANA105" s="10"/>
      <c r="ANB105" s="10"/>
      <c r="ANC105" s="10"/>
      <c r="AND105" s="10"/>
      <c r="ANE105" s="10"/>
      <c r="ANF105" s="10"/>
      <c r="ANG105" s="10"/>
      <c r="ANH105" s="10"/>
      <c r="ANI105" s="10"/>
      <c r="ANJ105" s="10"/>
      <c r="ANK105" s="10"/>
      <c r="ANL105" s="10"/>
      <c r="ANM105" s="10"/>
      <c r="ANN105" s="10"/>
      <c r="ANO105" s="10"/>
      <c r="ANP105" s="10"/>
      <c r="ANQ105" s="10"/>
      <c r="ANR105" s="10"/>
      <c r="ANS105" s="10"/>
      <c r="ANT105" s="10"/>
      <c r="ANU105" s="10"/>
      <c r="ANV105" s="10"/>
      <c r="ANW105" s="10"/>
      <c r="ANX105" s="10"/>
      <c r="ANY105" s="10"/>
      <c r="ANZ105" s="10"/>
      <c r="AOA105" s="10"/>
      <c r="AOB105" s="10"/>
      <c r="AOC105" s="10"/>
      <c r="AOD105" s="10"/>
      <c r="AOE105" s="10"/>
      <c r="AOF105" s="10"/>
      <c r="AOG105" s="10"/>
      <c r="AOH105" s="10"/>
      <c r="AOI105" s="10"/>
      <c r="AOJ105" s="10"/>
      <c r="AOK105" s="10"/>
      <c r="AOL105" s="10"/>
      <c r="AOM105" s="10"/>
      <c r="AON105" s="10"/>
      <c r="AOO105" s="10"/>
      <c r="AOP105" s="10"/>
      <c r="AOQ105" s="10"/>
      <c r="AOR105" s="10"/>
      <c r="AOS105" s="10"/>
      <c r="AOT105" s="10"/>
      <c r="AOU105" s="10"/>
      <c r="AOV105" s="10"/>
      <c r="AOW105" s="10"/>
      <c r="AOX105" s="10"/>
      <c r="AOY105" s="10"/>
      <c r="AOZ105" s="10"/>
      <c r="APA105" s="10"/>
      <c r="APB105" s="10"/>
      <c r="APC105" s="10"/>
      <c r="APD105" s="10"/>
      <c r="APE105" s="10"/>
      <c r="APF105" s="10"/>
      <c r="APG105" s="10"/>
      <c r="APH105" s="10"/>
      <c r="API105" s="10"/>
      <c r="APJ105" s="10"/>
      <c r="APK105" s="10"/>
      <c r="APL105" s="10"/>
      <c r="APM105" s="10"/>
      <c r="APN105" s="10"/>
      <c r="APO105" s="10"/>
      <c r="APP105" s="10"/>
      <c r="APQ105" s="10"/>
      <c r="APR105" s="10"/>
      <c r="APS105" s="10"/>
      <c r="APT105" s="10"/>
      <c r="APU105" s="10"/>
      <c r="APV105" s="10"/>
      <c r="APW105" s="10"/>
      <c r="APX105" s="10"/>
      <c r="APY105" s="10"/>
      <c r="APZ105" s="10"/>
      <c r="AQA105" s="10"/>
      <c r="AQB105" s="10"/>
      <c r="AQC105" s="10"/>
      <c r="AQD105" s="10"/>
      <c r="AQE105" s="10"/>
      <c r="AQF105" s="10"/>
      <c r="AQG105" s="10"/>
      <c r="AQH105" s="10"/>
      <c r="AQI105" s="10"/>
      <c r="AQJ105" s="10"/>
      <c r="AQK105" s="10"/>
      <c r="AQL105" s="10"/>
      <c r="AQM105" s="10"/>
      <c r="AQN105" s="10"/>
      <c r="AQO105" s="10"/>
      <c r="AQP105" s="10"/>
      <c r="AQQ105" s="10"/>
      <c r="AQR105" s="10"/>
      <c r="AQS105" s="10"/>
      <c r="AQT105" s="10"/>
      <c r="AQU105" s="10"/>
      <c r="AQV105" s="10"/>
      <c r="AQW105" s="10"/>
      <c r="AQX105" s="10"/>
      <c r="AQY105" s="10"/>
      <c r="AQZ105" s="10"/>
      <c r="ARA105" s="10"/>
      <c r="ARB105" s="10"/>
      <c r="ARC105" s="10"/>
      <c r="ARD105" s="10"/>
      <c r="ARE105" s="10"/>
      <c r="ARF105" s="10"/>
      <c r="ARG105" s="10"/>
      <c r="ARH105" s="10"/>
      <c r="ARI105" s="10"/>
      <c r="ARJ105" s="10"/>
      <c r="ARK105" s="10"/>
      <c r="ARL105" s="10"/>
      <c r="ARM105" s="10"/>
      <c r="ARN105" s="10"/>
      <c r="ARO105" s="10"/>
      <c r="ARP105" s="10"/>
      <c r="ARQ105" s="10"/>
      <c r="ARR105" s="10"/>
      <c r="ARS105" s="10"/>
      <c r="ART105" s="10"/>
      <c r="ARU105" s="10"/>
      <c r="ARV105" s="10"/>
      <c r="ARW105" s="10"/>
      <c r="ARX105" s="10"/>
      <c r="ARY105" s="10"/>
      <c r="ARZ105" s="10"/>
      <c r="ASA105" s="10"/>
      <c r="ASB105" s="10"/>
      <c r="ASC105" s="10"/>
      <c r="ASD105" s="10"/>
      <c r="ASE105" s="10"/>
      <c r="ASF105" s="10"/>
      <c r="ASG105" s="10"/>
      <c r="ASH105" s="10"/>
      <c r="ASI105" s="10"/>
      <c r="ASJ105" s="10"/>
      <c r="ASK105" s="10"/>
      <c r="ASL105" s="10"/>
      <c r="ASM105" s="10"/>
      <c r="ASN105" s="10"/>
      <c r="ASO105" s="10"/>
      <c r="ASP105" s="10"/>
      <c r="ASQ105" s="10"/>
      <c r="ASR105" s="10"/>
      <c r="ASS105" s="10"/>
      <c r="AST105" s="10"/>
      <c r="ASU105" s="10"/>
      <c r="ASV105" s="10"/>
      <c r="ASW105" s="10"/>
      <c r="ASX105" s="10"/>
      <c r="ASY105" s="10"/>
      <c r="ASZ105" s="10"/>
      <c r="ATA105" s="10"/>
      <c r="ATB105" s="10"/>
      <c r="ATC105" s="10"/>
      <c r="ATD105" s="10"/>
      <c r="ATE105" s="10"/>
      <c r="ATF105" s="10"/>
      <c r="ATG105" s="10"/>
      <c r="ATH105" s="10"/>
      <c r="ATI105" s="10"/>
      <c r="ATJ105" s="10"/>
      <c r="ATK105" s="10"/>
      <c r="ATL105" s="10"/>
      <c r="ATM105" s="10"/>
      <c r="ATN105" s="10"/>
      <c r="ATO105" s="10"/>
      <c r="ATP105" s="10"/>
      <c r="ATQ105" s="10"/>
      <c r="ATR105" s="10"/>
      <c r="ATS105" s="10"/>
      <c r="ATT105" s="10"/>
      <c r="ATU105" s="10"/>
      <c r="ATV105" s="10"/>
      <c r="ATW105" s="10"/>
      <c r="ATX105" s="10"/>
      <c r="ATY105" s="10"/>
      <c r="ATZ105" s="10"/>
      <c r="AUA105" s="10"/>
      <c r="AUB105" s="10"/>
      <c r="AUC105" s="10"/>
      <c r="AUD105" s="10"/>
      <c r="AUE105" s="10"/>
      <c r="AUF105" s="10"/>
      <c r="AUG105" s="10"/>
      <c r="AUH105" s="10"/>
      <c r="AUI105" s="10"/>
      <c r="AUJ105" s="10"/>
      <c r="AUK105" s="10"/>
      <c r="AUL105" s="10"/>
      <c r="AUM105" s="10"/>
      <c r="AUN105" s="10"/>
      <c r="AUO105" s="10"/>
      <c r="AUP105" s="10"/>
      <c r="AUQ105" s="10"/>
      <c r="AUR105" s="10"/>
      <c r="AUS105" s="10"/>
      <c r="AUT105" s="10"/>
      <c r="AUU105" s="10"/>
      <c r="AUV105" s="10"/>
      <c r="AUW105" s="10"/>
      <c r="AUX105" s="10"/>
      <c r="AUY105" s="10"/>
      <c r="AUZ105" s="10"/>
      <c r="AVA105" s="10"/>
      <c r="AVB105" s="10"/>
      <c r="AVC105" s="10"/>
      <c r="AVD105" s="10"/>
      <c r="AVE105" s="10"/>
      <c r="AVF105" s="10"/>
      <c r="AVG105" s="10"/>
      <c r="AVH105" s="10"/>
      <c r="AVI105" s="10"/>
      <c r="AVJ105" s="10"/>
      <c r="AVK105" s="10"/>
      <c r="AVL105" s="10"/>
      <c r="AVM105" s="10"/>
      <c r="AVN105" s="10"/>
      <c r="AVO105" s="10"/>
      <c r="AVP105" s="10"/>
      <c r="AVQ105" s="10"/>
      <c r="AVR105" s="10"/>
      <c r="AVS105" s="10"/>
      <c r="AVT105" s="10"/>
      <c r="AVU105" s="10"/>
      <c r="AVV105" s="10"/>
      <c r="AVW105" s="10"/>
      <c r="AVX105" s="10"/>
      <c r="AVY105" s="10"/>
      <c r="AVZ105" s="10"/>
      <c r="AWA105" s="10"/>
      <c r="AWB105" s="10"/>
      <c r="AWC105" s="10"/>
      <c r="AWD105" s="10"/>
      <c r="AWE105" s="10"/>
      <c r="AWF105" s="10"/>
      <c r="AWG105" s="10"/>
      <c r="AWH105" s="10"/>
      <c r="AWI105" s="10"/>
      <c r="AWJ105" s="10"/>
      <c r="AWK105" s="10"/>
      <c r="AWL105" s="10"/>
      <c r="AWM105" s="10"/>
      <c r="AWN105" s="10"/>
      <c r="AWO105" s="10"/>
      <c r="AWP105" s="10"/>
      <c r="AWQ105" s="10"/>
      <c r="AWR105" s="10"/>
      <c r="AWS105" s="10"/>
      <c r="AWT105" s="10"/>
      <c r="AWU105" s="10"/>
      <c r="AWV105" s="10"/>
      <c r="AWW105" s="10"/>
      <c r="AWX105" s="10"/>
      <c r="AWY105" s="10"/>
      <c r="AWZ105" s="10"/>
      <c r="AXA105" s="10"/>
      <c r="AXB105" s="10"/>
      <c r="AXC105" s="10"/>
      <c r="AXD105" s="10"/>
      <c r="AXE105" s="10"/>
      <c r="AXF105" s="10"/>
      <c r="AXG105" s="10"/>
      <c r="AXH105" s="10"/>
      <c r="AXI105" s="10"/>
      <c r="AXJ105" s="10"/>
      <c r="AXK105" s="10"/>
      <c r="AXL105" s="10"/>
      <c r="AXM105" s="10"/>
      <c r="AXN105" s="10"/>
      <c r="AXO105" s="10"/>
      <c r="AXP105" s="10"/>
      <c r="AXQ105" s="10"/>
      <c r="AXR105" s="10"/>
      <c r="AXS105" s="10"/>
      <c r="AXT105" s="10"/>
      <c r="AXU105" s="10"/>
      <c r="AXV105" s="10"/>
      <c r="AXW105" s="10"/>
      <c r="AXX105" s="10"/>
      <c r="AXY105" s="10"/>
      <c r="AXZ105" s="10"/>
      <c r="AYA105" s="10"/>
      <c r="AYB105" s="10"/>
      <c r="AYC105" s="10"/>
      <c r="AYD105" s="10"/>
      <c r="AYE105" s="10"/>
      <c r="AYF105" s="10"/>
      <c r="AYG105" s="10"/>
      <c r="AYH105" s="10"/>
      <c r="AYI105" s="10"/>
      <c r="AYJ105" s="10"/>
      <c r="AYK105" s="10"/>
      <c r="AYL105" s="10"/>
      <c r="AYM105" s="10"/>
      <c r="AYN105" s="10"/>
      <c r="AYO105" s="10"/>
      <c r="AYP105" s="10"/>
      <c r="AYQ105" s="10"/>
      <c r="AYR105" s="10"/>
      <c r="AYS105" s="10"/>
      <c r="AYT105" s="10"/>
      <c r="AYU105" s="10"/>
      <c r="AYV105" s="10"/>
      <c r="AYW105" s="10"/>
      <c r="AYX105" s="10"/>
      <c r="AYY105" s="10"/>
      <c r="AYZ105" s="10"/>
      <c r="AZA105" s="10"/>
      <c r="AZB105" s="10"/>
      <c r="AZC105" s="10"/>
      <c r="AZD105" s="10"/>
      <c r="AZE105" s="10"/>
      <c r="AZF105" s="10"/>
      <c r="AZG105" s="10"/>
      <c r="AZH105" s="10"/>
      <c r="AZI105" s="10"/>
      <c r="AZJ105" s="10"/>
      <c r="AZK105" s="10"/>
      <c r="AZL105" s="10"/>
      <c r="AZM105" s="10"/>
      <c r="AZN105" s="10"/>
      <c r="AZO105" s="10"/>
      <c r="AZP105" s="10"/>
      <c r="AZQ105" s="10"/>
      <c r="AZR105" s="10"/>
      <c r="AZS105" s="10"/>
      <c r="AZT105" s="10"/>
      <c r="AZU105" s="10"/>
      <c r="AZV105" s="10"/>
      <c r="AZW105" s="10"/>
      <c r="AZX105" s="10"/>
      <c r="AZY105" s="10"/>
      <c r="AZZ105" s="10"/>
      <c r="BAA105" s="10"/>
      <c r="BAB105" s="10"/>
      <c r="BAC105" s="10"/>
      <c r="BAD105" s="10"/>
      <c r="BAE105" s="10"/>
      <c r="BAF105" s="10"/>
      <c r="BAG105" s="10"/>
      <c r="BAH105" s="10"/>
      <c r="BAI105" s="10"/>
      <c r="BAJ105" s="10"/>
      <c r="BAK105" s="10"/>
      <c r="BAL105" s="10"/>
      <c r="BAM105" s="10"/>
      <c r="BAN105" s="10"/>
      <c r="BAO105" s="10"/>
      <c r="BAP105" s="10"/>
      <c r="BAQ105" s="10"/>
      <c r="BAR105" s="10"/>
      <c r="BAS105" s="10"/>
      <c r="BAT105" s="10"/>
      <c r="BAU105" s="10"/>
      <c r="BAV105" s="10"/>
      <c r="BAW105" s="10"/>
      <c r="BAX105" s="10"/>
      <c r="BAY105" s="10"/>
      <c r="BAZ105" s="10"/>
      <c r="BBA105" s="10"/>
      <c r="BBB105" s="10"/>
      <c r="BBC105" s="10"/>
      <c r="BBD105" s="10"/>
      <c r="BBE105" s="10"/>
      <c r="BBF105" s="10"/>
      <c r="BBG105" s="10"/>
      <c r="BBH105" s="10"/>
      <c r="BBI105" s="10"/>
      <c r="BBJ105" s="10"/>
      <c r="BBK105" s="10"/>
      <c r="BBL105" s="10"/>
      <c r="BBM105" s="10"/>
      <c r="BBN105" s="10"/>
      <c r="BBO105" s="10"/>
      <c r="BBP105" s="10"/>
      <c r="BBQ105" s="10"/>
      <c r="BBR105" s="10"/>
      <c r="BBS105" s="10"/>
      <c r="BBT105" s="10"/>
      <c r="BBU105" s="10"/>
      <c r="BBV105" s="10"/>
      <c r="BBW105" s="10"/>
      <c r="BBX105" s="10"/>
      <c r="BBY105" s="10"/>
      <c r="BBZ105" s="10"/>
      <c r="BCA105" s="10"/>
      <c r="BCB105" s="10"/>
      <c r="BCC105" s="10"/>
      <c r="BCD105" s="10"/>
      <c r="BCE105" s="10"/>
      <c r="BCF105" s="10"/>
      <c r="BCG105" s="10"/>
      <c r="BCH105" s="10"/>
      <c r="BCI105" s="10"/>
      <c r="BCJ105" s="10"/>
      <c r="BCK105" s="10"/>
      <c r="BCL105" s="10"/>
      <c r="BCM105" s="10"/>
      <c r="BCN105" s="10"/>
      <c r="BCO105" s="10"/>
      <c r="BCP105" s="10"/>
      <c r="BCQ105" s="10"/>
      <c r="BCR105" s="10"/>
      <c r="BCS105" s="10"/>
      <c r="BCT105" s="10"/>
    </row>
    <row r="106" spans="1:1450" x14ac:dyDescent="0.25">
      <c r="A106" s="42" t="s">
        <v>1054</v>
      </c>
      <c r="B106" s="43" t="s">
        <v>1054</v>
      </c>
      <c r="C106" s="43" t="s">
        <v>84</v>
      </c>
      <c r="D106" s="43" t="s">
        <v>1170</v>
      </c>
      <c r="E106" s="43" t="s">
        <v>1171</v>
      </c>
      <c r="F106" s="43" t="s">
        <v>1172</v>
      </c>
      <c r="G106" s="43">
        <v>98172</v>
      </c>
      <c r="H106" s="43">
        <v>5950</v>
      </c>
      <c r="I106" s="43">
        <v>2686</v>
      </c>
      <c r="J106" s="29">
        <v>3</v>
      </c>
      <c r="K106" s="44">
        <f>AVERAGE(G106:G108)</f>
        <v>57011</v>
      </c>
      <c r="L106" s="44">
        <f>STDEV(G106:G108)</f>
        <v>38476.145168142823</v>
      </c>
      <c r="M106" s="29"/>
      <c r="N106" s="97">
        <v>1.196</v>
      </c>
      <c r="O106" s="29" t="str">
        <f>IF(R106="",1,"")</f>
        <v/>
      </c>
      <c r="P106" s="44">
        <f>ABS(L106*N106)</f>
        <v>46017.469621098811</v>
      </c>
      <c r="Q106" s="44">
        <f>ABS(G106-$K$106)</f>
        <v>41161</v>
      </c>
      <c r="R106" s="30">
        <f>IF(Q106&gt;$P$106,"",G106)</f>
        <v>98172</v>
      </c>
      <c r="S106" s="30">
        <f>IF(R106=G106,I106,"")</f>
        <v>2686</v>
      </c>
      <c r="T106" s="44">
        <f>AVERAGE(R106:R108)</f>
        <v>57011</v>
      </c>
      <c r="U106" s="44">
        <f>STDEV(R106:R108)</f>
        <v>38476.145168142823</v>
      </c>
      <c r="V106" s="29"/>
      <c r="W106" s="44">
        <f>IF(R106="","",((R106-$T$106)/S106)^2)</f>
        <v>234.83337403785328</v>
      </c>
      <c r="X106" s="46">
        <f>(1/(J106-1))*SUM(W106:W108)</f>
        <v>709.072550830659</v>
      </c>
      <c r="Y106" s="47">
        <f>U106/T106</f>
        <v>0.67488984876853275</v>
      </c>
      <c r="Z106" s="31"/>
      <c r="AA106" s="47" t="str">
        <f>IF(X106&lt;2,"A",IF(Y106&lt;0.15,"B","C"))</f>
        <v>C</v>
      </c>
      <c r="AB106" s="31"/>
      <c r="AC106" s="48">
        <f>T106/1000</f>
        <v>57.011000000000003</v>
      </c>
      <c r="AD106" s="49">
        <f>AC106*(SQRT((U106/T106)^2+(0.17/3.98)^2))</f>
        <v>38.553127881960791</v>
      </c>
      <c r="AE106" s="47">
        <f>AD106/AC106</f>
        <v>0.67624016210837889</v>
      </c>
      <c r="AF106" s="47"/>
      <c r="AG106" s="50">
        <v>45</v>
      </c>
      <c r="AH106" s="32"/>
      <c r="AI106" s="49">
        <f>(MEDIAN(R106:R109))/1000</f>
        <v>36.430500000000002</v>
      </c>
      <c r="AJ106" s="49">
        <f>(QUARTILE(R106:R109,1))/1000</f>
        <v>21.859749999999998</v>
      </c>
      <c r="AK106" s="49">
        <f>(QUARTILE(R106:R109,3))/1000</f>
        <v>62.72775</v>
      </c>
      <c r="AL106" s="48">
        <f>(AK106-AJ106)</f>
        <v>40.868000000000002</v>
      </c>
      <c r="AM106" s="29"/>
      <c r="AN106" s="29"/>
      <c r="AO106" s="29"/>
      <c r="AP106" s="29"/>
      <c r="AQ106" s="29"/>
      <c r="AR106" s="29"/>
      <c r="AS106" s="29"/>
      <c r="AT106" s="29"/>
    </row>
    <row r="107" spans="1:1450" s="37" customFormat="1" x14ac:dyDescent="0.25">
      <c r="A107" s="42" t="s">
        <v>1054</v>
      </c>
      <c r="B107" s="43" t="s">
        <v>1054</v>
      </c>
      <c r="C107" s="43" t="s">
        <v>84</v>
      </c>
      <c r="D107" s="43" t="s">
        <v>1173</v>
      </c>
      <c r="E107" s="43" t="s">
        <v>1171</v>
      </c>
      <c r="F107" s="43" t="s">
        <v>1174</v>
      </c>
      <c r="G107" s="43">
        <v>50913</v>
      </c>
      <c r="H107" s="43">
        <v>3044</v>
      </c>
      <c r="I107" s="43">
        <v>1365</v>
      </c>
      <c r="J107" s="29"/>
      <c r="K107" s="44"/>
      <c r="L107" s="44"/>
      <c r="M107" s="29"/>
      <c r="N107" s="62"/>
      <c r="O107" s="29" t="str">
        <f t="shared" ref="O107" si="25">IF(R107="",1,"")</f>
        <v/>
      </c>
      <c r="P107" s="29"/>
      <c r="Q107" s="44">
        <f>ABS(G107-$K$106)</f>
        <v>6098</v>
      </c>
      <c r="R107" s="30">
        <f>IF(Q107&gt;$P$106,"",G107)</f>
        <v>50913</v>
      </c>
      <c r="S107" s="30">
        <f t="shared" ref="S107:S108" si="26">IF(R107=G107,I107,"")</f>
        <v>1365</v>
      </c>
      <c r="T107" s="29"/>
      <c r="U107" s="29"/>
      <c r="V107" s="29"/>
      <c r="W107" s="44">
        <f>IF(R107="","",((R107-$T$106)/S107)^2)</f>
        <v>19.957656214359513</v>
      </c>
      <c r="X107" s="48"/>
      <c r="Y107" s="31"/>
      <c r="Z107" s="31"/>
      <c r="AA107" s="31"/>
      <c r="AB107" s="31"/>
      <c r="AC107" s="29"/>
      <c r="AD107" s="29"/>
      <c r="AE107" s="29"/>
      <c r="AF107" s="29"/>
      <c r="AG107" s="63"/>
      <c r="AH107" s="32"/>
      <c r="AI107" s="32"/>
      <c r="AJ107" s="32"/>
      <c r="AK107" s="32"/>
      <c r="AL107" s="29"/>
      <c r="AM107" s="29"/>
      <c r="AN107" s="29"/>
      <c r="AO107" s="29"/>
      <c r="AP107" s="29"/>
      <c r="AQ107" s="29"/>
      <c r="AR107" s="29"/>
      <c r="AS107" s="29"/>
      <c r="AT107" s="29"/>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c r="ON107" s="10"/>
      <c r="OO107" s="10"/>
      <c r="OP107" s="10"/>
      <c r="OQ107" s="10"/>
      <c r="OR107" s="10"/>
      <c r="OS107" s="10"/>
      <c r="OT107" s="10"/>
      <c r="OU107" s="10"/>
      <c r="OV107" s="10"/>
      <c r="OW107" s="10"/>
      <c r="OX107" s="10"/>
      <c r="OY107" s="10"/>
      <c r="OZ107" s="10"/>
      <c r="PA107" s="10"/>
      <c r="PB107" s="10"/>
      <c r="PC107" s="10"/>
      <c r="PD107" s="10"/>
      <c r="PE107" s="10"/>
      <c r="PF107" s="10"/>
      <c r="PG107" s="10"/>
      <c r="PH107" s="10"/>
      <c r="PI107" s="10"/>
      <c r="PJ107" s="10"/>
      <c r="PK107" s="10"/>
      <c r="PL107" s="10"/>
      <c r="PM107" s="10"/>
      <c r="PN107" s="10"/>
      <c r="PO107" s="10"/>
      <c r="PP107" s="10"/>
      <c r="PQ107" s="10"/>
      <c r="PR107" s="10"/>
      <c r="PS107" s="10"/>
      <c r="PT107" s="10"/>
      <c r="PU107" s="10"/>
      <c r="PV107" s="10"/>
      <c r="PW107" s="10"/>
      <c r="PX107" s="10"/>
      <c r="PY107" s="10"/>
      <c r="PZ107" s="10"/>
      <c r="QA107" s="10"/>
      <c r="QB107" s="10"/>
      <c r="QC107" s="10"/>
      <c r="QD107" s="10"/>
      <c r="QE107" s="10"/>
      <c r="QF107" s="10"/>
      <c r="QG107" s="10"/>
      <c r="QH107" s="10"/>
      <c r="QI107" s="10"/>
      <c r="QJ107" s="10"/>
      <c r="QK107" s="10"/>
      <c r="QL107" s="10"/>
      <c r="QM107" s="10"/>
      <c r="QN107" s="10"/>
      <c r="QO107" s="10"/>
      <c r="QP107" s="10"/>
      <c r="QQ107" s="10"/>
      <c r="QR107" s="10"/>
      <c r="QS107" s="10"/>
      <c r="QT107" s="10"/>
      <c r="QU107" s="10"/>
      <c r="QV107" s="10"/>
      <c r="QW107" s="10"/>
      <c r="QX107" s="10"/>
      <c r="QY107" s="10"/>
      <c r="QZ107" s="10"/>
      <c r="RA107" s="10"/>
      <c r="RB107" s="10"/>
      <c r="RC107" s="10"/>
      <c r="RD107" s="10"/>
      <c r="RE107" s="10"/>
      <c r="RF107" s="10"/>
      <c r="RG107" s="10"/>
      <c r="RH107" s="10"/>
      <c r="RI107" s="10"/>
      <c r="RJ107" s="10"/>
      <c r="RK107" s="10"/>
      <c r="RL107" s="10"/>
      <c r="RM107" s="10"/>
      <c r="RN107" s="10"/>
      <c r="RO107" s="10"/>
      <c r="RP107" s="10"/>
      <c r="RQ107" s="10"/>
      <c r="RR107" s="10"/>
      <c r="RS107" s="10"/>
      <c r="RT107" s="10"/>
      <c r="RU107" s="10"/>
      <c r="RV107" s="10"/>
      <c r="RW107" s="10"/>
      <c r="RX107" s="10"/>
      <c r="RY107" s="10"/>
      <c r="RZ107" s="10"/>
      <c r="SA107" s="10"/>
      <c r="SB107" s="10"/>
      <c r="SC107" s="10"/>
      <c r="SD107" s="10"/>
      <c r="SE107" s="10"/>
      <c r="SF107" s="10"/>
      <c r="SG107" s="10"/>
      <c r="SH107" s="10"/>
      <c r="SI107" s="10"/>
      <c r="SJ107" s="10"/>
      <c r="SK107" s="10"/>
      <c r="SL107" s="10"/>
      <c r="SM107" s="10"/>
      <c r="SN107" s="10"/>
      <c r="SO107" s="10"/>
      <c r="SP107" s="10"/>
      <c r="SQ107" s="10"/>
      <c r="SR107" s="10"/>
      <c r="SS107" s="10"/>
      <c r="ST107" s="10"/>
      <c r="SU107" s="10"/>
      <c r="SV107" s="10"/>
      <c r="SW107" s="10"/>
      <c r="SX107" s="10"/>
      <c r="SY107" s="10"/>
      <c r="SZ107" s="10"/>
      <c r="TA107" s="10"/>
      <c r="TB107" s="10"/>
      <c r="TC107" s="10"/>
      <c r="TD107" s="10"/>
      <c r="TE107" s="10"/>
      <c r="TF107" s="10"/>
      <c r="TG107" s="10"/>
      <c r="TH107" s="10"/>
      <c r="TI107" s="10"/>
      <c r="TJ107" s="10"/>
      <c r="TK107" s="10"/>
      <c r="TL107" s="10"/>
      <c r="TM107" s="10"/>
      <c r="TN107" s="10"/>
      <c r="TO107" s="10"/>
      <c r="TP107" s="10"/>
      <c r="TQ107" s="10"/>
      <c r="TR107" s="10"/>
      <c r="TS107" s="10"/>
      <c r="TT107" s="10"/>
      <c r="TU107" s="10"/>
      <c r="TV107" s="10"/>
      <c r="TW107" s="10"/>
      <c r="TX107" s="10"/>
      <c r="TY107" s="10"/>
      <c r="TZ107" s="10"/>
      <c r="UA107" s="10"/>
      <c r="UB107" s="10"/>
      <c r="UC107" s="10"/>
      <c r="UD107" s="10"/>
      <c r="UE107" s="10"/>
      <c r="UF107" s="10"/>
      <c r="UG107" s="10"/>
      <c r="UH107" s="10"/>
      <c r="UI107" s="10"/>
      <c r="UJ107" s="10"/>
      <c r="UK107" s="10"/>
      <c r="UL107" s="10"/>
      <c r="UM107" s="10"/>
      <c r="UN107" s="10"/>
      <c r="UO107" s="10"/>
      <c r="UP107" s="10"/>
      <c r="UQ107" s="10"/>
      <c r="UR107" s="10"/>
      <c r="US107" s="10"/>
      <c r="UT107" s="10"/>
      <c r="UU107" s="10"/>
      <c r="UV107" s="10"/>
      <c r="UW107" s="10"/>
      <c r="UX107" s="10"/>
      <c r="UY107" s="10"/>
      <c r="UZ107" s="10"/>
      <c r="VA107" s="10"/>
      <c r="VB107" s="10"/>
      <c r="VC107" s="10"/>
      <c r="VD107" s="10"/>
      <c r="VE107" s="10"/>
      <c r="VF107" s="10"/>
      <c r="VG107" s="10"/>
      <c r="VH107" s="10"/>
      <c r="VI107" s="10"/>
      <c r="VJ107" s="10"/>
      <c r="VK107" s="10"/>
      <c r="VL107" s="10"/>
      <c r="VM107" s="10"/>
      <c r="VN107" s="10"/>
      <c r="VO107" s="10"/>
      <c r="VP107" s="10"/>
      <c r="VQ107" s="10"/>
      <c r="VR107" s="10"/>
      <c r="VS107" s="10"/>
      <c r="VT107" s="10"/>
      <c r="VU107" s="10"/>
      <c r="VV107" s="10"/>
      <c r="VW107" s="10"/>
      <c r="VX107" s="10"/>
      <c r="VY107" s="10"/>
      <c r="VZ107" s="10"/>
      <c r="WA107" s="10"/>
      <c r="WB107" s="10"/>
      <c r="WC107" s="10"/>
      <c r="WD107" s="10"/>
      <c r="WE107" s="10"/>
      <c r="WF107" s="10"/>
      <c r="WG107" s="10"/>
      <c r="WH107" s="10"/>
      <c r="WI107" s="10"/>
      <c r="WJ107" s="10"/>
      <c r="WK107" s="10"/>
      <c r="WL107" s="10"/>
      <c r="WM107" s="10"/>
      <c r="WN107" s="10"/>
      <c r="WO107" s="10"/>
      <c r="WP107" s="10"/>
      <c r="WQ107" s="10"/>
      <c r="WR107" s="10"/>
      <c r="WS107" s="10"/>
      <c r="WT107" s="10"/>
      <c r="WU107" s="10"/>
      <c r="WV107" s="10"/>
      <c r="WW107" s="10"/>
      <c r="WX107" s="10"/>
      <c r="WY107" s="10"/>
      <c r="WZ107" s="10"/>
      <c r="XA107" s="10"/>
      <c r="XB107" s="10"/>
      <c r="XC107" s="10"/>
      <c r="XD107" s="10"/>
      <c r="XE107" s="10"/>
      <c r="XF107" s="10"/>
      <c r="XG107" s="10"/>
      <c r="XH107" s="10"/>
      <c r="XI107" s="10"/>
      <c r="XJ107" s="10"/>
      <c r="XK107" s="10"/>
      <c r="XL107" s="10"/>
      <c r="XM107" s="10"/>
      <c r="XN107" s="10"/>
      <c r="XO107" s="10"/>
      <c r="XP107" s="10"/>
      <c r="XQ107" s="10"/>
      <c r="XR107" s="10"/>
      <c r="XS107" s="10"/>
      <c r="XT107" s="10"/>
      <c r="XU107" s="10"/>
      <c r="XV107" s="10"/>
      <c r="XW107" s="10"/>
      <c r="XX107" s="10"/>
      <c r="XY107" s="10"/>
      <c r="XZ107" s="10"/>
      <c r="YA107" s="10"/>
      <c r="YB107" s="10"/>
      <c r="YC107" s="10"/>
      <c r="YD107" s="10"/>
      <c r="YE107" s="10"/>
      <c r="YF107" s="10"/>
      <c r="YG107" s="10"/>
      <c r="YH107" s="10"/>
      <c r="YI107" s="10"/>
      <c r="YJ107" s="10"/>
      <c r="YK107" s="10"/>
      <c r="YL107" s="10"/>
      <c r="YM107" s="10"/>
      <c r="YN107" s="10"/>
      <c r="YO107" s="10"/>
      <c r="YP107" s="10"/>
      <c r="YQ107" s="10"/>
      <c r="YR107" s="10"/>
      <c r="YS107" s="10"/>
      <c r="YT107" s="10"/>
      <c r="YU107" s="10"/>
      <c r="YV107" s="10"/>
      <c r="YW107" s="10"/>
      <c r="YX107" s="10"/>
      <c r="YY107" s="10"/>
      <c r="YZ107" s="10"/>
      <c r="ZA107" s="10"/>
      <c r="ZB107" s="10"/>
      <c r="ZC107" s="10"/>
      <c r="ZD107" s="10"/>
      <c r="ZE107" s="10"/>
      <c r="ZF107" s="10"/>
      <c r="ZG107" s="10"/>
      <c r="ZH107" s="10"/>
      <c r="ZI107" s="10"/>
      <c r="ZJ107" s="10"/>
      <c r="ZK107" s="10"/>
      <c r="ZL107" s="10"/>
      <c r="ZM107" s="10"/>
      <c r="ZN107" s="10"/>
      <c r="ZO107" s="10"/>
      <c r="ZP107" s="10"/>
      <c r="ZQ107" s="10"/>
      <c r="ZR107" s="10"/>
      <c r="ZS107" s="10"/>
      <c r="ZT107" s="10"/>
      <c r="ZU107" s="10"/>
      <c r="ZV107" s="10"/>
      <c r="ZW107" s="10"/>
      <c r="ZX107" s="10"/>
      <c r="ZY107" s="10"/>
      <c r="ZZ107" s="10"/>
      <c r="AAA107" s="10"/>
      <c r="AAB107" s="10"/>
      <c r="AAC107" s="10"/>
      <c r="AAD107" s="10"/>
      <c r="AAE107" s="10"/>
      <c r="AAF107" s="10"/>
      <c r="AAG107" s="10"/>
      <c r="AAH107" s="10"/>
      <c r="AAI107" s="10"/>
      <c r="AAJ107" s="10"/>
      <c r="AAK107" s="10"/>
      <c r="AAL107" s="10"/>
      <c r="AAM107" s="10"/>
      <c r="AAN107" s="10"/>
      <c r="AAO107" s="10"/>
      <c r="AAP107" s="10"/>
      <c r="AAQ107" s="10"/>
      <c r="AAR107" s="10"/>
      <c r="AAS107" s="10"/>
      <c r="AAT107" s="10"/>
      <c r="AAU107" s="10"/>
      <c r="AAV107" s="10"/>
      <c r="AAW107" s="10"/>
      <c r="AAX107" s="10"/>
      <c r="AAY107" s="10"/>
      <c r="AAZ107" s="10"/>
      <c r="ABA107" s="10"/>
      <c r="ABB107" s="10"/>
      <c r="ABC107" s="10"/>
      <c r="ABD107" s="10"/>
      <c r="ABE107" s="10"/>
      <c r="ABF107" s="10"/>
      <c r="ABG107" s="10"/>
      <c r="ABH107" s="10"/>
      <c r="ABI107" s="10"/>
      <c r="ABJ107" s="10"/>
      <c r="ABK107" s="10"/>
      <c r="ABL107" s="10"/>
      <c r="ABM107" s="10"/>
      <c r="ABN107" s="10"/>
      <c r="ABO107" s="10"/>
      <c r="ABP107" s="10"/>
      <c r="ABQ107" s="10"/>
      <c r="ABR107" s="10"/>
      <c r="ABS107" s="10"/>
      <c r="ABT107" s="10"/>
      <c r="ABU107" s="10"/>
      <c r="ABV107" s="10"/>
      <c r="ABW107" s="10"/>
      <c r="ABX107" s="10"/>
      <c r="ABY107" s="10"/>
      <c r="ABZ107" s="10"/>
      <c r="ACA107" s="10"/>
      <c r="ACB107" s="10"/>
      <c r="ACC107" s="10"/>
      <c r="ACD107" s="10"/>
      <c r="ACE107" s="10"/>
      <c r="ACF107" s="10"/>
      <c r="ACG107" s="10"/>
      <c r="ACH107" s="10"/>
      <c r="ACI107" s="10"/>
      <c r="ACJ107" s="10"/>
      <c r="ACK107" s="10"/>
      <c r="ACL107" s="10"/>
      <c r="ACM107" s="10"/>
      <c r="ACN107" s="10"/>
      <c r="ACO107" s="10"/>
      <c r="ACP107" s="10"/>
      <c r="ACQ107" s="10"/>
      <c r="ACR107" s="10"/>
      <c r="ACS107" s="10"/>
      <c r="ACT107" s="10"/>
      <c r="ACU107" s="10"/>
      <c r="ACV107" s="10"/>
      <c r="ACW107" s="10"/>
      <c r="ACX107" s="10"/>
      <c r="ACY107" s="10"/>
      <c r="ACZ107" s="10"/>
      <c r="ADA107" s="10"/>
      <c r="ADB107" s="10"/>
      <c r="ADC107" s="10"/>
      <c r="ADD107" s="10"/>
      <c r="ADE107" s="10"/>
      <c r="ADF107" s="10"/>
      <c r="ADG107" s="10"/>
      <c r="ADH107" s="10"/>
      <c r="ADI107" s="10"/>
      <c r="ADJ107" s="10"/>
      <c r="ADK107" s="10"/>
      <c r="ADL107" s="10"/>
      <c r="ADM107" s="10"/>
      <c r="ADN107" s="10"/>
      <c r="ADO107" s="10"/>
      <c r="ADP107" s="10"/>
      <c r="ADQ107" s="10"/>
      <c r="ADR107" s="10"/>
      <c r="ADS107" s="10"/>
      <c r="ADT107" s="10"/>
      <c r="ADU107" s="10"/>
      <c r="ADV107" s="10"/>
      <c r="ADW107" s="10"/>
      <c r="ADX107" s="10"/>
      <c r="ADY107" s="10"/>
      <c r="ADZ107" s="10"/>
      <c r="AEA107" s="10"/>
      <c r="AEB107" s="10"/>
      <c r="AEC107" s="10"/>
      <c r="AED107" s="10"/>
      <c r="AEE107" s="10"/>
      <c r="AEF107" s="10"/>
      <c r="AEG107" s="10"/>
      <c r="AEH107" s="10"/>
      <c r="AEI107" s="10"/>
      <c r="AEJ107" s="10"/>
      <c r="AEK107" s="10"/>
      <c r="AEL107" s="10"/>
      <c r="AEM107" s="10"/>
      <c r="AEN107" s="10"/>
      <c r="AEO107" s="10"/>
      <c r="AEP107" s="10"/>
      <c r="AEQ107" s="10"/>
      <c r="AER107" s="10"/>
      <c r="AES107" s="10"/>
      <c r="AET107" s="10"/>
      <c r="AEU107" s="10"/>
      <c r="AEV107" s="10"/>
      <c r="AEW107" s="10"/>
      <c r="AEX107" s="10"/>
      <c r="AEY107" s="10"/>
      <c r="AEZ107" s="10"/>
      <c r="AFA107" s="10"/>
      <c r="AFB107" s="10"/>
      <c r="AFC107" s="10"/>
      <c r="AFD107" s="10"/>
      <c r="AFE107" s="10"/>
      <c r="AFF107" s="10"/>
      <c r="AFG107" s="10"/>
      <c r="AFH107" s="10"/>
      <c r="AFI107" s="10"/>
      <c r="AFJ107" s="10"/>
      <c r="AFK107" s="10"/>
      <c r="AFL107" s="10"/>
      <c r="AFM107" s="10"/>
      <c r="AFN107" s="10"/>
      <c r="AFO107" s="10"/>
      <c r="AFP107" s="10"/>
      <c r="AFQ107" s="10"/>
      <c r="AFR107" s="10"/>
      <c r="AFS107" s="10"/>
      <c r="AFT107" s="10"/>
      <c r="AFU107" s="10"/>
      <c r="AFV107" s="10"/>
      <c r="AFW107" s="10"/>
      <c r="AFX107" s="10"/>
      <c r="AFY107" s="10"/>
      <c r="AFZ107" s="10"/>
      <c r="AGA107" s="10"/>
      <c r="AGB107" s="10"/>
      <c r="AGC107" s="10"/>
      <c r="AGD107" s="10"/>
      <c r="AGE107" s="10"/>
      <c r="AGF107" s="10"/>
      <c r="AGG107" s="10"/>
      <c r="AGH107" s="10"/>
      <c r="AGI107" s="10"/>
      <c r="AGJ107" s="10"/>
      <c r="AGK107" s="10"/>
      <c r="AGL107" s="10"/>
      <c r="AGM107" s="10"/>
      <c r="AGN107" s="10"/>
      <c r="AGO107" s="10"/>
      <c r="AGP107" s="10"/>
      <c r="AGQ107" s="10"/>
      <c r="AGR107" s="10"/>
      <c r="AGS107" s="10"/>
      <c r="AGT107" s="10"/>
      <c r="AGU107" s="10"/>
      <c r="AGV107" s="10"/>
      <c r="AGW107" s="10"/>
      <c r="AGX107" s="10"/>
      <c r="AGY107" s="10"/>
      <c r="AGZ107" s="10"/>
      <c r="AHA107" s="10"/>
      <c r="AHB107" s="10"/>
      <c r="AHC107" s="10"/>
      <c r="AHD107" s="10"/>
      <c r="AHE107" s="10"/>
      <c r="AHF107" s="10"/>
      <c r="AHG107" s="10"/>
      <c r="AHH107" s="10"/>
      <c r="AHI107" s="10"/>
      <c r="AHJ107" s="10"/>
      <c r="AHK107" s="10"/>
      <c r="AHL107" s="10"/>
      <c r="AHM107" s="10"/>
      <c r="AHN107" s="10"/>
      <c r="AHO107" s="10"/>
      <c r="AHP107" s="10"/>
      <c r="AHQ107" s="10"/>
      <c r="AHR107" s="10"/>
      <c r="AHS107" s="10"/>
      <c r="AHT107" s="10"/>
      <c r="AHU107" s="10"/>
      <c r="AHV107" s="10"/>
      <c r="AHW107" s="10"/>
      <c r="AHX107" s="10"/>
      <c r="AHY107" s="10"/>
      <c r="AHZ107" s="10"/>
      <c r="AIA107" s="10"/>
      <c r="AIB107" s="10"/>
      <c r="AIC107" s="10"/>
      <c r="AID107" s="10"/>
      <c r="AIE107" s="10"/>
      <c r="AIF107" s="10"/>
      <c r="AIG107" s="10"/>
      <c r="AIH107" s="10"/>
      <c r="AII107" s="10"/>
      <c r="AIJ107" s="10"/>
      <c r="AIK107" s="10"/>
      <c r="AIL107" s="10"/>
      <c r="AIM107" s="10"/>
      <c r="AIN107" s="10"/>
      <c r="AIO107" s="10"/>
      <c r="AIP107" s="10"/>
      <c r="AIQ107" s="10"/>
      <c r="AIR107" s="10"/>
      <c r="AIS107" s="10"/>
      <c r="AIT107" s="10"/>
      <c r="AIU107" s="10"/>
      <c r="AIV107" s="10"/>
      <c r="AIW107" s="10"/>
      <c r="AIX107" s="10"/>
      <c r="AIY107" s="10"/>
      <c r="AIZ107" s="10"/>
      <c r="AJA107" s="10"/>
      <c r="AJB107" s="10"/>
      <c r="AJC107" s="10"/>
      <c r="AJD107" s="10"/>
      <c r="AJE107" s="10"/>
      <c r="AJF107" s="10"/>
      <c r="AJG107" s="10"/>
      <c r="AJH107" s="10"/>
      <c r="AJI107" s="10"/>
      <c r="AJJ107" s="10"/>
      <c r="AJK107" s="10"/>
      <c r="AJL107" s="10"/>
      <c r="AJM107" s="10"/>
      <c r="AJN107" s="10"/>
      <c r="AJO107" s="10"/>
      <c r="AJP107" s="10"/>
      <c r="AJQ107" s="10"/>
      <c r="AJR107" s="10"/>
      <c r="AJS107" s="10"/>
      <c r="AJT107" s="10"/>
      <c r="AJU107" s="10"/>
      <c r="AJV107" s="10"/>
      <c r="AJW107" s="10"/>
      <c r="AJX107" s="10"/>
      <c r="AJY107" s="10"/>
      <c r="AJZ107" s="10"/>
      <c r="AKA107" s="10"/>
      <c r="AKB107" s="10"/>
      <c r="AKC107" s="10"/>
      <c r="AKD107" s="10"/>
      <c r="AKE107" s="10"/>
      <c r="AKF107" s="10"/>
      <c r="AKG107" s="10"/>
      <c r="AKH107" s="10"/>
      <c r="AKI107" s="10"/>
      <c r="AKJ107" s="10"/>
      <c r="AKK107" s="10"/>
      <c r="AKL107" s="10"/>
      <c r="AKM107" s="10"/>
      <c r="AKN107" s="10"/>
      <c r="AKO107" s="10"/>
      <c r="AKP107" s="10"/>
      <c r="AKQ107" s="10"/>
      <c r="AKR107" s="10"/>
      <c r="AKS107" s="10"/>
      <c r="AKT107" s="10"/>
      <c r="AKU107" s="10"/>
      <c r="AKV107" s="10"/>
      <c r="AKW107" s="10"/>
      <c r="AKX107" s="10"/>
      <c r="AKY107" s="10"/>
      <c r="AKZ107" s="10"/>
      <c r="ALA107" s="10"/>
      <c r="ALB107" s="10"/>
      <c r="ALC107" s="10"/>
      <c r="ALD107" s="10"/>
      <c r="ALE107" s="10"/>
      <c r="ALF107" s="10"/>
      <c r="ALG107" s="10"/>
      <c r="ALH107" s="10"/>
      <c r="ALI107" s="10"/>
      <c r="ALJ107" s="10"/>
      <c r="ALK107" s="10"/>
      <c r="ALL107" s="10"/>
      <c r="ALM107" s="10"/>
      <c r="ALN107" s="10"/>
      <c r="ALO107" s="10"/>
      <c r="ALP107" s="10"/>
      <c r="ALQ107" s="10"/>
      <c r="ALR107" s="10"/>
      <c r="ALS107" s="10"/>
      <c r="ALT107" s="10"/>
      <c r="ALU107" s="10"/>
      <c r="ALV107" s="10"/>
      <c r="ALW107" s="10"/>
      <c r="ALX107" s="10"/>
      <c r="ALY107" s="10"/>
      <c r="ALZ107" s="10"/>
      <c r="AMA107" s="10"/>
      <c r="AMB107" s="10"/>
      <c r="AMC107" s="10"/>
      <c r="AMD107" s="10"/>
      <c r="AME107" s="10"/>
      <c r="AMF107" s="10"/>
      <c r="AMG107" s="10"/>
      <c r="AMH107" s="10"/>
      <c r="AMI107" s="10"/>
      <c r="AMJ107" s="10"/>
      <c r="AMK107" s="10"/>
      <c r="AML107" s="10"/>
      <c r="AMM107" s="10"/>
      <c r="AMN107" s="10"/>
      <c r="AMO107" s="10"/>
      <c r="AMP107" s="10"/>
      <c r="AMQ107" s="10"/>
      <c r="AMR107" s="10"/>
      <c r="AMS107" s="10"/>
      <c r="AMT107" s="10"/>
      <c r="AMU107" s="10"/>
      <c r="AMV107" s="10"/>
      <c r="AMW107" s="10"/>
      <c r="AMX107" s="10"/>
      <c r="AMY107" s="10"/>
      <c r="AMZ107" s="10"/>
      <c r="ANA107" s="10"/>
      <c r="ANB107" s="10"/>
      <c r="ANC107" s="10"/>
      <c r="AND107" s="10"/>
      <c r="ANE107" s="10"/>
      <c r="ANF107" s="10"/>
      <c r="ANG107" s="10"/>
      <c r="ANH107" s="10"/>
      <c r="ANI107" s="10"/>
      <c r="ANJ107" s="10"/>
      <c r="ANK107" s="10"/>
      <c r="ANL107" s="10"/>
      <c r="ANM107" s="10"/>
      <c r="ANN107" s="10"/>
      <c r="ANO107" s="10"/>
      <c r="ANP107" s="10"/>
      <c r="ANQ107" s="10"/>
      <c r="ANR107" s="10"/>
      <c r="ANS107" s="10"/>
      <c r="ANT107" s="10"/>
      <c r="ANU107" s="10"/>
      <c r="ANV107" s="10"/>
      <c r="ANW107" s="10"/>
      <c r="ANX107" s="10"/>
      <c r="ANY107" s="10"/>
      <c r="ANZ107" s="10"/>
      <c r="AOA107" s="10"/>
      <c r="AOB107" s="10"/>
      <c r="AOC107" s="10"/>
      <c r="AOD107" s="10"/>
      <c r="AOE107" s="10"/>
      <c r="AOF107" s="10"/>
      <c r="AOG107" s="10"/>
      <c r="AOH107" s="10"/>
      <c r="AOI107" s="10"/>
      <c r="AOJ107" s="10"/>
      <c r="AOK107" s="10"/>
      <c r="AOL107" s="10"/>
      <c r="AOM107" s="10"/>
      <c r="AON107" s="10"/>
      <c r="AOO107" s="10"/>
      <c r="AOP107" s="10"/>
      <c r="AOQ107" s="10"/>
      <c r="AOR107" s="10"/>
      <c r="AOS107" s="10"/>
      <c r="AOT107" s="10"/>
      <c r="AOU107" s="10"/>
      <c r="AOV107" s="10"/>
      <c r="AOW107" s="10"/>
      <c r="AOX107" s="10"/>
      <c r="AOY107" s="10"/>
      <c r="AOZ107" s="10"/>
      <c r="APA107" s="10"/>
      <c r="APB107" s="10"/>
      <c r="APC107" s="10"/>
      <c r="APD107" s="10"/>
      <c r="APE107" s="10"/>
      <c r="APF107" s="10"/>
      <c r="APG107" s="10"/>
      <c r="APH107" s="10"/>
      <c r="API107" s="10"/>
      <c r="APJ107" s="10"/>
      <c r="APK107" s="10"/>
      <c r="APL107" s="10"/>
      <c r="APM107" s="10"/>
      <c r="APN107" s="10"/>
      <c r="APO107" s="10"/>
      <c r="APP107" s="10"/>
      <c r="APQ107" s="10"/>
      <c r="APR107" s="10"/>
      <c r="APS107" s="10"/>
      <c r="APT107" s="10"/>
      <c r="APU107" s="10"/>
      <c r="APV107" s="10"/>
      <c r="APW107" s="10"/>
      <c r="APX107" s="10"/>
      <c r="APY107" s="10"/>
      <c r="APZ107" s="10"/>
      <c r="AQA107" s="10"/>
      <c r="AQB107" s="10"/>
      <c r="AQC107" s="10"/>
      <c r="AQD107" s="10"/>
      <c r="AQE107" s="10"/>
      <c r="AQF107" s="10"/>
      <c r="AQG107" s="10"/>
      <c r="AQH107" s="10"/>
      <c r="AQI107" s="10"/>
      <c r="AQJ107" s="10"/>
      <c r="AQK107" s="10"/>
      <c r="AQL107" s="10"/>
      <c r="AQM107" s="10"/>
      <c r="AQN107" s="10"/>
      <c r="AQO107" s="10"/>
      <c r="AQP107" s="10"/>
      <c r="AQQ107" s="10"/>
      <c r="AQR107" s="10"/>
      <c r="AQS107" s="10"/>
      <c r="AQT107" s="10"/>
      <c r="AQU107" s="10"/>
      <c r="AQV107" s="10"/>
      <c r="AQW107" s="10"/>
      <c r="AQX107" s="10"/>
      <c r="AQY107" s="10"/>
      <c r="AQZ107" s="10"/>
      <c r="ARA107" s="10"/>
      <c r="ARB107" s="10"/>
      <c r="ARC107" s="10"/>
      <c r="ARD107" s="10"/>
      <c r="ARE107" s="10"/>
      <c r="ARF107" s="10"/>
      <c r="ARG107" s="10"/>
      <c r="ARH107" s="10"/>
      <c r="ARI107" s="10"/>
      <c r="ARJ107" s="10"/>
      <c r="ARK107" s="10"/>
      <c r="ARL107" s="10"/>
      <c r="ARM107" s="10"/>
      <c r="ARN107" s="10"/>
      <c r="ARO107" s="10"/>
      <c r="ARP107" s="10"/>
      <c r="ARQ107" s="10"/>
      <c r="ARR107" s="10"/>
      <c r="ARS107" s="10"/>
      <c r="ART107" s="10"/>
      <c r="ARU107" s="10"/>
      <c r="ARV107" s="10"/>
      <c r="ARW107" s="10"/>
      <c r="ARX107" s="10"/>
      <c r="ARY107" s="10"/>
      <c r="ARZ107" s="10"/>
      <c r="ASA107" s="10"/>
      <c r="ASB107" s="10"/>
      <c r="ASC107" s="10"/>
      <c r="ASD107" s="10"/>
      <c r="ASE107" s="10"/>
      <c r="ASF107" s="10"/>
      <c r="ASG107" s="10"/>
      <c r="ASH107" s="10"/>
      <c r="ASI107" s="10"/>
      <c r="ASJ107" s="10"/>
      <c r="ASK107" s="10"/>
      <c r="ASL107" s="10"/>
      <c r="ASM107" s="10"/>
      <c r="ASN107" s="10"/>
      <c r="ASO107" s="10"/>
      <c r="ASP107" s="10"/>
      <c r="ASQ107" s="10"/>
      <c r="ASR107" s="10"/>
      <c r="ASS107" s="10"/>
      <c r="AST107" s="10"/>
      <c r="ASU107" s="10"/>
      <c r="ASV107" s="10"/>
      <c r="ASW107" s="10"/>
      <c r="ASX107" s="10"/>
      <c r="ASY107" s="10"/>
      <c r="ASZ107" s="10"/>
      <c r="ATA107" s="10"/>
      <c r="ATB107" s="10"/>
      <c r="ATC107" s="10"/>
      <c r="ATD107" s="10"/>
      <c r="ATE107" s="10"/>
      <c r="ATF107" s="10"/>
      <c r="ATG107" s="10"/>
      <c r="ATH107" s="10"/>
      <c r="ATI107" s="10"/>
      <c r="ATJ107" s="10"/>
      <c r="ATK107" s="10"/>
      <c r="ATL107" s="10"/>
      <c r="ATM107" s="10"/>
      <c r="ATN107" s="10"/>
      <c r="ATO107" s="10"/>
      <c r="ATP107" s="10"/>
      <c r="ATQ107" s="10"/>
      <c r="ATR107" s="10"/>
      <c r="ATS107" s="10"/>
      <c r="ATT107" s="10"/>
      <c r="ATU107" s="10"/>
      <c r="ATV107" s="10"/>
      <c r="ATW107" s="10"/>
      <c r="ATX107" s="10"/>
      <c r="ATY107" s="10"/>
      <c r="ATZ107" s="10"/>
      <c r="AUA107" s="10"/>
      <c r="AUB107" s="10"/>
      <c r="AUC107" s="10"/>
      <c r="AUD107" s="10"/>
      <c r="AUE107" s="10"/>
      <c r="AUF107" s="10"/>
      <c r="AUG107" s="10"/>
      <c r="AUH107" s="10"/>
      <c r="AUI107" s="10"/>
      <c r="AUJ107" s="10"/>
      <c r="AUK107" s="10"/>
      <c r="AUL107" s="10"/>
      <c r="AUM107" s="10"/>
      <c r="AUN107" s="10"/>
      <c r="AUO107" s="10"/>
      <c r="AUP107" s="10"/>
      <c r="AUQ107" s="10"/>
      <c r="AUR107" s="10"/>
      <c r="AUS107" s="10"/>
      <c r="AUT107" s="10"/>
      <c r="AUU107" s="10"/>
      <c r="AUV107" s="10"/>
      <c r="AUW107" s="10"/>
      <c r="AUX107" s="10"/>
      <c r="AUY107" s="10"/>
      <c r="AUZ107" s="10"/>
      <c r="AVA107" s="10"/>
      <c r="AVB107" s="10"/>
      <c r="AVC107" s="10"/>
      <c r="AVD107" s="10"/>
      <c r="AVE107" s="10"/>
      <c r="AVF107" s="10"/>
      <c r="AVG107" s="10"/>
      <c r="AVH107" s="10"/>
      <c r="AVI107" s="10"/>
      <c r="AVJ107" s="10"/>
      <c r="AVK107" s="10"/>
      <c r="AVL107" s="10"/>
      <c r="AVM107" s="10"/>
      <c r="AVN107" s="10"/>
      <c r="AVO107" s="10"/>
      <c r="AVP107" s="10"/>
      <c r="AVQ107" s="10"/>
      <c r="AVR107" s="10"/>
      <c r="AVS107" s="10"/>
      <c r="AVT107" s="10"/>
      <c r="AVU107" s="10"/>
      <c r="AVV107" s="10"/>
      <c r="AVW107" s="10"/>
      <c r="AVX107" s="10"/>
      <c r="AVY107" s="10"/>
      <c r="AVZ107" s="10"/>
      <c r="AWA107" s="10"/>
      <c r="AWB107" s="10"/>
      <c r="AWC107" s="10"/>
      <c r="AWD107" s="10"/>
      <c r="AWE107" s="10"/>
      <c r="AWF107" s="10"/>
      <c r="AWG107" s="10"/>
      <c r="AWH107" s="10"/>
      <c r="AWI107" s="10"/>
      <c r="AWJ107" s="10"/>
      <c r="AWK107" s="10"/>
      <c r="AWL107" s="10"/>
      <c r="AWM107" s="10"/>
      <c r="AWN107" s="10"/>
      <c r="AWO107" s="10"/>
      <c r="AWP107" s="10"/>
      <c r="AWQ107" s="10"/>
      <c r="AWR107" s="10"/>
      <c r="AWS107" s="10"/>
      <c r="AWT107" s="10"/>
      <c r="AWU107" s="10"/>
      <c r="AWV107" s="10"/>
      <c r="AWW107" s="10"/>
      <c r="AWX107" s="10"/>
      <c r="AWY107" s="10"/>
      <c r="AWZ107" s="10"/>
      <c r="AXA107" s="10"/>
      <c r="AXB107" s="10"/>
      <c r="AXC107" s="10"/>
      <c r="AXD107" s="10"/>
      <c r="AXE107" s="10"/>
      <c r="AXF107" s="10"/>
      <c r="AXG107" s="10"/>
      <c r="AXH107" s="10"/>
      <c r="AXI107" s="10"/>
      <c r="AXJ107" s="10"/>
      <c r="AXK107" s="10"/>
      <c r="AXL107" s="10"/>
      <c r="AXM107" s="10"/>
      <c r="AXN107" s="10"/>
      <c r="AXO107" s="10"/>
      <c r="AXP107" s="10"/>
      <c r="AXQ107" s="10"/>
      <c r="AXR107" s="10"/>
      <c r="AXS107" s="10"/>
      <c r="AXT107" s="10"/>
      <c r="AXU107" s="10"/>
      <c r="AXV107" s="10"/>
      <c r="AXW107" s="10"/>
      <c r="AXX107" s="10"/>
      <c r="AXY107" s="10"/>
      <c r="AXZ107" s="10"/>
      <c r="AYA107" s="10"/>
      <c r="AYB107" s="10"/>
      <c r="AYC107" s="10"/>
      <c r="AYD107" s="10"/>
      <c r="AYE107" s="10"/>
      <c r="AYF107" s="10"/>
      <c r="AYG107" s="10"/>
      <c r="AYH107" s="10"/>
      <c r="AYI107" s="10"/>
      <c r="AYJ107" s="10"/>
      <c r="AYK107" s="10"/>
      <c r="AYL107" s="10"/>
      <c r="AYM107" s="10"/>
      <c r="AYN107" s="10"/>
      <c r="AYO107" s="10"/>
      <c r="AYP107" s="10"/>
      <c r="AYQ107" s="10"/>
      <c r="AYR107" s="10"/>
      <c r="AYS107" s="10"/>
      <c r="AYT107" s="10"/>
      <c r="AYU107" s="10"/>
      <c r="AYV107" s="10"/>
      <c r="AYW107" s="10"/>
      <c r="AYX107" s="10"/>
      <c r="AYY107" s="10"/>
      <c r="AYZ107" s="10"/>
      <c r="AZA107" s="10"/>
      <c r="AZB107" s="10"/>
      <c r="AZC107" s="10"/>
      <c r="AZD107" s="10"/>
      <c r="AZE107" s="10"/>
      <c r="AZF107" s="10"/>
      <c r="AZG107" s="10"/>
      <c r="AZH107" s="10"/>
      <c r="AZI107" s="10"/>
      <c r="AZJ107" s="10"/>
      <c r="AZK107" s="10"/>
      <c r="AZL107" s="10"/>
      <c r="AZM107" s="10"/>
      <c r="AZN107" s="10"/>
      <c r="AZO107" s="10"/>
      <c r="AZP107" s="10"/>
      <c r="AZQ107" s="10"/>
      <c r="AZR107" s="10"/>
      <c r="AZS107" s="10"/>
      <c r="AZT107" s="10"/>
      <c r="AZU107" s="10"/>
      <c r="AZV107" s="10"/>
      <c r="AZW107" s="10"/>
      <c r="AZX107" s="10"/>
      <c r="AZY107" s="10"/>
      <c r="AZZ107" s="10"/>
      <c r="BAA107" s="10"/>
      <c r="BAB107" s="10"/>
      <c r="BAC107" s="10"/>
      <c r="BAD107" s="10"/>
      <c r="BAE107" s="10"/>
      <c r="BAF107" s="10"/>
      <c r="BAG107" s="10"/>
      <c r="BAH107" s="10"/>
      <c r="BAI107" s="10"/>
      <c r="BAJ107" s="10"/>
      <c r="BAK107" s="10"/>
      <c r="BAL107" s="10"/>
      <c r="BAM107" s="10"/>
      <c r="BAN107" s="10"/>
      <c r="BAO107" s="10"/>
      <c r="BAP107" s="10"/>
      <c r="BAQ107" s="10"/>
      <c r="BAR107" s="10"/>
      <c r="BAS107" s="10"/>
      <c r="BAT107" s="10"/>
      <c r="BAU107" s="10"/>
      <c r="BAV107" s="10"/>
      <c r="BAW107" s="10"/>
      <c r="BAX107" s="10"/>
      <c r="BAY107" s="10"/>
      <c r="BAZ107" s="10"/>
      <c r="BBA107" s="10"/>
      <c r="BBB107" s="10"/>
      <c r="BBC107" s="10"/>
      <c r="BBD107" s="10"/>
      <c r="BBE107" s="10"/>
      <c r="BBF107" s="10"/>
      <c r="BBG107" s="10"/>
      <c r="BBH107" s="10"/>
      <c r="BBI107" s="10"/>
      <c r="BBJ107" s="10"/>
      <c r="BBK107" s="10"/>
      <c r="BBL107" s="10"/>
      <c r="BBM107" s="10"/>
      <c r="BBN107" s="10"/>
      <c r="BBO107" s="10"/>
      <c r="BBP107" s="10"/>
      <c r="BBQ107" s="10"/>
      <c r="BBR107" s="10"/>
      <c r="BBS107" s="10"/>
      <c r="BBT107" s="10"/>
      <c r="BBU107" s="10"/>
      <c r="BBV107" s="10"/>
      <c r="BBW107" s="10"/>
      <c r="BBX107" s="10"/>
      <c r="BBY107" s="10"/>
      <c r="BBZ107" s="10"/>
      <c r="BCA107" s="10"/>
      <c r="BCB107" s="10"/>
      <c r="BCC107" s="10"/>
      <c r="BCD107" s="10"/>
      <c r="BCE107" s="10"/>
      <c r="BCF107" s="10"/>
      <c r="BCG107" s="10"/>
      <c r="BCH107" s="10"/>
      <c r="BCI107" s="10"/>
      <c r="BCJ107" s="10"/>
      <c r="BCK107" s="10"/>
      <c r="BCL107" s="10"/>
      <c r="BCM107" s="10"/>
      <c r="BCN107" s="10"/>
      <c r="BCO107" s="10"/>
      <c r="BCP107" s="10"/>
      <c r="BCQ107" s="10"/>
      <c r="BCR107" s="10"/>
      <c r="BCS107" s="10"/>
      <c r="BCT107" s="10"/>
    </row>
    <row r="108" spans="1:1450" s="37" customFormat="1" x14ac:dyDescent="0.25">
      <c r="A108" s="42" t="s">
        <v>1054</v>
      </c>
      <c r="B108" s="43" t="s">
        <v>1054</v>
      </c>
      <c r="C108" s="43" t="s">
        <v>84</v>
      </c>
      <c r="D108" s="43" t="s">
        <v>1175</v>
      </c>
      <c r="E108" s="43" t="s">
        <v>1171</v>
      </c>
      <c r="F108" s="43" t="s">
        <v>1176</v>
      </c>
      <c r="G108" s="43">
        <v>21948</v>
      </c>
      <c r="H108" s="43">
        <v>1553</v>
      </c>
      <c r="I108" s="43">
        <v>1028</v>
      </c>
      <c r="J108" s="29"/>
      <c r="K108" s="44"/>
      <c r="L108" s="44"/>
      <c r="M108" s="29"/>
      <c r="N108" s="62"/>
      <c r="O108" s="29" t="str">
        <f>IF(R108="",1,"")</f>
        <v/>
      </c>
      <c r="P108" s="29"/>
      <c r="Q108" s="44">
        <f>ABS(G108-$K$106)</f>
        <v>35063</v>
      </c>
      <c r="R108" s="30">
        <f>IF(Q108&gt;$P$106,"",G108)</f>
        <v>21948</v>
      </c>
      <c r="S108" s="30">
        <f t="shared" si="26"/>
        <v>1028</v>
      </c>
      <c r="T108" s="29"/>
      <c r="U108" s="29"/>
      <c r="V108" s="29"/>
      <c r="W108" s="44">
        <f>IF(R108="","",((R108-$T$106)/S108)^2)</f>
        <v>1163.3540714091052</v>
      </c>
      <c r="X108" s="48"/>
      <c r="Y108" s="31"/>
      <c r="Z108" s="31"/>
      <c r="AA108" s="31"/>
      <c r="AB108" s="31"/>
      <c r="AC108" s="29"/>
      <c r="AD108" s="29"/>
      <c r="AE108" s="29"/>
      <c r="AF108" s="29"/>
      <c r="AG108" s="63"/>
      <c r="AH108" s="32"/>
      <c r="AI108" s="32"/>
      <c r="AJ108" s="32"/>
      <c r="AK108" s="32"/>
      <c r="AL108" s="29"/>
      <c r="AM108" s="29"/>
      <c r="AN108" s="29"/>
      <c r="AO108" s="29"/>
      <c r="AP108" s="29"/>
      <c r="AQ108" s="29"/>
      <c r="AR108" s="29"/>
      <c r="AS108" s="29"/>
      <c r="AT108" s="29"/>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row>
    <row r="109" spans="1:1450" s="37" customFormat="1" x14ac:dyDescent="0.25">
      <c r="A109" s="66" t="s">
        <v>1054</v>
      </c>
      <c r="B109" s="67" t="s">
        <v>1054</v>
      </c>
      <c r="C109" s="67" t="s">
        <v>84</v>
      </c>
      <c r="D109" s="67" t="s">
        <v>1177</v>
      </c>
      <c r="E109" s="67" t="s">
        <v>1178</v>
      </c>
      <c r="F109" s="67" t="s">
        <v>1179</v>
      </c>
      <c r="G109" s="67">
        <v>21595</v>
      </c>
      <c r="H109" s="67">
        <v>1465</v>
      </c>
      <c r="I109" s="67">
        <v>912</v>
      </c>
      <c r="J109" s="33">
        <v>6</v>
      </c>
      <c r="K109" s="68">
        <f>AVERAGE(G109:G114)</f>
        <v>33755.833333333336</v>
      </c>
      <c r="L109" s="68">
        <f>STDEV(G109:G114)</f>
        <v>8556.9843617168426</v>
      </c>
      <c r="M109" s="33"/>
      <c r="N109" s="96">
        <v>1.61</v>
      </c>
      <c r="O109" s="33" t="str">
        <f>IF(R109="",1,"")</f>
        <v/>
      </c>
      <c r="P109" s="68">
        <f>ABS(L109*N109)</f>
        <v>13776.744822364117</v>
      </c>
      <c r="Q109" s="68">
        <f t="shared" ref="Q109:Q114" si="27">ABS(G109-$K$109)</f>
        <v>12160.833333333336</v>
      </c>
      <c r="R109" s="34">
        <f t="shared" ref="R109:R114" si="28">IF(Q109&gt;$P$109,"",G109)</f>
        <v>21595</v>
      </c>
      <c r="S109" s="34">
        <f>IF(R109=G109,I109,"")</f>
        <v>912</v>
      </c>
      <c r="T109" s="68">
        <f>AVERAGE(R109:R114)</f>
        <v>33755.833333333336</v>
      </c>
      <c r="U109" s="68">
        <f>STDEV(R109:R114)</f>
        <v>8556.9843617168426</v>
      </c>
      <c r="V109" s="33"/>
      <c r="W109" s="68">
        <f t="shared" ref="W109:W114" si="29">IF(R109="","",((R109-$T$109)/S109)^2)</f>
        <v>177.80214508443845</v>
      </c>
      <c r="X109" s="70">
        <f>(1/(J109-1))*SUM(W109:W114)</f>
        <v>51.866744684893256</v>
      </c>
      <c r="Y109" s="71">
        <f>U109/T109</f>
        <v>0.25349646318069002</v>
      </c>
      <c r="Z109" s="75"/>
      <c r="AA109" s="71" t="str">
        <f>IF(X109&lt;2,"A",IF(Y109&lt;0.15,"B","C"))</f>
        <v>C</v>
      </c>
      <c r="AB109" s="75"/>
      <c r="AC109" s="38">
        <f>T109/1000</f>
        <v>33.755833333333335</v>
      </c>
      <c r="AD109" s="72">
        <f>AC109*(SQRT((U109/T109)^2+(0.17/3.98)^2))</f>
        <v>8.6776068766153749</v>
      </c>
      <c r="AE109" s="71">
        <f>AD109/AC109</f>
        <v>0.25706984600040611</v>
      </c>
      <c r="AF109" s="71"/>
      <c r="AG109" s="73">
        <v>54</v>
      </c>
      <c r="AH109" s="36"/>
      <c r="AI109" s="72">
        <f>(MEDIAN(R109:R112))/1000</f>
        <v>32.749499999999998</v>
      </c>
      <c r="AJ109" s="72">
        <f>(QUARTILE(R109:R112,1))/1000</f>
        <v>28.306000000000001</v>
      </c>
      <c r="AK109" s="72">
        <f>(QUARTILE(R109:R112,3))/1000</f>
        <v>35.643000000000001</v>
      </c>
      <c r="AL109" s="38">
        <f>(AK109-AJ109)</f>
        <v>7.3369999999999997</v>
      </c>
      <c r="AM109" s="29"/>
      <c r="AN109" s="29"/>
      <c r="AO109" s="29"/>
      <c r="AP109" s="29"/>
      <c r="AQ109" s="29"/>
      <c r="AR109" s="29"/>
      <c r="AS109" s="29"/>
      <c r="AT109" s="29"/>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c r="AMJ109" s="10"/>
      <c r="AMK109" s="10"/>
      <c r="AML109" s="10"/>
      <c r="AMM109" s="10"/>
      <c r="AMN109" s="10"/>
      <c r="AMO109" s="10"/>
      <c r="AMP109" s="10"/>
      <c r="AMQ109" s="10"/>
      <c r="AMR109" s="10"/>
      <c r="AMS109" s="10"/>
      <c r="AMT109" s="10"/>
      <c r="AMU109" s="10"/>
      <c r="AMV109" s="10"/>
      <c r="AMW109" s="10"/>
      <c r="AMX109" s="10"/>
      <c r="AMY109" s="10"/>
      <c r="AMZ109" s="10"/>
      <c r="ANA109" s="10"/>
      <c r="ANB109" s="10"/>
      <c r="ANC109" s="10"/>
      <c r="AND109" s="10"/>
      <c r="ANE109" s="10"/>
      <c r="ANF109" s="10"/>
      <c r="ANG109" s="10"/>
      <c r="ANH109" s="10"/>
      <c r="ANI109" s="10"/>
      <c r="ANJ109" s="10"/>
      <c r="ANK109" s="10"/>
      <c r="ANL109" s="10"/>
      <c r="ANM109" s="10"/>
      <c r="ANN109" s="10"/>
      <c r="ANO109" s="10"/>
      <c r="ANP109" s="10"/>
      <c r="ANQ109" s="10"/>
      <c r="ANR109" s="10"/>
      <c r="ANS109" s="10"/>
      <c r="ANT109" s="10"/>
      <c r="ANU109" s="10"/>
      <c r="ANV109" s="10"/>
      <c r="ANW109" s="10"/>
      <c r="ANX109" s="10"/>
      <c r="ANY109" s="10"/>
      <c r="ANZ109" s="10"/>
      <c r="AOA109" s="10"/>
      <c r="AOB109" s="10"/>
      <c r="AOC109" s="10"/>
      <c r="AOD109" s="10"/>
      <c r="AOE109" s="10"/>
      <c r="AOF109" s="10"/>
      <c r="AOG109" s="10"/>
      <c r="AOH109" s="10"/>
      <c r="AOI109" s="10"/>
      <c r="AOJ109" s="10"/>
      <c r="AOK109" s="10"/>
      <c r="AOL109" s="10"/>
      <c r="AOM109" s="10"/>
      <c r="AON109" s="10"/>
      <c r="AOO109" s="10"/>
      <c r="AOP109" s="10"/>
      <c r="AOQ109" s="10"/>
      <c r="AOR109" s="10"/>
      <c r="AOS109" s="10"/>
      <c r="AOT109" s="10"/>
      <c r="AOU109" s="10"/>
      <c r="AOV109" s="10"/>
      <c r="AOW109" s="10"/>
      <c r="AOX109" s="10"/>
      <c r="AOY109" s="10"/>
      <c r="AOZ109" s="10"/>
      <c r="APA109" s="10"/>
      <c r="APB109" s="10"/>
      <c r="APC109" s="10"/>
      <c r="APD109" s="10"/>
      <c r="APE109" s="10"/>
      <c r="APF109" s="10"/>
      <c r="APG109" s="10"/>
      <c r="APH109" s="10"/>
      <c r="API109" s="10"/>
      <c r="APJ109" s="10"/>
      <c r="APK109" s="10"/>
      <c r="APL109" s="10"/>
      <c r="APM109" s="10"/>
      <c r="APN109" s="10"/>
      <c r="APO109" s="10"/>
      <c r="APP109" s="10"/>
      <c r="APQ109" s="10"/>
      <c r="APR109" s="10"/>
      <c r="APS109" s="10"/>
      <c r="APT109" s="10"/>
      <c r="APU109" s="10"/>
      <c r="APV109" s="10"/>
      <c r="APW109" s="10"/>
      <c r="APX109" s="10"/>
      <c r="APY109" s="10"/>
      <c r="APZ109" s="10"/>
      <c r="AQA109" s="10"/>
      <c r="AQB109" s="10"/>
      <c r="AQC109" s="10"/>
      <c r="AQD109" s="10"/>
      <c r="AQE109" s="10"/>
      <c r="AQF109" s="10"/>
      <c r="AQG109" s="10"/>
      <c r="AQH109" s="10"/>
      <c r="AQI109" s="10"/>
      <c r="AQJ109" s="10"/>
      <c r="AQK109" s="10"/>
      <c r="AQL109" s="10"/>
      <c r="AQM109" s="10"/>
      <c r="AQN109" s="10"/>
      <c r="AQO109" s="10"/>
      <c r="AQP109" s="10"/>
      <c r="AQQ109" s="10"/>
      <c r="AQR109" s="10"/>
      <c r="AQS109" s="10"/>
      <c r="AQT109" s="10"/>
      <c r="AQU109" s="10"/>
      <c r="AQV109" s="10"/>
      <c r="AQW109" s="10"/>
      <c r="AQX109" s="10"/>
      <c r="AQY109" s="10"/>
      <c r="AQZ109" s="10"/>
      <c r="ARA109" s="10"/>
      <c r="ARB109" s="10"/>
      <c r="ARC109" s="10"/>
      <c r="ARD109" s="10"/>
      <c r="ARE109" s="10"/>
      <c r="ARF109" s="10"/>
      <c r="ARG109" s="10"/>
      <c r="ARH109" s="10"/>
      <c r="ARI109" s="10"/>
      <c r="ARJ109" s="10"/>
      <c r="ARK109" s="10"/>
      <c r="ARL109" s="10"/>
      <c r="ARM109" s="10"/>
      <c r="ARN109" s="10"/>
      <c r="ARO109" s="10"/>
      <c r="ARP109" s="10"/>
      <c r="ARQ109" s="10"/>
      <c r="ARR109" s="10"/>
      <c r="ARS109" s="10"/>
      <c r="ART109" s="10"/>
      <c r="ARU109" s="10"/>
      <c r="ARV109" s="10"/>
      <c r="ARW109" s="10"/>
      <c r="ARX109" s="10"/>
      <c r="ARY109" s="10"/>
      <c r="ARZ109" s="10"/>
      <c r="ASA109" s="10"/>
      <c r="ASB109" s="10"/>
      <c r="ASC109" s="10"/>
      <c r="ASD109" s="10"/>
      <c r="ASE109" s="10"/>
      <c r="ASF109" s="10"/>
      <c r="ASG109" s="10"/>
      <c r="ASH109" s="10"/>
      <c r="ASI109" s="10"/>
      <c r="ASJ109" s="10"/>
      <c r="ASK109" s="10"/>
      <c r="ASL109" s="10"/>
      <c r="ASM109" s="10"/>
      <c r="ASN109" s="10"/>
      <c r="ASO109" s="10"/>
      <c r="ASP109" s="10"/>
      <c r="ASQ109" s="10"/>
      <c r="ASR109" s="10"/>
      <c r="ASS109" s="10"/>
      <c r="AST109" s="10"/>
      <c r="ASU109" s="10"/>
      <c r="ASV109" s="10"/>
      <c r="ASW109" s="10"/>
      <c r="ASX109" s="10"/>
      <c r="ASY109" s="10"/>
      <c r="ASZ109" s="10"/>
      <c r="ATA109" s="10"/>
      <c r="ATB109" s="10"/>
      <c r="ATC109" s="10"/>
      <c r="ATD109" s="10"/>
      <c r="ATE109" s="10"/>
      <c r="ATF109" s="10"/>
      <c r="ATG109" s="10"/>
      <c r="ATH109" s="10"/>
      <c r="ATI109" s="10"/>
      <c r="ATJ109" s="10"/>
      <c r="ATK109" s="10"/>
      <c r="ATL109" s="10"/>
      <c r="ATM109" s="10"/>
      <c r="ATN109" s="10"/>
      <c r="ATO109" s="10"/>
      <c r="ATP109" s="10"/>
      <c r="ATQ109" s="10"/>
      <c r="ATR109" s="10"/>
      <c r="ATS109" s="10"/>
      <c r="ATT109" s="10"/>
      <c r="ATU109" s="10"/>
      <c r="ATV109" s="10"/>
      <c r="ATW109" s="10"/>
      <c r="ATX109" s="10"/>
      <c r="ATY109" s="10"/>
      <c r="ATZ109" s="10"/>
      <c r="AUA109" s="10"/>
      <c r="AUB109" s="10"/>
      <c r="AUC109" s="10"/>
      <c r="AUD109" s="10"/>
      <c r="AUE109" s="10"/>
      <c r="AUF109" s="10"/>
      <c r="AUG109" s="10"/>
      <c r="AUH109" s="10"/>
      <c r="AUI109" s="10"/>
      <c r="AUJ109" s="10"/>
      <c r="AUK109" s="10"/>
      <c r="AUL109" s="10"/>
      <c r="AUM109" s="10"/>
      <c r="AUN109" s="10"/>
      <c r="AUO109" s="10"/>
      <c r="AUP109" s="10"/>
      <c r="AUQ109" s="10"/>
      <c r="AUR109" s="10"/>
      <c r="AUS109" s="10"/>
      <c r="AUT109" s="10"/>
      <c r="AUU109" s="10"/>
      <c r="AUV109" s="10"/>
      <c r="AUW109" s="10"/>
      <c r="AUX109" s="10"/>
      <c r="AUY109" s="10"/>
      <c r="AUZ109" s="10"/>
      <c r="AVA109" s="10"/>
      <c r="AVB109" s="10"/>
      <c r="AVC109" s="10"/>
      <c r="AVD109" s="10"/>
      <c r="AVE109" s="10"/>
      <c r="AVF109" s="10"/>
      <c r="AVG109" s="10"/>
      <c r="AVH109" s="10"/>
      <c r="AVI109" s="10"/>
      <c r="AVJ109" s="10"/>
      <c r="AVK109" s="10"/>
      <c r="AVL109" s="10"/>
      <c r="AVM109" s="10"/>
      <c r="AVN109" s="10"/>
      <c r="AVO109" s="10"/>
      <c r="AVP109" s="10"/>
      <c r="AVQ109" s="10"/>
      <c r="AVR109" s="10"/>
      <c r="AVS109" s="10"/>
      <c r="AVT109" s="10"/>
      <c r="AVU109" s="10"/>
      <c r="AVV109" s="10"/>
      <c r="AVW109" s="10"/>
      <c r="AVX109" s="10"/>
      <c r="AVY109" s="10"/>
      <c r="AVZ109" s="10"/>
      <c r="AWA109" s="10"/>
      <c r="AWB109" s="10"/>
      <c r="AWC109" s="10"/>
      <c r="AWD109" s="10"/>
      <c r="AWE109" s="10"/>
      <c r="AWF109" s="10"/>
      <c r="AWG109" s="10"/>
      <c r="AWH109" s="10"/>
      <c r="AWI109" s="10"/>
      <c r="AWJ109" s="10"/>
      <c r="AWK109" s="10"/>
      <c r="AWL109" s="10"/>
      <c r="AWM109" s="10"/>
      <c r="AWN109" s="10"/>
      <c r="AWO109" s="10"/>
      <c r="AWP109" s="10"/>
      <c r="AWQ109" s="10"/>
      <c r="AWR109" s="10"/>
      <c r="AWS109" s="10"/>
      <c r="AWT109" s="10"/>
      <c r="AWU109" s="10"/>
      <c r="AWV109" s="10"/>
      <c r="AWW109" s="10"/>
      <c r="AWX109" s="10"/>
      <c r="AWY109" s="10"/>
      <c r="AWZ109" s="10"/>
      <c r="AXA109" s="10"/>
      <c r="AXB109" s="10"/>
      <c r="AXC109" s="10"/>
      <c r="AXD109" s="10"/>
      <c r="AXE109" s="10"/>
      <c r="AXF109" s="10"/>
      <c r="AXG109" s="10"/>
      <c r="AXH109" s="10"/>
      <c r="AXI109" s="10"/>
      <c r="AXJ109" s="10"/>
      <c r="AXK109" s="10"/>
      <c r="AXL109" s="10"/>
      <c r="AXM109" s="10"/>
      <c r="AXN109" s="10"/>
      <c r="AXO109" s="10"/>
      <c r="AXP109" s="10"/>
      <c r="AXQ109" s="10"/>
      <c r="AXR109" s="10"/>
      <c r="AXS109" s="10"/>
      <c r="AXT109" s="10"/>
      <c r="AXU109" s="10"/>
      <c r="AXV109" s="10"/>
      <c r="AXW109" s="10"/>
      <c r="AXX109" s="10"/>
      <c r="AXY109" s="10"/>
      <c r="AXZ109" s="10"/>
      <c r="AYA109" s="10"/>
      <c r="AYB109" s="10"/>
      <c r="AYC109" s="10"/>
      <c r="AYD109" s="10"/>
      <c r="AYE109" s="10"/>
      <c r="AYF109" s="10"/>
      <c r="AYG109" s="10"/>
      <c r="AYH109" s="10"/>
      <c r="AYI109" s="10"/>
      <c r="AYJ109" s="10"/>
      <c r="AYK109" s="10"/>
      <c r="AYL109" s="10"/>
      <c r="AYM109" s="10"/>
      <c r="AYN109" s="10"/>
      <c r="AYO109" s="10"/>
      <c r="AYP109" s="10"/>
      <c r="AYQ109" s="10"/>
      <c r="AYR109" s="10"/>
      <c r="AYS109" s="10"/>
      <c r="AYT109" s="10"/>
      <c r="AYU109" s="10"/>
      <c r="AYV109" s="10"/>
      <c r="AYW109" s="10"/>
      <c r="AYX109" s="10"/>
      <c r="AYY109" s="10"/>
      <c r="AYZ109" s="10"/>
      <c r="AZA109" s="10"/>
      <c r="AZB109" s="10"/>
      <c r="AZC109" s="10"/>
      <c r="AZD109" s="10"/>
      <c r="AZE109" s="10"/>
      <c r="AZF109" s="10"/>
      <c r="AZG109" s="10"/>
      <c r="AZH109" s="10"/>
      <c r="AZI109" s="10"/>
      <c r="AZJ109" s="10"/>
      <c r="AZK109" s="10"/>
      <c r="AZL109" s="10"/>
      <c r="AZM109" s="10"/>
      <c r="AZN109" s="10"/>
      <c r="AZO109" s="10"/>
      <c r="AZP109" s="10"/>
      <c r="AZQ109" s="10"/>
      <c r="AZR109" s="10"/>
      <c r="AZS109" s="10"/>
      <c r="AZT109" s="10"/>
      <c r="AZU109" s="10"/>
      <c r="AZV109" s="10"/>
      <c r="AZW109" s="10"/>
      <c r="AZX109" s="10"/>
      <c r="AZY109" s="10"/>
      <c r="AZZ109" s="10"/>
      <c r="BAA109" s="10"/>
      <c r="BAB109" s="10"/>
      <c r="BAC109" s="10"/>
      <c r="BAD109" s="10"/>
      <c r="BAE109" s="10"/>
      <c r="BAF109" s="10"/>
      <c r="BAG109" s="10"/>
      <c r="BAH109" s="10"/>
      <c r="BAI109" s="10"/>
      <c r="BAJ109" s="10"/>
      <c r="BAK109" s="10"/>
      <c r="BAL109" s="10"/>
      <c r="BAM109" s="10"/>
      <c r="BAN109" s="10"/>
      <c r="BAO109" s="10"/>
      <c r="BAP109" s="10"/>
      <c r="BAQ109" s="10"/>
      <c r="BAR109" s="10"/>
      <c r="BAS109" s="10"/>
      <c r="BAT109" s="10"/>
      <c r="BAU109" s="10"/>
      <c r="BAV109" s="10"/>
      <c r="BAW109" s="10"/>
      <c r="BAX109" s="10"/>
      <c r="BAY109" s="10"/>
      <c r="BAZ109" s="10"/>
      <c r="BBA109" s="10"/>
      <c r="BBB109" s="10"/>
      <c r="BBC109" s="10"/>
      <c r="BBD109" s="10"/>
      <c r="BBE109" s="10"/>
      <c r="BBF109" s="10"/>
      <c r="BBG109" s="10"/>
      <c r="BBH109" s="10"/>
      <c r="BBI109" s="10"/>
      <c r="BBJ109" s="10"/>
      <c r="BBK109" s="10"/>
      <c r="BBL109" s="10"/>
      <c r="BBM109" s="10"/>
      <c r="BBN109" s="10"/>
      <c r="BBO109" s="10"/>
      <c r="BBP109" s="10"/>
      <c r="BBQ109" s="10"/>
      <c r="BBR109" s="10"/>
      <c r="BBS109" s="10"/>
      <c r="BBT109" s="10"/>
      <c r="BBU109" s="10"/>
      <c r="BBV109" s="10"/>
      <c r="BBW109" s="10"/>
      <c r="BBX109" s="10"/>
      <c r="BBY109" s="10"/>
      <c r="BBZ109" s="10"/>
      <c r="BCA109" s="10"/>
      <c r="BCB109" s="10"/>
      <c r="BCC109" s="10"/>
      <c r="BCD109" s="10"/>
      <c r="BCE109" s="10"/>
      <c r="BCF109" s="10"/>
      <c r="BCG109" s="10"/>
      <c r="BCH109" s="10"/>
      <c r="BCI109" s="10"/>
      <c r="BCJ109" s="10"/>
      <c r="BCK109" s="10"/>
      <c r="BCL109" s="10"/>
      <c r="BCM109" s="10"/>
      <c r="BCN109" s="10"/>
      <c r="BCO109" s="10"/>
      <c r="BCP109" s="10"/>
      <c r="BCQ109" s="10"/>
      <c r="BCR109" s="10"/>
      <c r="BCS109" s="10"/>
      <c r="BCT109" s="10"/>
    </row>
    <row r="110" spans="1:1450" x14ac:dyDescent="0.25">
      <c r="A110" s="66" t="s">
        <v>1054</v>
      </c>
      <c r="B110" s="67" t="s">
        <v>1054</v>
      </c>
      <c r="C110" s="67" t="s">
        <v>84</v>
      </c>
      <c r="D110" s="67" t="s">
        <v>1180</v>
      </c>
      <c r="E110" s="67" t="s">
        <v>1178</v>
      </c>
      <c r="F110" s="67" t="s">
        <v>1181</v>
      </c>
      <c r="G110" s="67">
        <v>37704</v>
      </c>
      <c r="H110" s="67">
        <v>2557</v>
      </c>
      <c r="I110" s="67">
        <v>1583</v>
      </c>
      <c r="J110" s="33"/>
      <c r="K110" s="68"/>
      <c r="L110" s="68"/>
      <c r="M110" s="33"/>
      <c r="N110" s="74"/>
      <c r="O110" s="33" t="str">
        <f>IF(R110="",1,"")</f>
        <v/>
      </c>
      <c r="P110" s="33"/>
      <c r="Q110" s="68">
        <f t="shared" si="27"/>
        <v>3948.1666666666642</v>
      </c>
      <c r="R110" s="34">
        <f t="shared" si="28"/>
        <v>37704</v>
      </c>
      <c r="S110" s="34">
        <f t="shared" ref="S110:S134" si="30">IF(R110=G110,I110,"")</f>
        <v>1583</v>
      </c>
      <c r="T110" s="33"/>
      <c r="U110" s="33"/>
      <c r="V110" s="33"/>
      <c r="W110" s="68">
        <f t="shared" si="29"/>
        <v>6.2205548720544908</v>
      </c>
      <c r="X110" s="38"/>
      <c r="Y110" s="75"/>
      <c r="Z110" s="75"/>
      <c r="AA110" s="75"/>
      <c r="AB110" s="75"/>
      <c r="AC110" s="33"/>
      <c r="AD110" s="33"/>
      <c r="AE110" s="33"/>
      <c r="AF110" s="33"/>
      <c r="AG110" s="76"/>
      <c r="AH110" s="36"/>
      <c r="AI110" s="36"/>
      <c r="AJ110" s="36"/>
      <c r="AK110" s="36"/>
      <c r="AL110" s="33"/>
      <c r="AM110" s="29"/>
      <c r="AN110" s="29"/>
      <c r="AO110" s="29"/>
      <c r="AP110" s="29"/>
      <c r="AQ110" s="29"/>
      <c r="AR110" s="29"/>
      <c r="AS110" s="29"/>
      <c r="AT110" s="29"/>
    </row>
    <row r="111" spans="1:1450" x14ac:dyDescent="0.25">
      <c r="A111" s="66" t="s">
        <v>1054</v>
      </c>
      <c r="B111" s="67" t="s">
        <v>1054</v>
      </c>
      <c r="C111" s="67" t="s">
        <v>84</v>
      </c>
      <c r="D111" s="67" t="s">
        <v>1182</v>
      </c>
      <c r="E111" s="67" t="s">
        <v>1178</v>
      </c>
      <c r="F111" s="67" t="s">
        <v>1183</v>
      </c>
      <c r="G111" s="67">
        <v>30543</v>
      </c>
      <c r="H111" s="67">
        <v>1954</v>
      </c>
      <c r="I111" s="67">
        <v>1087</v>
      </c>
      <c r="J111" s="33"/>
      <c r="K111" s="68"/>
      <c r="L111" s="68"/>
      <c r="M111" s="33"/>
      <c r="N111" s="74"/>
      <c r="O111" s="33" t="str">
        <f>IF(R111="",1,"")</f>
        <v/>
      </c>
      <c r="P111" s="33"/>
      <c r="Q111" s="68">
        <f t="shared" si="27"/>
        <v>3212.8333333333358</v>
      </c>
      <c r="R111" s="34">
        <f t="shared" si="28"/>
        <v>30543</v>
      </c>
      <c r="S111" s="34">
        <f t="shared" si="30"/>
        <v>1087</v>
      </c>
      <c r="T111" s="33"/>
      <c r="U111" s="33"/>
      <c r="V111" s="33"/>
      <c r="W111" s="68">
        <f t="shared" si="29"/>
        <v>8.7360941492014366</v>
      </c>
      <c r="X111" s="38"/>
      <c r="Y111" s="75"/>
      <c r="Z111" s="75"/>
      <c r="AA111" s="75"/>
      <c r="AB111" s="75"/>
      <c r="AC111" s="33"/>
      <c r="AD111" s="33"/>
      <c r="AE111" s="33"/>
      <c r="AF111" s="33"/>
      <c r="AG111" s="76"/>
      <c r="AH111" s="36"/>
      <c r="AI111" s="36"/>
      <c r="AJ111" s="36"/>
      <c r="AK111" s="36"/>
      <c r="AL111" s="33"/>
      <c r="AM111" s="29"/>
      <c r="AN111" s="29"/>
      <c r="AO111" s="29"/>
      <c r="AP111" s="29"/>
      <c r="AQ111" s="29"/>
      <c r="AR111" s="29"/>
      <c r="AS111" s="29"/>
      <c r="AT111" s="29"/>
    </row>
    <row r="112" spans="1:1450" x14ac:dyDescent="0.25">
      <c r="A112" s="66" t="s">
        <v>1054</v>
      </c>
      <c r="B112" s="67" t="s">
        <v>1054</v>
      </c>
      <c r="C112" s="67" t="s">
        <v>84</v>
      </c>
      <c r="D112" s="67" t="s">
        <v>1184</v>
      </c>
      <c r="E112" s="67" t="s">
        <v>1178</v>
      </c>
      <c r="F112" s="67" t="s">
        <v>1185</v>
      </c>
      <c r="G112" s="67">
        <v>34956</v>
      </c>
      <c r="H112" s="67">
        <v>2275</v>
      </c>
      <c r="I112" s="67">
        <v>1310</v>
      </c>
      <c r="J112" s="33"/>
      <c r="K112" s="68"/>
      <c r="L112" s="68"/>
      <c r="M112" s="33"/>
      <c r="N112" s="74"/>
      <c r="O112" s="33" t="str">
        <f t="shared" ref="O112:O118" si="31">IF(R112="",1,"")</f>
        <v/>
      </c>
      <c r="P112" s="33"/>
      <c r="Q112" s="68">
        <f t="shared" si="27"/>
        <v>1200.1666666666642</v>
      </c>
      <c r="R112" s="34">
        <f t="shared" si="28"/>
        <v>34956</v>
      </c>
      <c r="S112" s="34">
        <f t="shared" si="30"/>
        <v>1310</v>
      </c>
      <c r="T112" s="33"/>
      <c r="U112" s="33"/>
      <c r="V112" s="33"/>
      <c r="W112" s="68">
        <f t="shared" si="29"/>
        <v>0.83934504270017596</v>
      </c>
      <c r="X112" s="38"/>
      <c r="Y112" s="75"/>
      <c r="Z112" s="75"/>
      <c r="AA112" s="75"/>
      <c r="AB112" s="75"/>
      <c r="AC112" s="33"/>
      <c r="AD112" s="33"/>
      <c r="AE112" s="33"/>
      <c r="AF112" s="33"/>
      <c r="AG112" s="76"/>
      <c r="AH112" s="36"/>
      <c r="AI112" s="36"/>
      <c r="AJ112" s="36"/>
      <c r="AK112" s="36"/>
      <c r="AL112" s="33"/>
      <c r="AM112" s="29"/>
      <c r="AN112" s="29"/>
      <c r="AO112" s="29"/>
      <c r="AP112" s="29"/>
      <c r="AQ112" s="29"/>
      <c r="AR112" s="29"/>
      <c r="AS112" s="29"/>
      <c r="AT112" s="29"/>
    </row>
    <row r="113" spans="1:1450" s="37" customFormat="1" x14ac:dyDescent="0.25">
      <c r="A113" s="66" t="s">
        <v>1054</v>
      </c>
      <c r="B113" s="67" t="s">
        <v>1054</v>
      </c>
      <c r="C113" s="67" t="s">
        <v>84</v>
      </c>
      <c r="D113" s="67" t="s">
        <v>1186</v>
      </c>
      <c r="E113" s="67" t="s">
        <v>1178</v>
      </c>
      <c r="F113" s="67" t="s">
        <v>1187</v>
      </c>
      <c r="G113" s="67">
        <v>30544</v>
      </c>
      <c r="H113" s="67">
        <v>2367</v>
      </c>
      <c r="I113" s="67">
        <v>1722</v>
      </c>
      <c r="J113" s="33"/>
      <c r="K113" s="68"/>
      <c r="L113" s="68"/>
      <c r="M113" s="33"/>
      <c r="N113" s="74"/>
      <c r="O113" s="33" t="str">
        <f t="shared" si="31"/>
        <v/>
      </c>
      <c r="P113" s="33"/>
      <c r="Q113" s="68">
        <f t="shared" si="27"/>
        <v>3211.8333333333358</v>
      </c>
      <c r="R113" s="34">
        <f t="shared" si="28"/>
        <v>30544</v>
      </c>
      <c r="S113" s="34">
        <f t="shared" si="30"/>
        <v>1722</v>
      </c>
      <c r="T113" s="33"/>
      <c r="U113" s="33"/>
      <c r="V113" s="33"/>
      <c r="W113" s="68">
        <f t="shared" si="29"/>
        <v>3.4788820770999092</v>
      </c>
      <c r="X113" s="38"/>
      <c r="Y113" s="75"/>
      <c r="Z113" s="75"/>
      <c r="AA113" s="75"/>
      <c r="AB113" s="75"/>
      <c r="AC113" s="33"/>
      <c r="AD113" s="33"/>
      <c r="AE113" s="33"/>
      <c r="AF113" s="33"/>
      <c r="AG113" s="76"/>
      <c r="AH113" s="36"/>
      <c r="AI113" s="36"/>
      <c r="AJ113" s="36"/>
      <c r="AK113" s="36"/>
      <c r="AL113" s="33"/>
      <c r="AM113" s="29"/>
      <c r="AN113" s="29"/>
      <c r="AO113" s="29"/>
      <c r="AP113" s="29"/>
      <c r="AQ113" s="29"/>
      <c r="AR113" s="29"/>
      <c r="AS113" s="29"/>
      <c r="AT113" s="29"/>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row>
    <row r="114" spans="1:1450" s="37" customFormat="1" x14ac:dyDescent="0.25">
      <c r="A114" s="66" t="s">
        <v>1054</v>
      </c>
      <c r="B114" s="67" t="s">
        <v>1054</v>
      </c>
      <c r="C114" s="67" t="s">
        <v>84</v>
      </c>
      <c r="D114" s="67" t="s">
        <v>1188</v>
      </c>
      <c r="E114" s="67" t="s">
        <v>1178</v>
      </c>
      <c r="F114" s="67" t="s">
        <v>1189</v>
      </c>
      <c r="G114" s="67">
        <v>47193</v>
      </c>
      <c r="H114" s="67">
        <v>3041</v>
      </c>
      <c r="I114" s="67">
        <v>1703</v>
      </c>
      <c r="J114" s="33"/>
      <c r="K114" s="68"/>
      <c r="L114" s="68"/>
      <c r="M114" s="33"/>
      <c r="N114" s="74"/>
      <c r="O114" s="33" t="str">
        <f t="shared" si="31"/>
        <v/>
      </c>
      <c r="P114" s="33"/>
      <c r="Q114" s="68">
        <f t="shared" si="27"/>
        <v>13437.166666666664</v>
      </c>
      <c r="R114" s="34">
        <f t="shared" si="28"/>
        <v>47193</v>
      </c>
      <c r="S114" s="34">
        <f t="shared" si="30"/>
        <v>1703</v>
      </c>
      <c r="T114" s="33"/>
      <c r="U114" s="33"/>
      <c r="V114" s="33"/>
      <c r="W114" s="68">
        <f t="shared" si="29"/>
        <v>62.256702198971766</v>
      </c>
      <c r="X114" s="38"/>
      <c r="Y114" s="75"/>
      <c r="Z114" s="75"/>
      <c r="AA114" s="75"/>
      <c r="AB114" s="75"/>
      <c r="AC114" s="33"/>
      <c r="AD114" s="33"/>
      <c r="AE114" s="33"/>
      <c r="AF114" s="33"/>
      <c r="AG114" s="76"/>
      <c r="AH114" s="36"/>
      <c r="AI114" s="36"/>
      <c r="AJ114" s="36"/>
      <c r="AK114" s="36"/>
      <c r="AL114" s="33"/>
      <c r="AM114" s="29"/>
      <c r="AN114" s="29"/>
      <c r="AO114" s="29"/>
      <c r="AP114" s="29"/>
      <c r="AQ114" s="29"/>
      <c r="AR114" s="29"/>
      <c r="AS114" s="29"/>
      <c r="AT114" s="29"/>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c r="JG114" s="10"/>
      <c r="JH114" s="10"/>
      <c r="JI114" s="10"/>
      <c r="JJ114" s="10"/>
      <c r="JK114" s="10"/>
      <c r="JL114" s="10"/>
      <c r="JM114" s="10"/>
      <c r="JN114" s="10"/>
      <c r="JO114" s="10"/>
      <c r="JP114" s="10"/>
      <c r="JQ114" s="10"/>
      <c r="JR114" s="10"/>
      <c r="JS114" s="10"/>
      <c r="JT114" s="10"/>
      <c r="JU114" s="10"/>
      <c r="JV114" s="10"/>
      <c r="JW114" s="10"/>
      <c r="JX114" s="10"/>
      <c r="JY114" s="10"/>
      <c r="JZ114" s="10"/>
      <c r="KA114" s="10"/>
      <c r="KB114" s="10"/>
      <c r="KC114" s="10"/>
      <c r="KD114" s="10"/>
      <c r="KE114" s="10"/>
      <c r="KF114" s="10"/>
      <c r="KG114" s="10"/>
      <c r="KH114" s="10"/>
      <c r="KI114" s="10"/>
      <c r="KJ114" s="10"/>
      <c r="KK114" s="10"/>
      <c r="KL114" s="10"/>
      <c r="KM114" s="10"/>
      <c r="KN114" s="10"/>
      <c r="KO114" s="10"/>
      <c r="KP114" s="10"/>
      <c r="KQ114" s="10"/>
      <c r="KR114" s="10"/>
      <c r="KS114" s="10"/>
      <c r="KT114" s="10"/>
      <c r="KU114" s="10"/>
      <c r="KV114" s="10"/>
      <c r="KW114" s="10"/>
      <c r="KX114" s="10"/>
      <c r="KY114" s="10"/>
      <c r="KZ114" s="10"/>
      <c r="LA114" s="10"/>
      <c r="LB114" s="10"/>
      <c r="LC114" s="10"/>
      <c r="LD114" s="10"/>
      <c r="LE114" s="10"/>
      <c r="LF114" s="10"/>
      <c r="LG114" s="10"/>
      <c r="LH114" s="10"/>
      <c r="LI114" s="10"/>
      <c r="LJ114" s="10"/>
      <c r="LK114" s="10"/>
      <c r="LL114" s="10"/>
      <c r="LM114" s="10"/>
      <c r="LN114" s="10"/>
      <c r="LO114" s="10"/>
      <c r="LP114" s="10"/>
      <c r="LQ114" s="10"/>
      <c r="LR114" s="10"/>
      <c r="LS114" s="10"/>
      <c r="LT114" s="10"/>
      <c r="LU114" s="10"/>
      <c r="LV114" s="10"/>
      <c r="LW114" s="10"/>
      <c r="LX114" s="10"/>
      <c r="LY114" s="10"/>
      <c r="LZ114" s="10"/>
      <c r="MA114" s="10"/>
      <c r="MB114" s="10"/>
      <c r="MC114" s="10"/>
      <c r="MD114" s="10"/>
      <c r="ME114" s="10"/>
      <c r="MF114" s="10"/>
      <c r="MG114" s="10"/>
      <c r="MH114" s="10"/>
      <c r="MI114" s="10"/>
      <c r="MJ114" s="10"/>
      <c r="MK114" s="10"/>
      <c r="ML114" s="10"/>
      <c r="MM114" s="10"/>
      <c r="MN114" s="10"/>
      <c r="MO114" s="10"/>
      <c r="MP114" s="10"/>
      <c r="MQ114" s="10"/>
      <c r="MR114" s="10"/>
      <c r="MS114" s="10"/>
      <c r="MT114" s="10"/>
      <c r="MU114" s="10"/>
      <c r="MV114" s="10"/>
      <c r="MW114" s="10"/>
      <c r="MX114" s="10"/>
      <c r="MY114" s="10"/>
      <c r="MZ114" s="10"/>
      <c r="NA114" s="10"/>
      <c r="NB114" s="10"/>
      <c r="NC114" s="10"/>
      <c r="ND114" s="10"/>
      <c r="NE114" s="10"/>
      <c r="NF114" s="10"/>
      <c r="NG114" s="10"/>
      <c r="NH114" s="10"/>
      <c r="NI114" s="10"/>
      <c r="NJ114" s="10"/>
      <c r="NK114" s="10"/>
      <c r="NL114" s="10"/>
      <c r="NM114" s="10"/>
      <c r="NN114" s="10"/>
      <c r="NO114" s="10"/>
      <c r="NP114" s="10"/>
      <c r="NQ114" s="10"/>
      <c r="NR114" s="10"/>
      <c r="NS114" s="10"/>
      <c r="NT114" s="10"/>
      <c r="NU114" s="10"/>
      <c r="NV114" s="10"/>
      <c r="NW114" s="10"/>
      <c r="NX114" s="10"/>
      <c r="NY114" s="10"/>
      <c r="NZ114" s="10"/>
      <c r="OA114" s="10"/>
      <c r="OB114" s="10"/>
      <c r="OC114" s="10"/>
      <c r="OD114" s="10"/>
      <c r="OE114" s="10"/>
      <c r="OF114" s="10"/>
      <c r="OG114" s="10"/>
      <c r="OH114" s="10"/>
      <c r="OI114" s="10"/>
      <c r="OJ114" s="10"/>
      <c r="OK114" s="10"/>
      <c r="OL114" s="10"/>
      <c r="OM114" s="10"/>
      <c r="ON114" s="10"/>
      <c r="OO114" s="10"/>
      <c r="OP114" s="10"/>
      <c r="OQ114" s="10"/>
      <c r="OR114" s="10"/>
      <c r="OS114" s="10"/>
      <c r="OT114" s="10"/>
      <c r="OU114" s="10"/>
      <c r="OV114" s="10"/>
      <c r="OW114" s="10"/>
      <c r="OX114" s="10"/>
      <c r="OY114" s="10"/>
      <c r="OZ114" s="10"/>
      <c r="PA114" s="10"/>
      <c r="PB114" s="10"/>
      <c r="PC114" s="10"/>
      <c r="PD114" s="10"/>
      <c r="PE114" s="10"/>
      <c r="PF114" s="10"/>
      <c r="PG114" s="10"/>
      <c r="PH114" s="10"/>
      <c r="PI114" s="10"/>
      <c r="PJ114" s="10"/>
      <c r="PK114" s="10"/>
      <c r="PL114" s="10"/>
      <c r="PM114" s="10"/>
      <c r="PN114" s="10"/>
      <c r="PO114" s="10"/>
      <c r="PP114" s="10"/>
      <c r="PQ114" s="10"/>
      <c r="PR114" s="10"/>
      <c r="PS114" s="10"/>
      <c r="PT114" s="10"/>
      <c r="PU114" s="10"/>
      <c r="PV114" s="10"/>
      <c r="PW114" s="10"/>
      <c r="PX114" s="10"/>
      <c r="PY114" s="10"/>
      <c r="PZ114" s="10"/>
      <c r="QA114" s="10"/>
      <c r="QB114" s="10"/>
      <c r="QC114" s="10"/>
      <c r="QD114" s="10"/>
      <c r="QE114" s="10"/>
      <c r="QF114" s="10"/>
      <c r="QG114" s="10"/>
      <c r="QH114" s="10"/>
      <c r="QI114" s="10"/>
      <c r="QJ114" s="10"/>
      <c r="QK114" s="10"/>
      <c r="QL114" s="10"/>
      <c r="QM114" s="10"/>
      <c r="QN114" s="10"/>
      <c r="QO114" s="10"/>
      <c r="QP114" s="10"/>
      <c r="QQ114" s="10"/>
      <c r="QR114" s="10"/>
      <c r="QS114" s="10"/>
      <c r="QT114" s="10"/>
      <c r="QU114" s="10"/>
      <c r="QV114" s="10"/>
      <c r="QW114" s="10"/>
      <c r="QX114" s="10"/>
      <c r="QY114" s="10"/>
      <c r="QZ114" s="10"/>
      <c r="RA114" s="10"/>
      <c r="RB114" s="10"/>
      <c r="RC114" s="10"/>
      <c r="RD114" s="10"/>
      <c r="RE114" s="10"/>
      <c r="RF114" s="10"/>
      <c r="RG114" s="10"/>
      <c r="RH114" s="10"/>
      <c r="RI114" s="10"/>
      <c r="RJ114" s="10"/>
      <c r="RK114" s="10"/>
      <c r="RL114" s="10"/>
      <c r="RM114" s="10"/>
      <c r="RN114" s="10"/>
      <c r="RO114" s="10"/>
      <c r="RP114" s="10"/>
      <c r="RQ114" s="10"/>
      <c r="RR114" s="10"/>
      <c r="RS114" s="10"/>
      <c r="RT114" s="10"/>
      <c r="RU114" s="10"/>
      <c r="RV114" s="10"/>
      <c r="RW114" s="10"/>
      <c r="RX114" s="10"/>
      <c r="RY114" s="10"/>
      <c r="RZ114" s="10"/>
      <c r="SA114" s="10"/>
      <c r="SB114" s="10"/>
      <c r="SC114" s="10"/>
      <c r="SD114" s="10"/>
      <c r="SE114" s="10"/>
      <c r="SF114" s="10"/>
      <c r="SG114" s="10"/>
      <c r="SH114" s="10"/>
      <c r="SI114" s="10"/>
      <c r="SJ114" s="10"/>
      <c r="SK114" s="10"/>
      <c r="SL114" s="10"/>
      <c r="SM114" s="10"/>
      <c r="SN114" s="10"/>
      <c r="SO114" s="10"/>
      <c r="SP114" s="10"/>
      <c r="SQ114" s="10"/>
      <c r="SR114" s="10"/>
      <c r="SS114" s="10"/>
      <c r="ST114" s="10"/>
      <c r="SU114" s="10"/>
      <c r="SV114" s="10"/>
      <c r="SW114" s="10"/>
      <c r="SX114" s="10"/>
      <c r="SY114" s="10"/>
      <c r="SZ114" s="10"/>
      <c r="TA114" s="10"/>
      <c r="TB114" s="10"/>
      <c r="TC114" s="10"/>
      <c r="TD114" s="10"/>
      <c r="TE114" s="10"/>
      <c r="TF114" s="10"/>
      <c r="TG114" s="10"/>
      <c r="TH114" s="10"/>
      <c r="TI114" s="10"/>
      <c r="TJ114" s="10"/>
      <c r="TK114" s="10"/>
      <c r="TL114" s="10"/>
      <c r="TM114" s="10"/>
      <c r="TN114" s="10"/>
      <c r="TO114" s="10"/>
      <c r="TP114" s="10"/>
      <c r="TQ114" s="10"/>
      <c r="TR114" s="10"/>
      <c r="TS114" s="10"/>
      <c r="TT114" s="10"/>
      <c r="TU114" s="10"/>
      <c r="TV114" s="10"/>
      <c r="TW114" s="10"/>
      <c r="TX114" s="10"/>
      <c r="TY114" s="10"/>
      <c r="TZ114" s="10"/>
      <c r="UA114" s="10"/>
      <c r="UB114" s="10"/>
      <c r="UC114" s="10"/>
      <c r="UD114" s="10"/>
      <c r="UE114" s="10"/>
      <c r="UF114" s="10"/>
      <c r="UG114" s="10"/>
      <c r="UH114" s="10"/>
      <c r="UI114" s="10"/>
      <c r="UJ114" s="10"/>
      <c r="UK114" s="10"/>
      <c r="UL114" s="10"/>
      <c r="UM114" s="10"/>
      <c r="UN114" s="10"/>
      <c r="UO114" s="10"/>
      <c r="UP114" s="10"/>
      <c r="UQ114" s="10"/>
      <c r="UR114" s="10"/>
      <c r="US114" s="10"/>
      <c r="UT114" s="10"/>
      <c r="UU114" s="10"/>
      <c r="UV114" s="10"/>
      <c r="UW114" s="10"/>
      <c r="UX114" s="10"/>
      <c r="UY114" s="10"/>
      <c r="UZ114" s="10"/>
      <c r="VA114" s="10"/>
      <c r="VB114" s="10"/>
      <c r="VC114" s="10"/>
      <c r="VD114" s="10"/>
      <c r="VE114" s="10"/>
      <c r="VF114" s="10"/>
      <c r="VG114" s="10"/>
      <c r="VH114" s="10"/>
      <c r="VI114" s="10"/>
      <c r="VJ114" s="10"/>
      <c r="VK114" s="10"/>
      <c r="VL114" s="10"/>
      <c r="VM114" s="10"/>
      <c r="VN114" s="10"/>
      <c r="VO114" s="10"/>
      <c r="VP114" s="10"/>
      <c r="VQ114" s="10"/>
      <c r="VR114" s="10"/>
      <c r="VS114" s="10"/>
      <c r="VT114" s="10"/>
      <c r="VU114" s="10"/>
      <c r="VV114" s="10"/>
      <c r="VW114" s="10"/>
      <c r="VX114" s="10"/>
      <c r="VY114" s="10"/>
      <c r="VZ114" s="10"/>
      <c r="WA114" s="10"/>
      <c r="WB114" s="10"/>
      <c r="WC114" s="10"/>
      <c r="WD114" s="10"/>
      <c r="WE114" s="10"/>
      <c r="WF114" s="10"/>
      <c r="WG114" s="10"/>
      <c r="WH114" s="10"/>
      <c r="WI114" s="10"/>
      <c r="WJ114" s="10"/>
      <c r="WK114" s="10"/>
      <c r="WL114" s="10"/>
      <c r="WM114" s="10"/>
      <c r="WN114" s="10"/>
      <c r="WO114" s="10"/>
      <c r="WP114" s="10"/>
      <c r="WQ114" s="10"/>
      <c r="WR114" s="10"/>
      <c r="WS114" s="10"/>
      <c r="WT114" s="10"/>
      <c r="WU114" s="10"/>
      <c r="WV114" s="10"/>
      <c r="WW114" s="10"/>
      <c r="WX114" s="10"/>
      <c r="WY114" s="10"/>
      <c r="WZ114" s="10"/>
      <c r="XA114" s="10"/>
      <c r="XB114" s="10"/>
      <c r="XC114" s="10"/>
      <c r="XD114" s="10"/>
      <c r="XE114" s="10"/>
      <c r="XF114" s="10"/>
      <c r="XG114" s="10"/>
      <c r="XH114" s="10"/>
      <c r="XI114" s="10"/>
      <c r="XJ114" s="10"/>
      <c r="XK114" s="10"/>
      <c r="XL114" s="10"/>
      <c r="XM114" s="10"/>
      <c r="XN114" s="10"/>
      <c r="XO114" s="10"/>
      <c r="XP114" s="10"/>
      <c r="XQ114" s="10"/>
      <c r="XR114" s="10"/>
      <c r="XS114" s="10"/>
      <c r="XT114" s="10"/>
      <c r="XU114" s="10"/>
      <c r="XV114" s="10"/>
      <c r="XW114" s="10"/>
      <c r="XX114" s="10"/>
      <c r="XY114" s="10"/>
      <c r="XZ114" s="10"/>
      <c r="YA114" s="10"/>
      <c r="YB114" s="10"/>
      <c r="YC114" s="10"/>
      <c r="YD114" s="10"/>
      <c r="YE114" s="10"/>
      <c r="YF114" s="10"/>
      <c r="YG114" s="10"/>
      <c r="YH114" s="10"/>
      <c r="YI114" s="10"/>
      <c r="YJ114" s="10"/>
      <c r="YK114" s="10"/>
      <c r="YL114" s="10"/>
      <c r="YM114" s="10"/>
      <c r="YN114" s="10"/>
      <c r="YO114" s="10"/>
      <c r="YP114" s="10"/>
      <c r="YQ114" s="10"/>
      <c r="YR114" s="10"/>
      <c r="YS114" s="10"/>
      <c r="YT114" s="10"/>
      <c r="YU114" s="10"/>
      <c r="YV114" s="10"/>
      <c r="YW114" s="10"/>
      <c r="YX114" s="10"/>
      <c r="YY114" s="10"/>
      <c r="YZ114" s="10"/>
      <c r="ZA114" s="10"/>
      <c r="ZB114" s="10"/>
      <c r="ZC114" s="10"/>
      <c r="ZD114" s="10"/>
      <c r="ZE114" s="10"/>
      <c r="ZF114" s="10"/>
      <c r="ZG114" s="10"/>
      <c r="ZH114" s="10"/>
      <c r="ZI114" s="10"/>
      <c r="ZJ114" s="10"/>
      <c r="ZK114" s="10"/>
      <c r="ZL114" s="10"/>
      <c r="ZM114" s="10"/>
      <c r="ZN114" s="10"/>
      <c r="ZO114" s="10"/>
      <c r="ZP114" s="10"/>
      <c r="ZQ114" s="10"/>
      <c r="ZR114" s="10"/>
      <c r="ZS114" s="10"/>
      <c r="ZT114" s="10"/>
      <c r="ZU114" s="10"/>
      <c r="ZV114" s="10"/>
      <c r="ZW114" s="10"/>
      <c r="ZX114" s="10"/>
      <c r="ZY114" s="10"/>
      <c r="ZZ114" s="10"/>
      <c r="AAA114" s="10"/>
      <c r="AAB114" s="10"/>
      <c r="AAC114" s="10"/>
      <c r="AAD114" s="10"/>
      <c r="AAE114" s="10"/>
      <c r="AAF114" s="10"/>
      <c r="AAG114" s="10"/>
      <c r="AAH114" s="10"/>
      <c r="AAI114" s="10"/>
      <c r="AAJ114" s="10"/>
      <c r="AAK114" s="10"/>
      <c r="AAL114" s="10"/>
      <c r="AAM114" s="10"/>
      <c r="AAN114" s="10"/>
      <c r="AAO114" s="10"/>
      <c r="AAP114" s="10"/>
      <c r="AAQ114" s="10"/>
      <c r="AAR114" s="10"/>
      <c r="AAS114" s="10"/>
      <c r="AAT114" s="10"/>
      <c r="AAU114" s="10"/>
      <c r="AAV114" s="10"/>
      <c r="AAW114" s="10"/>
      <c r="AAX114" s="10"/>
      <c r="AAY114" s="10"/>
      <c r="AAZ114" s="10"/>
      <c r="ABA114" s="10"/>
      <c r="ABB114" s="10"/>
      <c r="ABC114" s="10"/>
      <c r="ABD114" s="10"/>
      <c r="ABE114" s="10"/>
      <c r="ABF114" s="10"/>
      <c r="ABG114" s="10"/>
      <c r="ABH114" s="10"/>
      <c r="ABI114" s="10"/>
      <c r="ABJ114" s="10"/>
      <c r="ABK114" s="10"/>
      <c r="ABL114" s="10"/>
      <c r="ABM114" s="10"/>
      <c r="ABN114" s="10"/>
      <c r="ABO114" s="10"/>
      <c r="ABP114" s="10"/>
      <c r="ABQ114" s="10"/>
      <c r="ABR114" s="10"/>
      <c r="ABS114" s="10"/>
      <c r="ABT114" s="10"/>
      <c r="ABU114" s="10"/>
      <c r="ABV114" s="10"/>
      <c r="ABW114" s="10"/>
      <c r="ABX114" s="10"/>
      <c r="ABY114" s="10"/>
      <c r="ABZ114" s="10"/>
      <c r="ACA114" s="10"/>
      <c r="ACB114" s="10"/>
      <c r="ACC114" s="10"/>
      <c r="ACD114" s="10"/>
      <c r="ACE114" s="10"/>
      <c r="ACF114" s="10"/>
      <c r="ACG114" s="10"/>
      <c r="ACH114" s="10"/>
      <c r="ACI114" s="10"/>
      <c r="ACJ114" s="10"/>
      <c r="ACK114" s="10"/>
      <c r="ACL114" s="10"/>
      <c r="ACM114" s="10"/>
      <c r="ACN114" s="10"/>
      <c r="ACO114" s="10"/>
      <c r="ACP114" s="10"/>
      <c r="ACQ114" s="10"/>
      <c r="ACR114" s="10"/>
      <c r="ACS114" s="10"/>
      <c r="ACT114" s="10"/>
      <c r="ACU114" s="10"/>
      <c r="ACV114" s="10"/>
      <c r="ACW114" s="10"/>
      <c r="ACX114" s="10"/>
      <c r="ACY114" s="10"/>
      <c r="ACZ114" s="10"/>
      <c r="ADA114" s="10"/>
      <c r="ADB114" s="10"/>
      <c r="ADC114" s="10"/>
      <c r="ADD114" s="10"/>
      <c r="ADE114" s="10"/>
      <c r="ADF114" s="10"/>
      <c r="ADG114" s="10"/>
      <c r="ADH114" s="10"/>
      <c r="ADI114" s="10"/>
      <c r="ADJ114" s="10"/>
      <c r="ADK114" s="10"/>
      <c r="ADL114" s="10"/>
      <c r="ADM114" s="10"/>
      <c r="ADN114" s="10"/>
      <c r="ADO114" s="10"/>
      <c r="ADP114" s="10"/>
      <c r="ADQ114" s="10"/>
      <c r="ADR114" s="10"/>
      <c r="ADS114" s="10"/>
      <c r="ADT114" s="10"/>
      <c r="ADU114" s="10"/>
      <c r="ADV114" s="10"/>
      <c r="ADW114" s="10"/>
      <c r="ADX114" s="10"/>
      <c r="ADY114" s="10"/>
      <c r="ADZ114" s="10"/>
      <c r="AEA114" s="10"/>
      <c r="AEB114" s="10"/>
      <c r="AEC114" s="10"/>
      <c r="AED114" s="10"/>
      <c r="AEE114" s="10"/>
      <c r="AEF114" s="10"/>
      <c r="AEG114" s="10"/>
      <c r="AEH114" s="10"/>
      <c r="AEI114" s="10"/>
      <c r="AEJ114" s="10"/>
      <c r="AEK114" s="10"/>
      <c r="AEL114" s="10"/>
      <c r="AEM114" s="10"/>
      <c r="AEN114" s="10"/>
      <c r="AEO114" s="10"/>
      <c r="AEP114" s="10"/>
      <c r="AEQ114" s="10"/>
      <c r="AER114" s="10"/>
      <c r="AES114" s="10"/>
      <c r="AET114" s="10"/>
      <c r="AEU114" s="10"/>
      <c r="AEV114" s="10"/>
      <c r="AEW114" s="10"/>
      <c r="AEX114" s="10"/>
      <c r="AEY114" s="10"/>
      <c r="AEZ114" s="10"/>
      <c r="AFA114" s="10"/>
      <c r="AFB114" s="10"/>
      <c r="AFC114" s="10"/>
      <c r="AFD114" s="10"/>
      <c r="AFE114" s="10"/>
      <c r="AFF114" s="10"/>
      <c r="AFG114" s="10"/>
      <c r="AFH114" s="10"/>
      <c r="AFI114" s="10"/>
      <c r="AFJ114" s="10"/>
      <c r="AFK114" s="10"/>
      <c r="AFL114" s="10"/>
      <c r="AFM114" s="10"/>
      <c r="AFN114" s="10"/>
      <c r="AFO114" s="10"/>
      <c r="AFP114" s="10"/>
      <c r="AFQ114" s="10"/>
      <c r="AFR114" s="10"/>
      <c r="AFS114" s="10"/>
      <c r="AFT114" s="10"/>
      <c r="AFU114" s="10"/>
      <c r="AFV114" s="10"/>
      <c r="AFW114" s="10"/>
      <c r="AFX114" s="10"/>
      <c r="AFY114" s="10"/>
      <c r="AFZ114" s="10"/>
      <c r="AGA114" s="10"/>
      <c r="AGB114" s="10"/>
      <c r="AGC114" s="10"/>
      <c r="AGD114" s="10"/>
      <c r="AGE114" s="10"/>
      <c r="AGF114" s="10"/>
      <c r="AGG114" s="10"/>
      <c r="AGH114" s="10"/>
      <c r="AGI114" s="10"/>
      <c r="AGJ114" s="10"/>
      <c r="AGK114" s="10"/>
      <c r="AGL114" s="10"/>
      <c r="AGM114" s="10"/>
      <c r="AGN114" s="10"/>
      <c r="AGO114" s="10"/>
      <c r="AGP114" s="10"/>
      <c r="AGQ114" s="10"/>
      <c r="AGR114" s="10"/>
      <c r="AGS114" s="10"/>
      <c r="AGT114" s="10"/>
      <c r="AGU114" s="10"/>
      <c r="AGV114" s="10"/>
      <c r="AGW114" s="10"/>
      <c r="AGX114" s="10"/>
      <c r="AGY114" s="10"/>
      <c r="AGZ114" s="10"/>
      <c r="AHA114" s="10"/>
      <c r="AHB114" s="10"/>
      <c r="AHC114" s="10"/>
      <c r="AHD114" s="10"/>
      <c r="AHE114" s="10"/>
      <c r="AHF114" s="10"/>
      <c r="AHG114" s="10"/>
      <c r="AHH114" s="10"/>
      <c r="AHI114" s="10"/>
      <c r="AHJ114" s="10"/>
      <c r="AHK114" s="10"/>
      <c r="AHL114" s="10"/>
      <c r="AHM114" s="10"/>
      <c r="AHN114" s="10"/>
      <c r="AHO114" s="10"/>
      <c r="AHP114" s="10"/>
      <c r="AHQ114" s="10"/>
      <c r="AHR114" s="10"/>
      <c r="AHS114" s="10"/>
      <c r="AHT114" s="10"/>
      <c r="AHU114" s="10"/>
      <c r="AHV114" s="10"/>
      <c r="AHW114" s="10"/>
      <c r="AHX114" s="10"/>
      <c r="AHY114" s="10"/>
      <c r="AHZ114" s="10"/>
      <c r="AIA114" s="10"/>
      <c r="AIB114" s="10"/>
      <c r="AIC114" s="10"/>
      <c r="AID114" s="10"/>
      <c r="AIE114" s="10"/>
      <c r="AIF114" s="10"/>
      <c r="AIG114" s="10"/>
      <c r="AIH114" s="10"/>
      <c r="AII114" s="10"/>
      <c r="AIJ114" s="10"/>
      <c r="AIK114" s="10"/>
      <c r="AIL114" s="10"/>
      <c r="AIM114" s="10"/>
      <c r="AIN114" s="10"/>
      <c r="AIO114" s="10"/>
      <c r="AIP114" s="10"/>
      <c r="AIQ114" s="10"/>
      <c r="AIR114" s="10"/>
      <c r="AIS114" s="10"/>
      <c r="AIT114" s="10"/>
      <c r="AIU114" s="10"/>
      <c r="AIV114" s="10"/>
      <c r="AIW114" s="10"/>
      <c r="AIX114" s="10"/>
      <c r="AIY114" s="10"/>
      <c r="AIZ114" s="10"/>
      <c r="AJA114" s="10"/>
      <c r="AJB114" s="10"/>
      <c r="AJC114" s="10"/>
      <c r="AJD114" s="10"/>
      <c r="AJE114" s="10"/>
      <c r="AJF114" s="10"/>
      <c r="AJG114" s="10"/>
      <c r="AJH114" s="10"/>
      <c r="AJI114" s="10"/>
      <c r="AJJ114" s="10"/>
      <c r="AJK114" s="10"/>
      <c r="AJL114" s="10"/>
      <c r="AJM114" s="10"/>
      <c r="AJN114" s="10"/>
      <c r="AJO114" s="10"/>
      <c r="AJP114" s="10"/>
      <c r="AJQ114" s="10"/>
      <c r="AJR114" s="10"/>
      <c r="AJS114" s="10"/>
      <c r="AJT114" s="10"/>
      <c r="AJU114" s="10"/>
      <c r="AJV114" s="10"/>
      <c r="AJW114" s="10"/>
      <c r="AJX114" s="10"/>
      <c r="AJY114" s="10"/>
      <c r="AJZ114" s="10"/>
      <c r="AKA114" s="10"/>
      <c r="AKB114" s="10"/>
      <c r="AKC114" s="10"/>
      <c r="AKD114" s="10"/>
      <c r="AKE114" s="10"/>
      <c r="AKF114" s="10"/>
      <c r="AKG114" s="10"/>
      <c r="AKH114" s="10"/>
      <c r="AKI114" s="10"/>
      <c r="AKJ114" s="10"/>
      <c r="AKK114" s="10"/>
      <c r="AKL114" s="10"/>
      <c r="AKM114" s="10"/>
      <c r="AKN114" s="10"/>
      <c r="AKO114" s="10"/>
      <c r="AKP114" s="10"/>
      <c r="AKQ114" s="10"/>
      <c r="AKR114" s="10"/>
      <c r="AKS114" s="10"/>
      <c r="AKT114" s="10"/>
      <c r="AKU114" s="10"/>
      <c r="AKV114" s="10"/>
      <c r="AKW114" s="10"/>
      <c r="AKX114" s="10"/>
      <c r="AKY114" s="10"/>
      <c r="AKZ114" s="10"/>
      <c r="ALA114" s="10"/>
      <c r="ALB114" s="10"/>
      <c r="ALC114" s="10"/>
      <c r="ALD114" s="10"/>
      <c r="ALE114" s="10"/>
      <c r="ALF114" s="10"/>
      <c r="ALG114" s="10"/>
      <c r="ALH114" s="10"/>
      <c r="ALI114" s="10"/>
      <c r="ALJ114" s="10"/>
      <c r="ALK114" s="10"/>
      <c r="ALL114" s="10"/>
      <c r="ALM114" s="10"/>
      <c r="ALN114" s="10"/>
      <c r="ALO114" s="10"/>
      <c r="ALP114" s="10"/>
      <c r="ALQ114" s="10"/>
      <c r="ALR114" s="10"/>
      <c r="ALS114" s="10"/>
      <c r="ALT114" s="10"/>
      <c r="ALU114" s="10"/>
      <c r="ALV114" s="10"/>
      <c r="ALW114" s="10"/>
      <c r="ALX114" s="10"/>
      <c r="ALY114" s="10"/>
      <c r="ALZ114" s="10"/>
      <c r="AMA114" s="10"/>
      <c r="AMB114" s="10"/>
      <c r="AMC114" s="10"/>
      <c r="AMD114" s="10"/>
      <c r="AME114" s="10"/>
      <c r="AMF114" s="10"/>
      <c r="AMG114" s="10"/>
      <c r="AMH114" s="10"/>
      <c r="AMI114" s="10"/>
      <c r="AMJ114" s="10"/>
      <c r="AMK114" s="10"/>
      <c r="AML114" s="10"/>
      <c r="AMM114" s="10"/>
      <c r="AMN114" s="10"/>
      <c r="AMO114" s="10"/>
      <c r="AMP114" s="10"/>
      <c r="AMQ114" s="10"/>
      <c r="AMR114" s="10"/>
      <c r="AMS114" s="10"/>
      <c r="AMT114" s="10"/>
      <c r="AMU114" s="10"/>
      <c r="AMV114" s="10"/>
      <c r="AMW114" s="10"/>
      <c r="AMX114" s="10"/>
      <c r="AMY114" s="10"/>
      <c r="AMZ114" s="10"/>
      <c r="ANA114" s="10"/>
      <c r="ANB114" s="10"/>
      <c r="ANC114" s="10"/>
      <c r="AND114" s="10"/>
      <c r="ANE114" s="10"/>
      <c r="ANF114" s="10"/>
      <c r="ANG114" s="10"/>
      <c r="ANH114" s="10"/>
      <c r="ANI114" s="10"/>
      <c r="ANJ114" s="10"/>
      <c r="ANK114" s="10"/>
      <c r="ANL114" s="10"/>
      <c r="ANM114" s="10"/>
      <c r="ANN114" s="10"/>
      <c r="ANO114" s="10"/>
      <c r="ANP114" s="10"/>
      <c r="ANQ114" s="10"/>
      <c r="ANR114" s="10"/>
      <c r="ANS114" s="10"/>
      <c r="ANT114" s="10"/>
      <c r="ANU114" s="10"/>
      <c r="ANV114" s="10"/>
      <c r="ANW114" s="10"/>
      <c r="ANX114" s="10"/>
      <c r="ANY114" s="10"/>
      <c r="ANZ114" s="10"/>
      <c r="AOA114" s="10"/>
      <c r="AOB114" s="10"/>
      <c r="AOC114" s="10"/>
      <c r="AOD114" s="10"/>
      <c r="AOE114" s="10"/>
      <c r="AOF114" s="10"/>
      <c r="AOG114" s="10"/>
      <c r="AOH114" s="10"/>
      <c r="AOI114" s="10"/>
      <c r="AOJ114" s="10"/>
      <c r="AOK114" s="10"/>
      <c r="AOL114" s="10"/>
      <c r="AOM114" s="10"/>
      <c r="AON114" s="10"/>
      <c r="AOO114" s="10"/>
      <c r="AOP114" s="10"/>
      <c r="AOQ114" s="10"/>
      <c r="AOR114" s="10"/>
      <c r="AOS114" s="10"/>
      <c r="AOT114" s="10"/>
      <c r="AOU114" s="10"/>
      <c r="AOV114" s="10"/>
      <c r="AOW114" s="10"/>
      <c r="AOX114" s="10"/>
      <c r="AOY114" s="10"/>
      <c r="AOZ114" s="10"/>
      <c r="APA114" s="10"/>
      <c r="APB114" s="10"/>
      <c r="APC114" s="10"/>
      <c r="APD114" s="10"/>
      <c r="APE114" s="10"/>
      <c r="APF114" s="10"/>
      <c r="APG114" s="10"/>
      <c r="APH114" s="10"/>
      <c r="API114" s="10"/>
      <c r="APJ114" s="10"/>
      <c r="APK114" s="10"/>
      <c r="APL114" s="10"/>
      <c r="APM114" s="10"/>
      <c r="APN114" s="10"/>
      <c r="APO114" s="10"/>
      <c r="APP114" s="10"/>
      <c r="APQ114" s="10"/>
      <c r="APR114" s="10"/>
      <c r="APS114" s="10"/>
      <c r="APT114" s="10"/>
      <c r="APU114" s="10"/>
      <c r="APV114" s="10"/>
      <c r="APW114" s="10"/>
      <c r="APX114" s="10"/>
      <c r="APY114" s="10"/>
      <c r="APZ114" s="10"/>
      <c r="AQA114" s="10"/>
      <c r="AQB114" s="10"/>
      <c r="AQC114" s="10"/>
      <c r="AQD114" s="10"/>
      <c r="AQE114" s="10"/>
      <c r="AQF114" s="10"/>
      <c r="AQG114" s="10"/>
      <c r="AQH114" s="10"/>
      <c r="AQI114" s="10"/>
      <c r="AQJ114" s="10"/>
      <c r="AQK114" s="10"/>
      <c r="AQL114" s="10"/>
      <c r="AQM114" s="10"/>
      <c r="AQN114" s="10"/>
      <c r="AQO114" s="10"/>
      <c r="AQP114" s="10"/>
      <c r="AQQ114" s="10"/>
      <c r="AQR114" s="10"/>
      <c r="AQS114" s="10"/>
      <c r="AQT114" s="10"/>
      <c r="AQU114" s="10"/>
      <c r="AQV114" s="10"/>
      <c r="AQW114" s="10"/>
      <c r="AQX114" s="10"/>
      <c r="AQY114" s="10"/>
      <c r="AQZ114" s="10"/>
      <c r="ARA114" s="10"/>
      <c r="ARB114" s="10"/>
      <c r="ARC114" s="10"/>
      <c r="ARD114" s="10"/>
      <c r="ARE114" s="10"/>
      <c r="ARF114" s="10"/>
      <c r="ARG114" s="10"/>
      <c r="ARH114" s="10"/>
      <c r="ARI114" s="10"/>
      <c r="ARJ114" s="10"/>
      <c r="ARK114" s="10"/>
      <c r="ARL114" s="10"/>
      <c r="ARM114" s="10"/>
      <c r="ARN114" s="10"/>
      <c r="ARO114" s="10"/>
      <c r="ARP114" s="10"/>
      <c r="ARQ114" s="10"/>
      <c r="ARR114" s="10"/>
      <c r="ARS114" s="10"/>
      <c r="ART114" s="10"/>
      <c r="ARU114" s="10"/>
      <c r="ARV114" s="10"/>
      <c r="ARW114" s="10"/>
      <c r="ARX114" s="10"/>
      <c r="ARY114" s="10"/>
      <c r="ARZ114" s="10"/>
      <c r="ASA114" s="10"/>
      <c r="ASB114" s="10"/>
      <c r="ASC114" s="10"/>
      <c r="ASD114" s="10"/>
      <c r="ASE114" s="10"/>
      <c r="ASF114" s="10"/>
      <c r="ASG114" s="10"/>
      <c r="ASH114" s="10"/>
      <c r="ASI114" s="10"/>
      <c r="ASJ114" s="10"/>
      <c r="ASK114" s="10"/>
      <c r="ASL114" s="10"/>
      <c r="ASM114" s="10"/>
      <c r="ASN114" s="10"/>
      <c r="ASO114" s="10"/>
      <c r="ASP114" s="10"/>
      <c r="ASQ114" s="10"/>
      <c r="ASR114" s="10"/>
      <c r="ASS114" s="10"/>
      <c r="AST114" s="10"/>
      <c r="ASU114" s="10"/>
      <c r="ASV114" s="10"/>
      <c r="ASW114" s="10"/>
      <c r="ASX114" s="10"/>
      <c r="ASY114" s="10"/>
      <c r="ASZ114" s="10"/>
      <c r="ATA114" s="10"/>
      <c r="ATB114" s="10"/>
      <c r="ATC114" s="10"/>
      <c r="ATD114" s="10"/>
      <c r="ATE114" s="10"/>
      <c r="ATF114" s="10"/>
      <c r="ATG114" s="10"/>
      <c r="ATH114" s="10"/>
      <c r="ATI114" s="10"/>
      <c r="ATJ114" s="10"/>
      <c r="ATK114" s="10"/>
      <c r="ATL114" s="10"/>
      <c r="ATM114" s="10"/>
      <c r="ATN114" s="10"/>
      <c r="ATO114" s="10"/>
      <c r="ATP114" s="10"/>
      <c r="ATQ114" s="10"/>
      <c r="ATR114" s="10"/>
      <c r="ATS114" s="10"/>
      <c r="ATT114" s="10"/>
      <c r="ATU114" s="10"/>
      <c r="ATV114" s="10"/>
      <c r="ATW114" s="10"/>
      <c r="ATX114" s="10"/>
      <c r="ATY114" s="10"/>
      <c r="ATZ114" s="10"/>
      <c r="AUA114" s="10"/>
      <c r="AUB114" s="10"/>
      <c r="AUC114" s="10"/>
      <c r="AUD114" s="10"/>
      <c r="AUE114" s="10"/>
      <c r="AUF114" s="10"/>
      <c r="AUG114" s="10"/>
      <c r="AUH114" s="10"/>
      <c r="AUI114" s="10"/>
      <c r="AUJ114" s="10"/>
      <c r="AUK114" s="10"/>
      <c r="AUL114" s="10"/>
      <c r="AUM114" s="10"/>
      <c r="AUN114" s="10"/>
      <c r="AUO114" s="10"/>
      <c r="AUP114" s="10"/>
      <c r="AUQ114" s="10"/>
      <c r="AUR114" s="10"/>
      <c r="AUS114" s="10"/>
      <c r="AUT114" s="10"/>
      <c r="AUU114" s="10"/>
      <c r="AUV114" s="10"/>
      <c r="AUW114" s="10"/>
      <c r="AUX114" s="10"/>
      <c r="AUY114" s="10"/>
      <c r="AUZ114" s="10"/>
      <c r="AVA114" s="10"/>
      <c r="AVB114" s="10"/>
      <c r="AVC114" s="10"/>
      <c r="AVD114" s="10"/>
      <c r="AVE114" s="10"/>
      <c r="AVF114" s="10"/>
      <c r="AVG114" s="10"/>
      <c r="AVH114" s="10"/>
      <c r="AVI114" s="10"/>
      <c r="AVJ114" s="10"/>
      <c r="AVK114" s="10"/>
      <c r="AVL114" s="10"/>
      <c r="AVM114" s="10"/>
      <c r="AVN114" s="10"/>
      <c r="AVO114" s="10"/>
      <c r="AVP114" s="10"/>
      <c r="AVQ114" s="10"/>
      <c r="AVR114" s="10"/>
      <c r="AVS114" s="10"/>
      <c r="AVT114" s="10"/>
      <c r="AVU114" s="10"/>
      <c r="AVV114" s="10"/>
      <c r="AVW114" s="10"/>
      <c r="AVX114" s="10"/>
      <c r="AVY114" s="10"/>
      <c r="AVZ114" s="10"/>
      <c r="AWA114" s="10"/>
      <c r="AWB114" s="10"/>
      <c r="AWC114" s="10"/>
      <c r="AWD114" s="10"/>
      <c r="AWE114" s="10"/>
      <c r="AWF114" s="10"/>
      <c r="AWG114" s="10"/>
      <c r="AWH114" s="10"/>
      <c r="AWI114" s="10"/>
      <c r="AWJ114" s="10"/>
      <c r="AWK114" s="10"/>
      <c r="AWL114" s="10"/>
      <c r="AWM114" s="10"/>
      <c r="AWN114" s="10"/>
      <c r="AWO114" s="10"/>
      <c r="AWP114" s="10"/>
      <c r="AWQ114" s="10"/>
      <c r="AWR114" s="10"/>
      <c r="AWS114" s="10"/>
      <c r="AWT114" s="10"/>
      <c r="AWU114" s="10"/>
      <c r="AWV114" s="10"/>
      <c r="AWW114" s="10"/>
      <c r="AWX114" s="10"/>
      <c r="AWY114" s="10"/>
      <c r="AWZ114" s="10"/>
      <c r="AXA114" s="10"/>
      <c r="AXB114" s="10"/>
      <c r="AXC114" s="10"/>
      <c r="AXD114" s="10"/>
      <c r="AXE114" s="10"/>
      <c r="AXF114" s="10"/>
      <c r="AXG114" s="10"/>
      <c r="AXH114" s="10"/>
      <c r="AXI114" s="10"/>
      <c r="AXJ114" s="10"/>
      <c r="AXK114" s="10"/>
      <c r="AXL114" s="10"/>
      <c r="AXM114" s="10"/>
      <c r="AXN114" s="10"/>
      <c r="AXO114" s="10"/>
      <c r="AXP114" s="10"/>
      <c r="AXQ114" s="10"/>
      <c r="AXR114" s="10"/>
      <c r="AXS114" s="10"/>
      <c r="AXT114" s="10"/>
      <c r="AXU114" s="10"/>
      <c r="AXV114" s="10"/>
      <c r="AXW114" s="10"/>
      <c r="AXX114" s="10"/>
      <c r="AXY114" s="10"/>
      <c r="AXZ114" s="10"/>
      <c r="AYA114" s="10"/>
      <c r="AYB114" s="10"/>
      <c r="AYC114" s="10"/>
      <c r="AYD114" s="10"/>
      <c r="AYE114" s="10"/>
      <c r="AYF114" s="10"/>
      <c r="AYG114" s="10"/>
      <c r="AYH114" s="10"/>
      <c r="AYI114" s="10"/>
      <c r="AYJ114" s="10"/>
      <c r="AYK114" s="10"/>
      <c r="AYL114" s="10"/>
      <c r="AYM114" s="10"/>
      <c r="AYN114" s="10"/>
      <c r="AYO114" s="10"/>
      <c r="AYP114" s="10"/>
      <c r="AYQ114" s="10"/>
      <c r="AYR114" s="10"/>
      <c r="AYS114" s="10"/>
      <c r="AYT114" s="10"/>
      <c r="AYU114" s="10"/>
      <c r="AYV114" s="10"/>
      <c r="AYW114" s="10"/>
      <c r="AYX114" s="10"/>
      <c r="AYY114" s="10"/>
      <c r="AYZ114" s="10"/>
      <c r="AZA114" s="10"/>
      <c r="AZB114" s="10"/>
      <c r="AZC114" s="10"/>
      <c r="AZD114" s="10"/>
      <c r="AZE114" s="10"/>
      <c r="AZF114" s="10"/>
      <c r="AZG114" s="10"/>
      <c r="AZH114" s="10"/>
      <c r="AZI114" s="10"/>
      <c r="AZJ114" s="10"/>
      <c r="AZK114" s="10"/>
      <c r="AZL114" s="10"/>
      <c r="AZM114" s="10"/>
      <c r="AZN114" s="10"/>
      <c r="AZO114" s="10"/>
      <c r="AZP114" s="10"/>
      <c r="AZQ114" s="10"/>
      <c r="AZR114" s="10"/>
      <c r="AZS114" s="10"/>
      <c r="AZT114" s="10"/>
      <c r="AZU114" s="10"/>
      <c r="AZV114" s="10"/>
      <c r="AZW114" s="10"/>
      <c r="AZX114" s="10"/>
      <c r="AZY114" s="10"/>
      <c r="AZZ114" s="10"/>
      <c r="BAA114" s="10"/>
      <c r="BAB114" s="10"/>
      <c r="BAC114" s="10"/>
      <c r="BAD114" s="10"/>
      <c r="BAE114" s="10"/>
      <c r="BAF114" s="10"/>
      <c r="BAG114" s="10"/>
      <c r="BAH114" s="10"/>
      <c r="BAI114" s="10"/>
      <c r="BAJ114" s="10"/>
      <c r="BAK114" s="10"/>
      <c r="BAL114" s="10"/>
      <c r="BAM114" s="10"/>
      <c r="BAN114" s="10"/>
      <c r="BAO114" s="10"/>
      <c r="BAP114" s="10"/>
      <c r="BAQ114" s="10"/>
      <c r="BAR114" s="10"/>
      <c r="BAS114" s="10"/>
      <c r="BAT114" s="10"/>
      <c r="BAU114" s="10"/>
      <c r="BAV114" s="10"/>
      <c r="BAW114" s="10"/>
      <c r="BAX114" s="10"/>
      <c r="BAY114" s="10"/>
      <c r="BAZ114" s="10"/>
      <c r="BBA114" s="10"/>
      <c r="BBB114" s="10"/>
      <c r="BBC114" s="10"/>
      <c r="BBD114" s="10"/>
      <c r="BBE114" s="10"/>
      <c r="BBF114" s="10"/>
      <c r="BBG114" s="10"/>
      <c r="BBH114" s="10"/>
      <c r="BBI114" s="10"/>
      <c r="BBJ114" s="10"/>
      <c r="BBK114" s="10"/>
      <c r="BBL114" s="10"/>
      <c r="BBM114" s="10"/>
      <c r="BBN114" s="10"/>
      <c r="BBO114" s="10"/>
      <c r="BBP114" s="10"/>
      <c r="BBQ114" s="10"/>
      <c r="BBR114" s="10"/>
      <c r="BBS114" s="10"/>
      <c r="BBT114" s="10"/>
      <c r="BBU114" s="10"/>
      <c r="BBV114" s="10"/>
      <c r="BBW114" s="10"/>
      <c r="BBX114" s="10"/>
      <c r="BBY114" s="10"/>
      <c r="BBZ114" s="10"/>
      <c r="BCA114" s="10"/>
      <c r="BCB114" s="10"/>
      <c r="BCC114" s="10"/>
      <c r="BCD114" s="10"/>
      <c r="BCE114" s="10"/>
      <c r="BCF114" s="10"/>
      <c r="BCG114" s="10"/>
      <c r="BCH114" s="10"/>
      <c r="BCI114" s="10"/>
      <c r="BCJ114" s="10"/>
      <c r="BCK114" s="10"/>
      <c r="BCL114" s="10"/>
      <c r="BCM114" s="10"/>
      <c r="BCN114" s="10"/>
      <c r="BCO114" s="10"/>
      <c r="BCP114" s="10"/>
      <c r="BCQ114" s="10"/>
      <c r="BCR114" s="10"/>
      <c r="BCS114" s="10"/>
      <c r="BCT114" s="10"/>
    </row>
    <row r="115" spans="1:1450" s="37" customFormat="1" x14ac:dyDescent="0.25">
      <c r="A115" s="42" t="s">
        <v>77</v>
      </c>
      <c r="B115" s="29" t="s">
        <v>77</v>
      </c>
      <c r="C115" s="29" t="s">
        <v>84</v>
      </c>
      <c r="D115" s="29" t="s">
        <v>216</v>
      </c>
      <c r="E115" s="29" t="s">
        <v>217</v>
      </c>
      <c r="F115" s="29" t="s">
        <v>218</v>
      </c>
      <c r="G115" s="43">
        <v>932</v>
      </c>
      <c r="H115" s="43">
        <v>243</v>
      </c>
      <c r="I115" s="43">
        <v>238</v>
      </c>
      <c r="J115" s="29">
        <v>11</v>
      </c>
      <c r="K115" s="44">
        <f>AVERAGE(G115:G125)</f>
        <v>4181</v>
      </c>
      <c r="L115" s="44">
        <f>STDEV(G115:G125)</f>
        <v>6344.0281682855093</v>
      </c>
      <c r="M115" s="29"/>
      <c r="N115" s="45">
        <v>1.925</v>
      </c>
      <c r="O115" s="29" t="str">
        <f t="shared" si="31"/>
        <v/>
      </c>
      <c r="P115" s="44">
        <f>ABS(L115*N115)</f>
        <v>12212.254223949605</v>
      </c>
      <c r="Q115" s="44">
        <f t="shared" ref="Q115:Q125" si="32">ABS(G115-$K$115)</f>
        <v>3249</v>
      </c>
      <c r="R115" s="30">
        <f t="shared" ref="R115:R125" si="33">IF(Q115&gt;$P$115,"",G115)</f>
        <v>932</v>
      </c>
      <c r="S115" s="30">
        <f t="shared" si="30"/>
        <v>238</v>
      </c>
      <c r="T115" s="44">
        <f>AVERAGE(R115:R125)</f>
        <v>2482.9</v>
      </c>
      <c r="U115" s="44">
        <f>STDEV(R115:R125)</f>
        <v>3078.187361635632</v>
      </c>
      <c r="V115" s="29"/>
      <c r="W115" s="44">
        <f t="shared" ref="W115:W125" si="34">IF(R115="","",((R115-$T$115)/S115)^2)</f>
        <v>42.463293729256407</v>
      </c>
      <c r="X115" s="46">
        <f>(1/(J115-1))*SUM(W115:W125)</f>
        <v>75.087044149043251</v>
      </c>
      <c r="Y115" s="47">
        <f>U115/T115</f>
        <v>1.239754867951038</v>
      </c>
      <c r="Z115" s="31"/>
      <c r="AA115" s="47" t="str">
        <f>IF(X115&lt;2,"A",IF(Y115&lt;0.15,"B","C"))</f>
        <v>C</v>
      </c>
      <c r="AB115" s="31"/>
      <c r="AC115" s="48">
        <f>T115/1000</f>
        <v>2.4828999999999999</v>
      </c>
      <c r="AD115" s="49">
        <f>AC115*(SQRT((U115/T115)^2+(0.21/3.98)^2))</f>
        <v>3.080973927580636</v>
      </c>
      <c r="AE115" s="47">
        <f>AD115/AC115</f>
        <v>1.2408771708810811</v>
      </c>
      <c r="AF115" s="47"/>
      <c r="AG115" s="50">
        <v>86</v>
      </c>
      <c r="AH115" s="32"/>
      <c r="AI115" s="49">
        <f>(MEDIAN(R115:R125))/1000</f>
        <v>1.036</v>
      </c>
      <c r="AJ115" s="49">
        <f>(QUARTILE(R115:R125,1))/1000</f>
        <v>0.85775000000000001</v>
      </c>
      <c r="AK115" s="49">
        <f>(QUARTILE(R115:R125,3))/1000</f>
        <v>2.3815</v>
      </c>
      <c r="AL115" s="48">
        <f>(AK115-AJ115)</f>
        <v>1.5237499999999999</v>
      </c>
      <c r="AM115" s="29"/>
      <c r="AN115" s="29"/>
      <c r="AO115" s="29"/>
      <c r="AP115" s="29"/>
      <c r="AQ115" s="29"/>
      <c r="AR115" s="29"/>
      <c r="AS115" s="29"/>
      <c r="AT115" s="29"/>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row>
    <row r="116" spans="1:1450" s="37" customFormat="1" x14ac:dyDescent="0.25">
      <c r="A116" s="42" t="s">
        <v>77</v>
      </c>
      <c r="B116" s="29" t="s">
        <v>77</v>
      </c>
      <c r="C116" s="29" t="s">
        <v>84</v>
      </c>
      <c r="D116" s="29" t="s">
        <v>219</v>
      </c>
      <c r="E116" s="29" t="s">
        <v>217</v>
      </c>
      <c r="F116" s="29" t="s">
        <v>220</v>
      </c>
      <c r="G116" s="43">
        <v>833</v>
      </c>
      <c r="H116" s="43">
        <v>246</v>
      </c>
      <c r="I116" s="43">
        <v>242</v>
      </c>
      <c r="J116" s="29"/>
      <c r="K116" s="29"/>
      <c r="L116" s="29"/>
      <c r="M116" s="29"/>
      <c r="N116" s="62"/>
      <c r="O116" s="29" t="str">
        <f t="shared" si="31"/>
        <v/>
      </c>
      <c r="P116" s="29"/>
      <c r="Q116" s="44">
        <f t="shared" si="32"/>
        <v>3348</v>
      </c>
      <c r="R116" s="30">
        <f t="shared" si="33"/>
        <v>833</v>
      </c>
      <c r="S116" s="30">
        <f t="shared" si="30"/>
        <v>242</v>
      </c>
      <c r="T116" s="29"/>
      <c r="U116" s="29"/>
      <c r="V116" s="29"/>
      <c r="W116" s="44">
        <f t="shared" si="34"/>
        <v>46.481968615531734</v>
      </c>
      <c r="X116" s="48"/>
      <c r="Y116" s="31"/>
      <c r="Z116" s="31"/>
      <c r="AA116" s="31"/>
      <c r="AB116" s="31"/>
      <c r="AC116" s="29"/>
      <c r="AD116" s="29"/>
      <c r="AE116" s="29"/>
      <c r="AF116" s="29"/>
      <c r="AG116" s="63"/>
      <c r="AH116" s="32"/>
      <c r="AI116" s="32"/>
      <c r="AJ116" s="32"/>
      <c r="AK116" s="32"/>
      <c r="AL116" s="29"/>
      <c r="AM116" s="10"/>
      <c r="AN116" s="10"/>
      <c r="AO116" s="10"/>
      <c r="AP116" s="29"/>
      <c r="AQ116" s="29"/>
      <c r="AR116" s="29"/>
      <c r="AS116" s="29"/>
      <c r="AT116" s="29"/>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row>
    <row r="117" spans="1:1450" s="37" customFormat="1" x14ac:dyDescent="0.25">
      <c r="A117" s="42" t="s">
        <v>77</v>
      </c>
      <c r="B117" s="29" t="s">
        <v>77</v>
      </c>
      <c r="C117" s="29" t="s">
        <v>84</v>
      </c>
      <c r="D117" s="29" t="s">
        <v>221</v>
      </c>
      <c r="E117" s="29" t="s">
        <v>217</v>
      </c>
      <c r="F117" s="29" t="s">
        <v>222</v>
      </c>
      <c r="G117" s="43">
        <v>2041</v>
      </c>
      <c r="H117" s="43">
        <v>322</v>
      </c>
      <c r="I117" s="43">
        <v>304</v>
      </c>
      <c r="J117" s="29"/>
      <c r="K117" s="44"/>
      <c r="L117" s="44"/>
      <c r="M117" s="29"/>
      <c r="N117" s="62"/>
      <c r="O117" s="29" t="str">
        <f t="shared" si="31"/>
        <v/>
      </c>
      <c r="P117" s="29"/>
      <c r="Q117" s="44">
        <f t="shared" si="32"/>
        <v>2140</v>
      </c>
      <c r="R117" s="30">
        <f t="shared" si="33"/>
        <v>2041</v>
      </c>
      <c r="S117" s="30">
        <f t="shared" si="30"/>
        <v>304</v>
      </c>
      <c r="T117" s="29"/>
      <c r="U117" s="29"/>
      <c r="V117" s="29"/>
      <c r="W117" s="44">
        <f t="shared" si="34"/>
        <v>2.1130065140235468</v>
      </c>
      <c r="X117" s="48"/>
      <c r="Y117" s="31"/>
      <c r="Z117" s="31"/>
      <c r="AA117" s="31"/>
      <c r="AB117" s="31"/>
      <c r="AC117" s="29"/>
      <c r="AD117" s="29"/>
      <c r="AE117" s="29"/>
      <c r="AF117" s="29"/>
      <c r="AG117" s="63"/>
      <c r="AH117" s="32"/>
      <c r="AI117" s="32"/>
      <c r="AJ117" s="32"/>
      <c r="AK117" s="32"/>
      <c r="AL117" s="29"/>
      <c r="AM117" s="10"/>
      <c r="AN117" s="10"/>
      <c r="AO117" s="10"/>
      <c r="AP117" s="29"/>
      <c r="AQ117" s="29"/>
      <c r="AR117" s="29"/>
      <c r="AS117" s="29"/>
      <c r="AT117" s="29"/>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row>
    <row r="118" spans="1:1450" s="37" customFormat="1" x14ac:dyDescent="0.25">
      <c r="A118" s="42" t="s">
        <v>77</v>
      </c>
      <c r="B118" s="29" t="s">
        <v>77</v>
      </c>
      <c r="C118" s="29" t="s">
        <v>84</v>
      </c>
      <c r="D118" s="29" t="s">
        <v>223</v>
      </c>
      <c r="E118" s="29" t="s">
        <v>217</v>
      </c>
      <c r="F118" s="29" t="s">
        <v>224</v>
      </c>
      <c r="G118" s="43">
        <v>1056</v>
      </c>
      <c r="H118" s="43">
        <v>330</v>
      </c>
      <c r="I118" s="43">
        <v>326</v>
      </c>
      <c r="J118" s="29"/>
      <c r="K118" s="29"/>
      <c r="L118" s="29"/>
      <c r="M118" s="48"/>
      <c r="N118" s="62"/>
      <c r="O118" s="29" t="str">
        <f t="shared" si="31"/>
        <v/>
      </c>
      <c r="P118" s="44"/>
      <c r="Q118" s="44">
        <f t="shared" si="32"/>
        <v>3125</v>
      </c>
      <c r="R118" s="30">
        <f t="shared" si="33"/>
        <v>1056</v>
      </c>
      <c r="S118" s="30">
        <f t="shared" si="30"/>
        <v>326</v>
      </c>
      <c r="T118" s="44"/>
      <c r="U118" s="44"/>
      <c r="V118" s="63"/>
      <c r="W118" s="44">
        <f t="shared" si="34"/>
        <v>19.15807529451617</v>
      </c>
      <c r="X118" s="46"/>
      <c r="Y118" s="47"/>
      <c r="Z118" s="47"/>
      <c r="AA118" s="47"/>
      <c r="AB118" s="47"/>
      <c r="AC118" s="48"/>
      <c r="AD118" s="48"/>
      <c r="AE118" s="47"/>
      <c r="AF118" s="47"/>
      <c r="AG118" s="50"/>
      <c r="AH118" s="32"/>
      <c r="AI118" s="32"/>
      <c r="AJ118" s="32"/>
      <c r="AK118" s="32"/>
      <c r="AL118" s="29"/>
      <c r="AM118" s="10"/>
      <c r="AN118" s="10"/>
      <c r="AO118" s="10"/>
      <c r="AP118" s="48"/>
      <c r="AQ118" s="48"/>
      <c r="AR118" s="29"/>
      <c r="AS118" s="29"/>
      <c r="AT118" s="48"/>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c r="AML118" s="10"/>
      <c r="AMM118" s="10"/>
      <c r="AMN118" s="10"/>
      <c r="AMO118" s="10"/>
      <c r="AMP118" s="10"/>
      <c r="AMQ118" s="10"/>
      <c r="AMR118" s="10"/>
      <c r="AMS118" s="10"/>
      <c r="AMT118" s="10"/>
      <c r="AMU118" s="10"/>
      <c r="AMV118" s="10"/>
      <c r="AMW118" s="10"/>
      <c r="AMX118" s="10"/>
      <c r="AMY118" s="10"/>
      <c r="AMZ118" s="10"/>
      <c r="ANA118" s="10"/>
      <c r="ANB118" s="10"/>
      <c r="ANC118" s="10"/>
      <c r="AND118" s="10"/>
      <c r="ANE118" s="10"/>
      <c r="ANF118" s="10"/>
      <c r="ANG118" s="10"/>
      <c r="ANH118" s="10"/>
      <c r="ANI118" s="10"/>
      <c r="ANJ118" s="10"/>
      <c r="ANK118" s="10"/>
      <c r="ANL118" s="10"/>
      <c r="ANM118" s="10"/>
      <c r="ANN118" s="10"/>
      <c r="ANO118" s="10"/>
      <c r="ANP118" s="10"/>
      <c r="ANQ118" s="10"/>
      <c r="ANR118" s="10"/>
      <c r="ANS118" s="10"/>
      <c r="ANT118" s="10"/>
      <c r="ANU118" s="10"/>
      <c r="ANV118" s="10"/>
      <c r="ANW118" s="10"/>
      <c r="ANX118" s="10"/>
      <c r="ANY118" s="10"/>
      <c r="ANZ118" s="10"/>
      <c r="AOA118" s="10"/>
      <c r="AOB118" s="10"/>
      <c r="AOC118" s="10"/>
      <c r="AOD118" s="10"/>
      <c r="AOE118" s="10"/>
      <c r="AOF118" s="10"/>
      <c r="AOG118" s="10"/>
      <c r="AOH118" s="10"/>
      <c r="AOI118" s="10"/>
      <c r="AOJ118" s="10"/>
      <c r="AOK118" s="10"/>
      <c r="AOL118" s="10"/>
      <c r="AOM118" s="10"/>
      <c r="AON118" s="10"/>
      <c r="AOO118" s="10"/>
      <c r="AOP118" s="10"/>
      <c r="AOQ118" s="10"/>
      <c r="AOR118" s="10"/>
      <c r="AOS118" s="10"/>
      <c r="AOT118" s="10"/>
      <c r="AOU118" s="10"/>
      <c r="AOV118" s="10"/>
      <c r="AOW118" s="10"/>
      <c r="AOX118" s="10"/>
      <c r="AOY118" s="10"/>
      <c r="AOZ118" s="10"/>
      <c r="APA118" s="10"/>
      <c r="APB118" s="10"/>
      <c r="APC118" s="10"/>
      <c r="APD118" s="10"/>
      <c r="APE118" s="10"/>
      <c r="APF118" s="10"/>
      <c r="APG118" s="10"/>
      <c r="APH118" s="10"/>
      <c r="API118" s="10"/>
      <c r="APJ118" s="10"/>
      <c r="APK118" s="10"/>
      <c r="APL118" s="10"/>
      <c r="APM118" s="10"/>
      <c r="APN118" s="10"/>
      <c r="APO118" s="10"/>
      <c r="APP118" s="10"/>
      <c r="APQ118" s="10"/>
      <c r="APR118" s="10"/>
      <c r="APS118" s="10"/>
      <c r="APT118" s="10"/>
      <c r="APU118" s="10"/>
      <c r="APV118" s="10"/>
      <c r="APW118" s="10"/>
      <c r="APX118" s="10"/>
      <c r="APY118" s="10"/>
      <c r="APZ118" s="10"/>
      <c r="AQA118" s="10"/>
      <c r="AQB118" s="10"/>
      <c r="AQC118" s="10"/>
      <c r="AQD118" s="10"/>
      <c r="AQE118" s="10"/>
      <c r="AQF118" s="10"/>
      <c r="AQG118" s="10"/>
      <c r="AQH118" s="10"/>
      <c r="AQI118" s="10"/>
      <c r="AQJ118" s="10"/>
      <c r="AQK118" s="10"/>
      <c r="AQL118" s="10"/>
      <c r="AQM118" s="10"/>
      <c r="AQN118" s="10"/>
      <c r="AQO118" s="10"/>
      <c r="AQP118" s="10"/>
      <c r="AQQ118" s="10"/>
      <c r="AQR118" s="10"/>
      <c r="AQS118" s="10"/>
      <c r="AQT118" s="10"/>
      <c r="AQU118" s="10"/>
      <c r="AQV118" s="10"/>
      <c r="AQW118" s="10"/>
      <c r="AQX118" s="10"/>
      <c r="AQY118" s="10"/>
      <c r="AQZ118" s="10"/>
      <c r="ARA118" s="10"/>
      <c r="ARB118" s="10"/>
      <c r="ARC118" s="10"/>
      <c r="ARD118" s="10"/>
      <c r="ARE118" s="10"/>
      <c r="ARF118" s="10"/>
      <c r="ARG118" s="10"/>
      <c r="ARH118" s="10"/>
      <c r="ARI118" s="10"/>
      <c r="ARJ118" s="10"/>
      <c r="ARK118" s="10"/>
      <c r="ARL118" s="10"/>
      <c r="ARM118" s="10"/>
      <c r="ARN118" s="10"/>
      <c r="ARO118" s="10"/>
      <c r="ARP118" s="10"/>
      <c r="ARQ118" s="10"/>
      <c r="ARR118" s="10"/>
      <c r="ARS118" s="10"/>
      <c r="ART118" s="10"/>
      <c r="ARU118" s="10"/>
      <c r="ARV118" s="10"/>
      <c r="ARW118" s="10"/>
      <c r="ARX118" s="10"/>
      <c r="ARY118" s="10"/>
      <c r="ARZ118" s="10"/>
      <c r="ASA118" s="10"/>
      <c r="ASB118" s="10"/>
      <c r="ASC118" s="10"/>
      <c r="ASD118" s="10"/>
      <c r="ASE118" s="10"/>
      <c r="ASF118" s="10"/>
      <c r="ASG118" s="10"/>
      <c r="ASH118" s="10"/>
      <c r="ASI118" s="10"/>
      <c r="ASJ118" s="10"/>
      <c r="ASK118" s="10"/>
      <c r="ASL118" s="10"/>
      <c r="ASM118" s="10"/>
      <c r="ASN118" s="10"/>
      <c r="ASO118" s="10"/>
      <c r="ASP118" s="10"/>
      <c r="ASQ118" s="10"/>
      <c r="ASR118" s="10"/>
      <c r="ASS118" s="10"/>
      <c r="AST118" s="10"/>
      <c r="ASU118" s="10"/>
      <c r="ASV118" s="10"/>
      <c r="ASW118" s="10"/>
      <c r="ASX118" s="10"/>
      <c r="ASY118" s="10"/>
      <c r="ASZ118" s="10"/>
      <c r="ATA118" s="10"/>
      <c r="ATB118" s="10"/>
      <c r="ATC118" s="10"/>
      <c r="ATD118" s="10"/>
      <c r="ATE118" s="10"/>
      <c r="ATF118" s="10"/>
      <c r="ATG118" s="10"/>
      <c r="ATH118" s="10"/>
      <c r="ATI118" s="10"/>
      <c r="ATJ118" s="10"/>
      <c r="ATK118" s="10"/>
      <c r="ATL118" s="10"/>
      <c r="ATM118" s="10"/>
      <c r="ATN118" s="10"/>
      <c r="ATO118" s="10"/>
      <c r="ATP118" s="10"/>
      <c r="ATQ118" s="10"/>
      <c r="ATR118" s="10"/>
      <c r="ATS118" s="10"/>
      <c r="ATT118" s="10"/>
      <c r="ATU118" s="10"/>
      <c r="ATV118" s="10"/>
      <c r="ATW118" s="10"/>
      <c r="ATX118" s="10"/>
      <c r="ATY118" s="10"/>
      <c r="ATZ118" s="10"/>
      <c r="AUA118" s="10"/>
      <c r="AUB118" s="10"/>
      <c r="AUC118" s="10"/>
      <c r="AUD118" s="10"/>
      <c r="AUE118" s="10"/>
      <c r="AUF118" s="10"/>
      <c r="AUG118" s="10"/>
      <c r="AUH118" s="10"/>
      <c r="AUI118" s="10"/>
      <c r="AUJ118" s="10"/>
      <c r="AUK118" s="10"/>
      <c r="AUL118" s="10"/>
      <c r="AUM118" s="10"/>
      <c r="AUN118" s="10"/>
      <c r="AUO118" s="10"/>
      <c r="AUP118" s="10"/>
      <c r="AUQ118" s="10"/>
      <c r="AUR118" s="10"/>
      <c r="AUS118" s="10"/>
      <c r="AUT118" s="10"/>
      <c r="AUU118" s="10"/>
      <c r="AUV118" s="10"/>
      <c r="AUW118" s="10"/>
      <c r="AUX118" s="10"/>
      <c r="AUY118" s="10"/>
      <c r="AUZ118" s="10"/>
      <c r="AVA118" s="10"/>
      <c r="AVB118" s="10"/>
      <c r="AVC118" s="10"/>
      <c r="AVD118" s="10"/>
      <c r="AVE118" s="10"/>
      <c r="AVF118" s="10"/>
      <c r="AVG118" s="10"/>
      <c r="AVH118" s="10"/>
      <c r="AVI118" s="10"/>
      <c r="AVJ118" s="10"/>
      <c r="AVK118" s="10"/>
      <c r="AVL118" s="10"/>
      <c r="AVM118" s="10"/>
      <c r="AVN118" s="10"/>
      <c r="AVO118" s="10"/>
      <c r="AVP118" s="10"/>
      <c r="AVQ118" s="10"/>
      <c r="AVR118" s="10"/>
      <c r="AVS118" s="10"/>
      <c r="AVT118" s="10"/>
      <c r="AVU118" s="10"/>
      <c r="AVV118" s="10"/>
      <c r="AVW118" s="10"/>
      <c r="AVX118" s="10"/>
      <c r="AVY118" s="10"/>
      <c r="AVZ118" s="10"/>
      <c r="AWA118" s="10"/>
      <c r="AWB118" s="10"/>
      <c r="AWC118" s="10"/>
      <c r="AWD118" s="10"/>
      <c r="AWE118" s="10"/>
      <c r="AWF118" s="10"/>
      <c r="AWG118" s="10"/>
      <c r="AWH118" s="10"/>
      <c r="AWI118" s="10"/>
      <c r="AWJ118" s="10"/>
      <c r="AWK118" s="10"/>
      <c r="AWL118" s="10"/>
      <c r="AWM118" s="10"/>
      <c r="AWN118" s="10"/>
      <c r="AWO118" s="10"/>
      <c r="AWP118" s="10"/>
      <c r="AWQ118" s="10"/>
      <c r="AWR118" s="10"/>
      <c r="AWS118" s="10"/>
      <c r="AWT118" s="10"/>
      <c r="AWU118" s="10"/>
      <c r="AWV118" s="10"/>
      <c r="AWW118" s="10"/>
      <c r="AWX118" s="10"/>
      <c r="AWY118" s="10"/>
      <c r="AWZ118" s="10"/>
      <c r="AXA118" s="10"/>
      <c r="AXB118" s="10"/>
      <c r="AXC118" s="10"/>
      <c r="AXD118" s="10"/>
      <c r="AXE118" s="10"/>
      <c r="AXF118" s="10"/>
      <c r="AXG118" s="10"/>
      <c r="AXH118" s="10"/>
      <c r="AXI118" s="10"/>
      <c r="AXJ118" s="10"/>
      <c r="AXK118" s="10"/>
      <c r="AXL118" s="10"/>
      <c r="AXM118" s="10"/>
      <c r="AXN118" s="10"/>
      <c r="AXO118" s="10"/>
      <c r="AXP118" s="10"/>
      <c r="AXQ118" s="10"/>
      <c r="AXR118" s="10"/>
      <c r="AXS118" s="10"/>
      <c r="AXT118" s="10"/>
      <c r="AXU118" s="10"/>
      <c r="AXV118" s="10"/>
      <c r="AXW118" s="10"/>
      <c r="AXX118" s="10"/>
      <c r="AXY118" s="10"/>
      <c r="AXZ118" s="10"/>
      <c r="AYA118" s="10"/>
      <c r="AYB118" s="10"/>
      <c r="AYC118" s="10"/>
      <c r="AYD118" s="10"/>
      <c r="AYE118" s="10"/>
      <c r="AYF118" s="10"/>
      <c r="AYG118" s="10"/>
      <c r="AYH118" s="10"/>
      <c r="AYI118" s="10"/>
      <c r="AYJ118" s="10"/>
      <c r="AYK118" s="10"/>
      <c r="AYL118" s="10"/>
      <c r="AYM118" s="10"/>
      <c r="AYN118" s="10"/>
      <c r="AYO118" s="10"/>
      <c r="AYP118" s="10"/>
      <c r="AYQ118" s="10"/>
      <c r="AYR118" s="10"/>
      <c r="AYS118" s="10"/>
      <c r="AYT118" s="10"/>
      <c r="AYU118" s="10"/>
      <c r="AYV118" s="10"/>
      <c r="AYW118" s="10"/>
      <c r="AYX118" s="10"/>
      <c r="AYY118" s="10"/>
      <c r="AYZ118" s="10"/>
      <c r="AZA118" s="10"/>
      <c r="AZB118" s="10"/>
      <c r="AZC118" s="10"/>
      <c r="AZD118" s="10"/>
      <c r="AZE118" s="10"/>
      <c r="AZF118" s="10"/>
      <c r="AZG118" s="10"/>
      <c r="AZH118" s="10"/>
      <c r="AZI118" s="10"/>
      <c r="AZJ118" s="10"/>
      <c r="AZK118" s="10"/>
      <c r="AZL118" s="10"/>
      <c r="AZM118" s="10"/>
      <c r="AZN118" s="10"/>
      <c r="AZO118" s="10"/>
      <c r="AZP118" s="10"/>
      <c r="AZQ118" s="10"/>
      <c r="AZR118" s="10"/>
      <c r="AZS118" s="10"/>
      <c r="AZT118" s="10"/>
      <c r="AZU118" s="10"/>
      <c r="AZV118" s="10"/>
      <c r="AZW118" s="10"/>
      <c r="AZX118" s="10"/>
      <c r="AZY118" s="10"/>
      <c r="AZZ118" s="10"/>
      <c r="BAA118" s="10"/>
      <c r="BAB118" s="10"/>
      <c r="BAC118" s="10"/>
      <c r="BAD118" s="10"/>
      <c r="BAE118" s="10"/>
      <c r="BAF118" s="10"/>
      <c r="BAG118" s="10"/>
      <c r="BAH118" s="10"/>
      <c r="BAI118" s="10"/>
      <c r="BAJ118" s="10"/>
      <c r="BAK118" s="10"/>
      <c r="BAL118" s="10"/>
      <c r="BAM118" s="10"/>
      <c r="BAN118" s="10"/>
      <c r="BAO118" s="10"/>
      <c r="BAP118" s="10"/>
      <c r="BAQ118" s="10"/>
      <c r="BAR118" s="10"/>
      <c r="BAS118" s="10"/>
      <c r="BAT118" s="10"/>
      <c r="BAU118" s="10"/>
      <c r="BAV118" s="10"/>
      <c r="BAW118" s="10"/>
      <c r="BAX118" s="10"/>
      <c r="BAY118" s="10"/>
      <c r="BAZ118" s="10"/>
      <c r="BBA118" s="10"/>
      <c r="BBB118" s="10"/>
      <c r="BBC118" s="10"/>
      <c r="BBD118" s="10"/>
      <c r="BBE118" s="10"/>
      <c r="BBF118" s="10"/>
      <c r="BBG118" s="10"/>
      <c r="BBH118" s="10"/>
      <c r="BBI118" s="10"/>
      <c r="BBJ118" s="10"/>
      <c r="BBK118" s="10"/>
      <c r="BBL118" s="10"/>
      <c r="BBM118" s="10"/>
      <c r="BBN118" s="10"/>
      <c r="BBO118" s="10"/>
      <c r="BBP118" s="10"/>
      <c r="BBQ118" s="10"/>
      <c r="BBR118" s="10"/>
      <c r="BBS118" s="10"/>
      <c r="BBT118" s="10"/>
      <c r="BBU118" s="10"/>
      <c r="BBV118" s="10"/>
      <c r="BBW118" s="10"/>
      <c r="BBX118" s="10"/>
      <c r="BBY118" s="10"/>
      <c r="BBZ118" s="10"/>
      <c r="BCA118" s="10"/>
      <c r="BCB118" s="10"/>
      <c r="BCC118" s="10"/>
      <c r="BCD118" s="10"/>
      <c r="BCE118" s="10"/>
      <c r="BCF118" s="10"/>
      <c r="BCG118" s="10"/>
      <c r="BCH118" s="10"/>
      <c r="BCI118" s="10"/>
      <c r="BCJ118" s="10"/>
      <c r="BCK118" s="10"/>
      <c r="BCL118" s="10"/>
      <c r="BCM118" s="10"/>
      <c r="BCN118" s="10"/>
      <c r="BCO118" s="10"/>
      <c r="BCP118" s="10"/>
      <c r="BCQ118" s="10"/>
      <c r="BCR118" s="10"/>
      <c r="BCS118" s="10"/>
      <c r="BCT118" s="10"/>
    </row>
    <row r="119" spans="1:1450" x14ac:dyDescent="0.25">
      <c r="A119" s="42" t="s">
        <v>77</v>
      </c>
      <c r="B119" s="29" t="s">
        <v>77</v>
      </c>
      <c r="C119" s="29" t="s">
        <v>84</v>
      </c>
      <c r="D119" s="29" t="s">
        <v>225</v>
      </c>
      <c r="E119" s="29" t="s">
        <v>217</v>
      </c>
      <c r="F119" s="29" t="s">
        <v>226</v>
      </c>
      <c r="G119" s="43">
        <v>518</v>
      </c>
      <c r="H119" s="43">
        <v>187</v>
      </c>
      <c r="I119" s="43">
        <v>185</v>
      </c>
      <c r="J119" s="29"/>
      <c r="K119" s="29"/>
      <c r="L119" s="29"/>
      <c r="M119" s="29"/>
      <c r="N119" s="62"/>
      <c r="O119" s="29" t="str">
        <f>IF(R119="",1,"")</f>
        <v/>
      </c>
      <c r="P119" s="29"/>
      <c r="Q119" s="44">
        <f t="shared" si="32"/>
        <v>3663</v>
      </c>
      <c r="R119" s="30">
        <f t="shared" si="33"/>
        <v>518</v>
      </c>
      <c r="S119" s="30">
        <f t="shared" si="30"/>
        <v>185</v>
      </c>
      <c r="T119" s="29"/>
      <c r="U119" s="29"/>
      <c r="V119" s="29"/>
      <c r="W119" s="44">
        <f t="shared" si="34"/>
        <v>112.80736333089848</v>
      </c>
      <c r="X119" s="48"/>
      <c r="Y119" s="31"/>
      <c r="Z119" s="31"/>
      <c r="AA119" s="31"/>
      <c r="AB119" s="31"/>
      <c r="AC119" s="29"/>
      <c r="AD119" s="29"/>
      <c r="AE119" s="29"/>
      <c r="AF119" s="29"/>
      <c r="AG119" s="63"/>
      <c r="AH119" s="32"/>
      <c r="AI119" s="32"/>
      <c r="AJ119" s="32"/>
      <c r="AK119" s="32"/>
      <c r="AL119" s="29"/>
      <c r="AP119" s="29"/>
      <c r="AQ119" s="29"/>
      <c r="AR119" s="29"/>
      <c r="AS119" s="29"/>
      <c r="AT119" s="48"/>
    </row>
    <row r="120" spans="1:1450" x14ac:dyDescent="0.25">
      <c r="A120" s="42" t="s">
        <v>77</v>
      </c>
      <c r="B120" s="29" t="s">
        <v>77</v>
      </c>
      <c r="C120" s="29" t="s">
        <v>84</v>
      </c>
      <c r="D120" s="29" t="s">
        <v>227</v>
      </c>
      <c r="E120" s="29" t="s">
        <v>217</v>
      </c>
      <c r="F120" s="29" t="s">
        <v>228</v>
      </c>
      <c r="G120" s="43">
        <v>2495</v>
      </c>
      <c r="H120" s="43">
        <v>447</v>
      </c>
      <c r="I120" s="43">
        <v>427</v>
      </c>
      <c r="J120" s="29"/>
      <c r="K120" s="29"/>
      <c r="L120" s="29"/>
      <c r="M120" s="29"/>
      <c r="N120" s="62"/>
      <c r="O120" s="29" t="str">
        <f>IF(R120="",1,"")</f>
        <v/>
      </c>
      <c r="P120" s="29"/>
      <c r="Q120" s="44">
        <f t="shared" si="32"/>
        <v>1686</v>
      </c>
      <c r="R120" s="30">
        <f t="shared" si="33"/>
        <v>2495</v>
      </c>
      <c r="S120" s="30">
        <f t="shared" si="30"/>
        <v>427</v>
      </c>
      <c r="T120" s="29"/>
      <c r="U120" s="29"/>
      <c r="V120" s="29"/>
      <c r="W120" s="44">
        <f t="shared" si="34"/>
        <v>8.0299897438146318E-4</v>
      </c>
      <c r="X120" s="48"/>
      <c r="Y120" s="31"/>
      <c r="Z120" s="31"/>
      <c r="AA120" s="31"/>
      <c r="AB120" s="31"/>
      <c r="AC120" s="29"/>
      <c r="AD120" s="29"/>
      <c r="AE120" s="29"/>
      <c r="AF120" s="29"/>
      <c r="AG120" s="63"/>
      <c r="AH120" s="32"/>
      <c r="AI120" s="32"/>
      <c r="AJ120" s="32"/>
      <c r="AK120" s="32"/>
      <c r="AL120" s="29"/>
      <c r="AP120" s="29"/>
      <c r="AQ120" s="29"/>
      <c r="AR120" s="29"/>
      <c r="AS120" s="29"/>
      <c r="AT120" s="48"/>
    </row>
    <row r="121" spans="1:1450" x14ac:dyDescent="0.25">
      <c r="A121" s="42" t="s">
        <v>77</v>
      </c>
      <c r="B121" s="29" t="s">
        <v>77</v>
      </c>
      <c r="C121" s="29" t="s">
        <v>84</v>
      </c>
      <c r="D121" s="29" t="s">
        <v>229</v>
      </c>
      <c r="E121" s="29" t="s">
        <v>217</v>
      </c>
      <c r="F121" s="29" t="s">
        <v>230</v>
      </c>
      <c r="G121" s="43">
        <v>1016</v>
      </c>
      <c r="H121" s="43">
        <v>184</v>
      </c>
      <c r="I121" s="43">
        <v>176</v>
      </c>
      <c r="J121" s="29"/>
      <c r="K121" s="29"/>
      <c r="L121" s="29"/>
      <c r="M121" s="29"/>
      <c r="N121" s="62"/>
      <c r="O121" s="29" t="str">
        <f>IF(R121="",1,"")</f>
        <v/>
      </c>
      <c r="P121" s="29"/>
      <c r="Q121" s="44">
        <f t="shared" si="32"/>
        <v>3165</v>
      </c>
      <c r="R121" s="30">
        <f t="shared" si="33"/>
        <v>1016</v>
      </c>
      <c r="S121" s="30">
        <f t="shared" si="30"/>
        <v>176</v>
      </c>
      <c r="T121" s="29"/>
      <c r="U121" s="29"/>
      <c r="V121" s="29"/>
      <c r="W121" s="44">
        <f t="shared" si="34"/>
        <v>69.466542161673573</v>
      </c>
      <c r="X121" s="48"/>
      <c r="Y121" s="31"/>
      <c r="Z121" s="31"/>
      <c r="AA121" s="31"/>
      <c r="AB121" s="31"/>
      <c r="AC121" s="29"/>
      <c r="AD121" s="29"/>
      <c r="AE121" s="29"/>
      <c r="AF121" s="29"/>
      <c r="AG121" s="63"/>
      <c r="AH121" s="32"/>
      <c r="AI121" s="32"/>
      <c r="AJ121" s="32"/>
      <c r="AK121" s="32"/>
      <c r="AL121" s="29"/>
      <c r="AP121" s="29"/>
      <c r="AQ121" s="29"/>
      <c r="AR121" s="29"/>
      <c r="AS121" s="29"/>
      <c r="AT121" s="48"/>
    </row>
    <row r="122" spans="1:1450" x14ac:dyDescent="0.25">
      <c r="A122" s="42" t="s">
        <v>77</v>
      </c>
      <c r="B122" s="29" t="s">
        <v>77</v>
      </c>
      <c r="C122" s="29" t="s">
        <v>84</v>
      </c>
      <c r="D122" s="29" t="s">
        <v>231</v>
      </c>
      <c r="E122" s="29" t="s">
        <v>217</v>
      </c>
      <c r="F122" s="29" t="s">
        <v>232</v>
      </c>
      <c r="G122" s="43">
        <v>831</v>
      </c>
      <c r="H122" s="43">
        <v>351</v>
      </c>
      <c r="I122" s="43">
        <v>348</v>
      </c>
      <c r="J122" s="29"/>
      <c r="K122" s="44"/>
      <c r="L122" s="44"/>
      <c r="M122" s="48"/>
      <c r="N122" s="62"/>
      <c r="O122" s="29" t="str">
        <f>IF(R122="",1,"")</f>
        <v/>
      </c>
      <c r="P122" s="44"/>
      <c r="Q122" s="44">
        <f t="shared" si="32"/>
        <v>3350</v>
      </c>
      <c r="R122" s="30">
        <f t="shared" si="33"/>
        <v>831</v>
      </c>
      <c r="S122" s="30">
        <f t="shared" si="30"/>
        <v>348</v>
      </c>
      <c r="T122" s="44"/>
      <c r="U122" s="44"/>
      <c r="V122" s="29"/>
      <c r="W122" s="44">
        <f t="shared" si="34"/>
        <v>22.532481255780155</v>
      </c>
      <c r="X122" s="46"/>
      <c r="Y122" s="47"/>
      <c r="Z122" s="47"/>
      <c r="AA122" s="47"/>
      <c r="AB122" s="47"/>
      <c r="AC122" s="48"/>
      <c r="AD122" s="48"/>
      <c r="AE122" s="47"/>
      <c r="AF122" s="47"/>
      <c r="AG122" s="50"/>
      <c r="AH122" s="49"/>
      <c r="AI122" s="32"/>
      <c r="AJ122" s="32"/>
      <c r="AK122" s="32"/>
      <c r="AL122" s="29"/>
      <c r="AP122" s="29"/>
      <c r="AQ122" s="29"/>
      <c r="AR122" s="29"/>
      <c r="AS122" s="29"/>
      <c r="AT122" s="48"/>
      <c r="AU122" s="11"/>
      <c r="AZ122" s="102">
        <v>50.625999999999998</v>
      </c>
      <c r="BA122" s="102">
        <v>2.456</v>
      </c>
    </row>
    <row r="123" spans="1:1450" x14ac:dyDescent="0.25">
      <c r="A123" s="42" t="s">
        <v>77</v>
      </c>
      <c r="B123" s="29" t="s">
        <v>77</v>
      </c>
      <c r="C123" s="29" t="s">
        <v>84</v>
      </c>
      <c r="D123" s="29" t="s">
        <v>233</v>
      </c>
      <c r="E123" s="29" t="s">
        <v>217</v>
      </c>
      <c r="F123" s="29" t="s">
        <v>234</v>
      </c>
      <c r="G123" s="43">
        <v>10533</v>
      </c>
      <c r="H123" s="43">
        <v>690</v>
      </c>
      <c r="I123" s="43">
        <v>407</v>
      </c>
      <c r="J123" s="29"/>
      <c r="K123" s="29"/>
      <c r="L123" s="29"/>
      <c r="M123" s="29"/>
      <c r="N123" s="62"/>
      <c r="O123" s="29" t="str">
        <f t="shared" ref="O123:O198" si="35">IF(R123="",1,"")</f>
        <v/>
      </c>
      <c r="P123" s="29"/>
      <c r="Q123" s="44">
        <f t="shared" si="32"/>
        <v>6352</v>
      </c>
      <c r="R123" s="30">
        <f t="shared" si="33"/>
        <v>10533</v>
      </c>
      <c r="S123" s="30">
        <f t="shared" si="30"/>
        <v>407</v>
      </c>
      <c r="T123" s="29"/>
      <c r="U123" s="29"/>
      <c r="V123" s="29"/>
      <c r="W123" s="44">
        <f t="shared" si="34"/>
        <v>391.21340913618553</v>
      </c>
      <c r="X123" s="48"/>
      <c r="Y123" s="31"/>
      <c r="Z123" s="31"/>
      <c r="AA123" s="31"/>
      <c r="AB123" s="31"/>
      <c r="AC123" s="29"/>
      <c r="AD123" s="29"/>
      <c r="AE123" s="29"/>
      <c r="AF123" s="29"/>
      <c r="AG123" s="63"/>
      <c r="AH123" s="32"/>
      <c r="AI123" s="32"/>
      <c r="AJ123" s="32"/>
      <c r="AK123" s="32"/>
      <c r="AL123" s="29"/>
      <c r="AP123" s="29"/>
      <c r="AQ123" s="29"/>
      <c r="AR123" s="29"/>
      <c r="AS123" s="29"/>
      <c r="AT123" s="48"/>
      <c r="AU123" s="11"/>
      <c r="AV123" s="11"/>
      <c r="AZ123" s="102">
        <v>52.667999999999999</v>
      </c>
      <c r="BA123" s="102">
        <v>2.4660000000000002</v>
      </c>
      <c r="BB123" s="102">
        <f>AZ123+BA123</f>
        <v>55.134</v>
      </c>
    </row>
    <row r="124" spans="1:1450" s="52" customFormat="1" x14ac:dyDescent="0.25">
      <c r="A124" s="51" t="s">
        <v>77</v>
      </c>
      <c r="B124" s="52" t="s">
        <v>77</v>
      </c>
      <c r="C124" s="52" t="s">
        <v>84</v>
      </c>
      <c r="D124" s="52" t="s">
        <v>235</v>
      </c>
      <c r="E124" s="52" t="s">
        <v>217</v>
      </c>
      <c r="F124" s="52" t="s">
        <v>236</v>
      </c>
      <c r="G124" s="53">
        <v>21162</v>
      </c>
      <c r="H124" s="53">
        <v>2053</v>
      </c>
      <c r="I124" s="53">
        <v>1719</v>
      </c>
      <c r="N124" s="54"/>
      <c r="O124" s="52">
        <f t="shared" si="35"/>
        <v>1</v>
      </c>
      <c r="Q124" s="55">
        <f t="shared" si="32"/>
        <v>16981</v>
      </c>
      <c r="R124" s="56" t="str">
        <f t="shared" si="33"/>
        <v/>
      </c>
      <c r="S124" s="56" t="str">
        <f t="shared" si="30"/>
        <v/>
      </c>
      <c r="W124" s="55" t="str">
        <f t="shared" si="34"/>
        <v/>
      </c>
      <c r="X124" s="57"/>
      <c r="Y124" s="58"/>
      <c r="Z124" s="58"/>
      <c r="AA124" s="58"/>
      <c r="AB124" s="58"/>
      <c r="AF124" s="29"/>
      <c r="AG124" s="60"/>
      <c r="AH124" s="59"/>
      <c r="AI124" s="59"/>
      <c r="AJ124" s="59"/>
      <c r="AK124" s="59"/>
      <c r="AT124" s="57"/>
      <c r="AU124" s="57"/>
      <c r="AZ124" s="60">
        <v>33.731000000000002</v>
      </c>
      <c r="BA124" s="60">
        <v>1.5940000000000001</v>
      </c>
      <c r="BB124" s="60"/>
    </row>
    <row r="125" spans="1:1450" x14ac:dyDescent="0.25">
      <c r="A125" s="42" t="s">
        <v>77</v>
      </c>
      <c r="B125" s="29" t="s">
        <v>77</v>
      </c>
      <c r="C125" s="29" t="s">
        <v>84</v>
      </c>
      <c r="D125" s="29" t="s">
        <v>237</v>
      </c>
      <c r="E125" s="29" t="s">
        <v>217</v>
      </c>
      <c r="F125" s="29" t="s">
        <v>238</v>
      </c>
      <c r="G125" s="43">
        <v>4574</v>
      </c>
      <c r="H125" s="43">
        <v>395</v>
      </c>
      <c r="I125" s="43">
        <v>313</v>
      </c>
      <c r="J125" s="29"/>
      <c r="K125" s="29"/>
      <c r="L125" s="29"/>
      <c r="M125" s="29"/>
      <c r="N125" s="62"/>
      <c r="O125" s="29" t="str">
        <f t="shared" si="35"/>
        <v/>
      </c>
      <c r="P125" s="29"/>
      <c r="Q125" s="44">
        <f t="shared" si="32"/>
        <v>393</v>
      </c>
      <c r="R125" s="30">
        <f t="shared" si="33"/>
        <v>4574</v>
      </c>
      <c r="S125" s="30">
        <f t="shared" si="30"/>
        <v>313</v>
      </c>
      <c r="T125" s="29"/>
      <c r="U125" s="29"/>
      <c r="V125" s="29"/>
      <c r="W125" s="44">
        <f t="shared" si="34"/>
        <v>44.633498453592459</v>
      </c>
      <c r="X125" s="48"/>
      <c r="Y125" s="31"/>
      <c r="Z125" s="31"/>
      <c r="AA125" s="31"/>
      <c r="AB125" s="31"/>
      <c r="AC125" s="29"/>
      <c r="AD125" s="29"/>
      <c r="AE125" s="29"/>
      <c r="AF125" s="29"/>
      <c r="AG125" s="63"/>
      <c r="AH125" s="32"/>
      <c r="AI125" s="32"/>
      <c r="AJ125" s="32"/>
      <c r="AK125" s="32"/>
      <c r="AL125" s="29"/>
      <c r="AP125" s="29"/>
      <c r="AQ125" s="29"/>
      <c r="AR125" s="29"/>
      <c r="AS125" s="29"/>
      <c r="AT125" s="48"/>
      <c r="AU125" s="11"/>
      <c r="AZ125" s="102">
        <v>32.72</v>
      </c>
      <c r="BA125" s="102">
        <v>1.595</v>
      </c>
      <c r="BB125" s="102"/>
    </row>
    <row r="126" spans="1:1450" x14ac:dyDescent="0.25">
      <c r="A126" s="66" t="s">
        <v>77</v>
      </c>
      <c r="B126" s="33" t="s">
        <v>77</v>
      </c>
      <c r="C126" s="33" t="s">
        <v>84</v>
      </c>
      <c r="D126" s="33" t="s">
        <v>239</v>
      </c>
      <c r="E126" s="33" t="s">
        <v>240</v>
      </c>
      <c r="F126" s="33" t="s">
        <v>241</v>
      </c>
      <c r="G126" s="67">
        <v>14106</v>
      </c>
      <c r="H126" s="67">
        <v>896</v>
      </c>
      <c r="I126" s="67">
        <v>495</v>
      </c>
      <c r="J126" s="33">
        <v>3</v>
      </c>
      <c r="K126" s="68">
        <f>AVERAGE(G126:G128)</f>
        <v>15072</v>
      </c>
      <c r="L126" s="68">
        <f>STDEV(G126:G128)</f>
        <v>1554.3381228034009</v>
      </c>
      <c r="M126" s="38"/>
      <c r="N126" s="69">
        <v>1.196</v>
      </c>
      <c r="O126" s="33" t="str">
        <f t="shared" si="35"/>
        <v/>
      </c>
      <c r="P126" s="68">
        <f>ABS(L126*N126)</f>
        <v>1858.9883948728675</v>
      </c>
      <c r="Q126" s="68">
        <f>ABS(G126-$K$126)</f>
        <v>966</v>
      </c>
      <c r="R126" s="34">
        <f>IF(Q126&gt;$P$126,"",G126)</f>
        <v>14106</v>
      </c>
      <c r="S126" s="34">
        <f t="shared" si="30"/>
        <v>495</v>
      </c>
      <c r="T126" s="68">
        <f>AVERAGE(R126:R128)</f>
        <v>15072</v>
      </c>
      <c r="U126" s="68">
        <f>STDEV(R126:R128)</f>
        <v>1554.3381228034009</v>
      </c>
      <c r="V126" s="33"/>
      <c r="W126" s="68">
        <f>IF(R126="","",((R126-$T$126)/S126)^2)</f>
        <v>3.8084113865932046</v>
      </c>
      <c r="X126" s="70">
        <f>(1/(J126-1))*SUM(W126:W128)</f>
        <v>12.269245557416001</v>
      </c>
      <c r="Y126" s="71">
        <f>U126/T126</f>
        <v>0.10312752937920654</v>
      </c>
      <c r="Z126" s="71"/>
      <c r="AA126" s="71" t="str">
        <f>IF(X126&lt;2,"A",IF(Y126&lt;0.15,"B","C"))</f>
        <v>B</v>
      </c>
      <c r="AB126" s="71"/>
      <c r="AC126" s="38">
        <f>T126/1000</f>
        <v>15.071999999999999</v>
      </c>
      <c r="AD126" s="72">
        <f>AC126*(SQRT((U126/T126)^2+(0.21/3.98)^2))</f>
        <v>1.7459666529224851</v>
      </c>
      <c r="AE126" s="71">
        <f>AD126/AC126</f>
        <v>0.11584173652617338</v>
      </c>
      <c r="AF126" s="71"/>
      <c r="AG126" s="73">
        <v>35</v>
      </c>
      <c r="AH126" s="72"/>
      <c r="AI126" s="72">
        <f>(MEDIAN(R126:R128))/1000</f>
        <v>14.244999999999999</v>
      </c>
      <c r="AJ126" s="72">
        <f>(QUARTILE(R126:R128,1))/1000</f>
        <v>14.1755</v>
      </c>
      <c r="AK126" s="72">
        <f>(QUARTILE(R126:R128,3))/1000</f>
        <v>15.555</v>
      </c>
      <c r="AL126" s="38">
        <f>(AK126-AJ126)</f>
        <v>1.3795000000000002</v>
      </c>
      <c r="AM126" s="29"/>
      <c r="AN126" s="95"/>
      <c r="AO126" s="48"/>
      <c r="AP126" s="29"/>
      <c r="AQ126" s="29"/>
      <c r="AR126" s="29"/>
      <c r="AS126" s="29"/>
      <c r="AT126" s="29"/>
      <c r="AU126" s="11"/>
      <c r="AZ126" s="102">
        <v>25.774000000000001</v>
      </c>
      <c r="BA126" s="102">
        <v>1.242</v>
      </c>
      <c r="BB126" s="102"/>
    </row>
    <row r="127" spans="1:1450" x14ac:dyDescent="0.25">
      <c r="A127" s="66" t="s">
        <v>77</v>
      </c>
      <c r="B127" s="33" t="s">
        <v>77</v>
      </c>
      <c r="C127" s="33" t="s">
        <v>84</v>
      </c>
      <c r="D127" s="33" t="s">
        <v>242</v>
      </c>
      <c r="E127" s="33" t="s">
        <v>240</v>
      </c>
      <c r="F127" s="33" t="s">
        <v>243</v>
      </c>
      <c r="G127" s="67">
        <v>14245</v>
      </c>
      <c r="H127" s="67">
        <v>863</v>
      </c>
      <c r="I127" s="67">
        <v>419</v>
      </c>
      <c r="J127" s="33"/>
      <c r="K127" s="33"/>
      <c r="L127" s="33"/>
      <c r="M127" s="33"/>
      <c r="N127" s="74"/>
      <c r="O127" s="33" t="str">
        <f t="shared" si="35"/>
        <v/>
      </c>
      <c r="P127" s="33"/>
      <c r="Q127" s="68">
        <f>ABS(G127-$K$126)</f>
        <v>827</v>
      </c>
      <c r="R127" s="34">
        <f>IF(Q127&gt;$P$126,"",G127)</f>
        <v>14245</v>
      </c>
      <c r="S127" s="34">
        <f t="shared" si="30"/>
        <v>419</v>
      </c>
      <c r="T127" s="33"/>
      <c r="U127" s="33"/>
      <c r="V127" s="33"/>
      <c r="W127" s="68">
        <f>IF(R127="","",((R127-$T$126)/S127)^2)</f>
        <v>3.8956772859575874</v>
      </c>
      <c r="X127" s="38"/>
      <c r="Y127" s="75"/>
      <c r="Z127" s="75"/>
      <c r="AA127" s="75"/>
      <c r="AB127" s="75"/>
      <c r="AC127" s="33"/>
      <c r="AD127" s="33"/>
      <c r="AE127" s="33"/>
      <c r="AF127" s="33"/>
      <c r="AG127" s="76"/>
      <c r="AH127" s="38"/>
      <c r="AI127" s="36"/>
      <c r="AJ127" s="36"/>
      <c r="AK127" s="36"/>
      <c r="AL127" s="33"/>
      <c r="AM127" s="29"/>
      <c r="AN127" s="95"/>
      <c r="AO127" s="48"/>
      <c r="AP127" s="29"/>
      <c r="AQ127" s="29"/>
      <c r="AR127" s="29"/>
      <c r="AS127" s="29"/>
      <c r="AT127" s="29"/>
      <c r="AU127" s="11"/>
      <c r="AZ127" s="102">
        <v>20.872</v>
      </c>
      <c r="BA127" s="102">
        <v>0.97099999999999997</v>
      </c>
      <c r="BB127" s="102"/>
    </row>
    <row r="128" spans="1:1450" s="64" customFormat="1" x14ac:dyDescent="0.25">
      <c r="A128" s="66" t="s">
        <v>77</v>
      </c>
      <c r="B128" s="33" t="s">
        <v>77</v>
      </c>
      <c r="C128" s="33" t="s">
        <v>84</v>
      </c>
      <c r="D128" s="33" t="s">
        <v>244</v>
      </c>
      <c r="E128" s="33" t="s">
        <v>240</v>
      </c>
      <c r="F128" s="33" t="s">
        <v>245</v>
      </c>
      <c r="G128" s="67">
        <v>16865</v>
      </c>
      <c r="H128" s="67">
        <v>995</v>
      </c>
      <c r="I128" s="67">
        <v>437</v>
      </c>
      <c r="J128" s="33"/>
      <c r="K128" s="33"/>
      <c r="L128" s="33"/>
      <c r="M128" s="33"/>
      <c r="N128" s="74"/>
      <c r="O128" s="33" t="str">
        <f t="shared" si="35"/>
        <v/>
      </c>
      <c r="P128" s="33"/>
      <c r="Q128" s="68">
        <f>ABS(G128-$K$126)</f>
        <v>1793</v>
      </c>
      <c r="R128" s="34">
        <f>IF(Q128&gt;$P$126,"",G128)</f>
        <v>16865</v>
      </c>
      <c r="S128" s="34">
        <f t="shared" si="30"/>
        <v>437</v>
      </c>
      <c r="T128" s="71"/>
      <c r="U128" s="33"/>
      <c r="V128" s="33"/>
      <c r="W128" s="68">
        <f>IF(R128="","",((R128-$T$126)/S128)^2)</f>
        <v>16.83440244228121</v>
      </c>
      <c r="X128" s="38"/>
      <c r="Y128" s="75"/>
      <c r="Z128" s="75"/>
      <c r="AA128" s="75"/>
      <c r="AB128" s="75"/>
      <c r="AC128" s="33"/>
      <c r="AD128" s="33"/>
      <c r="AE128" s="33"/>
      <c r="AF128" s="33"/>
      <c r="AG128" s="76"/>
      <c r="AH128" s="38"/>
      <c r="AI128" s="36"/>
      <c r="AJ128" s="36"/>
      <c r="AK128" s="36"/>
      <c r="AL128" s="33"/>
      <c r="AM128" s="29"/>
      <c r="AN128" s="95"/>
      <c r="AO128" s="47"/>
      <c r="AP128" s="29"/>
      <c r="AQ128" s="29"/>
      <c r="AR128" s="29"/>
      <c r="AS128" s="29"/>
      <c r="AT128" s="29"/>
      <c r="AU128" s="103"/>
      <c r="AZ128" s="104">
        <v>15.664999999999999</v>
      </c>
      <c r="BA128" s="104">
        <v>0.78100000000000003</v>
      </c>
      <c r="BB128" s="104"/>
    </row>
    <row r="129" spans="1:1450" x14ac:dyDescent="0.25">
      <c r="A129" s="42" t="s">
        <v>77</v>
      </c>
      <c r="B129" s="29" t="s">
        <v>77</v>
      </c>
      <c r="C129" s="29" t="s">
        <v>84</v>
      </c>
      <c r="D129" s="29" t="s">
        <v>246</v>
      </c>
      <c r="E129" s="29" t="s">
        <v>247</v>
      </c>
      <c r="F129" s="29" t="s">
        <v>248</v>
      </c>
      <c r="G129" s="43">
        <v>57362</v>
      </c>
      <c r="H129" s="43">
        <v>3357</v>
      </c>
      <c r="I129" s="43">
        <v>1357</v>
      </c>
      <c r="J129" s="29">
        <v>6</v>
      </c>
      <c r="K129" s="44">
        <f>AVERAGE(G129:G134)</f>
        <v>36760.166666666664</v>
      </c>
      <c r="L129" s="44">
        <f>STDEV(G129:G134)</f>
        <v>26659.030308071346</v>
      </c>
      <c r="M129" s="29"/>
      <c r="N129" s="45">
        <v>1.61</v>
      </c>
      <c r="O129" s="29" t="str">
        <f t="shared" si="35"/>
        <v/>
      </c>
      <c r="P129" s="44">
        <f>ABS(L129*N129)</f>
        <v>42921.038795994871</v>
      </c>
      <c r="Q129" s="44">
        <f t="shared" ref="Q129:Q134" si="36">ABS(G129-$K$129)</f>
        <v>20601.833333333336</v>
      </c>
      <c r="R129" s="30">
        <f t="shared" ref="R129:R134" si="37">IF(Q129&gt;$P$129,"",G129)</f>
        <v>57362</v>
      </c>
      <c r="S129" s="30">
        <f t="shared" si="30"/>
        <v>1357</v>
      </c>
      <c r="T129" s="44">
        <f>AVERAGE(R129:R134)</f>
        <v>36760.166666666664</v>
      </c>
      <c r="U129" s="44">
        <f>STDEV(R129:R134)</f>
        <v>26659.030308071346</v>
      </c>
      <c r="V129" s="29"/>
      <c r="W129" s="44">
        <f>IF(R129="","",((R129-$T$129)/S129)^2)</f>
        <v>230.48997647746128</v>
      </c>
      <c r="X129" s="46">
        <f>(1/(J129-1))*SUM(W129:W134)</f>
        <v>1218.2556275917252</v>
      </c>
      <c r="Y129" s="47">
        <f>U129/T129</f>
        <v>0.7252151642784902</v>
      </c>
      <c r="Z129" s="31"/>
      <c r="AA129" s="47" t="str">
        <f>IF(X129&lt;2,"A",IF(Y129&lt;0.15,"B","C"))</f>
        <v>C</v>
      </c>
      <c r="AB129" s="31"/>
      <c r="AC129" s="48">
        <f>T129/1000</f>
        <v>36.760166666666663</v>
      </c>
      <c r="AD129" s="49">
        <f>AC129*(SQRT((U129/T129)^2+(0.21/3.98)^2))</f>
        <v>26.729496281129084</v>
      </c>
      <c r="AE129" s="47">
        <f>AD129/AC129</f>
        <v>0.72713207542028968</v>
      </c>
      <c r="AF129" s="47"/>
      <c r="AG129" s="50">
        <v>52</v>
      </c>
      <c r="AH129" s="48"/>
      <c r="AI129" s="49">
        <f>(MEDIAN(R129:R134))/1000</f>
        <v>31.927499999999998</v>
      </c>
      <c r="AJ129" s="49">
        <f>(QUARTILE(R129:R134,1))/1000</f>
        <v>23.3325</v>
      </c>
      <c r="AK129" s="49">
        <f>(QUARTILE(R129:R134,3))/1000</f>
        <v>52.703249999999997</v>
      </c>
      <c r="AL129" s="48">
        <f>(AK129-AJ129)</f>
        <v>29.370749999999997</v>
      </c>
      <c r="AM129" s="29"/>
      <c r="AN129" s="29"/>
      <c r="AO129" s="48"/>
      <c r="AP129" s="29"/>
      <c r="AQ129" s="29"/>
      <c r="AR129" s="29"/>
      <c r="AS129" s="29"/>
      <c r="AT129" s="29"/>
      <c r="AU129" s="11"/>
      <c r="AZ129" s="102">
        <v>13.997999999999999</v>
      </c>
      <c r="BA129" s="102">
        <v>0.71199999999999997</v>
      </c>
      <c r="BB129" s="102">
        <f>AZ129-BA129</f>
        <v>13.286</v>
      </c>
    </row>
    <row r="130" spans="1:1450" s="37" customFormat="1" x14ac:dyDescent="0.25">
      <c r="A130" s="42" t="s">
        <v>77</v>
      </c>
      <c r="B130" s="29" t="s">
        <v>77</v>
      </c>
      <c r="C130" s="29" t="s">
        <v>84</v>
      </c>
      <c r="D130" s="29" t="s">
        <v>249</v>
      </c>
      <c r="E130" s="29" t="s">
        <v>247</v>
      </c>
      <c r="F130" s="29" t="s">
        <v>250</v>
      </c>
      <c r="G130" s="43">
        <v>75644</v>
      </c>
      <c r="H130" s="43">
        <v>5199</v>
      </c>
      <c r="I130" s="43">
        <v>3238</v>
      </c>
      <c r="J130" s="29"/>
      <c r="K130" s="29"/>
      <c r="L130" s="29"/>
      <c r="M130" s="29"/>
      <c r="N130" s="62"/>
      <c r="O130" s="29" t="str">
        <f t="shared" si="35"/>
        <v/>
      </c>
      <c r="P130" s="29"/>
      <c r="Q130" s="44">
        <f t="shared" si="36"/>
        <v>38883.833333333336</v>
      </c>
      <c r="R130" s="30">
        <f t="shared" si="37"/>
        <v>75644</v>
      </c>
      <c r="S130" s="30">
        <f t="shared" si="30"/>
        <v>3238</v>
      </c>
      <c r="T130" s="29"/>
      <c r="U130" s="29"/>
      <c r="V130" s="29"/>
      <c r="W130" s="44">
        <f>IF(R130="","",((R130-$T$129)/S130)^2)</f>
        <v>144.206374073783</v>
      </c>
      <c r="X130" s="48"/>
      <c r="Y130" s="31"/>
      <c r="Z130" s="31"/>
      <c r="AA130" s="31"/>
      <c r="AB130" s="31"/>
      <c r="AC130" s="29"/>
      <c r="AD130" s="29"/>
      <c r="AE130" s="29"/>
      <c r="AF130" s="29"/>
      <c r="AG130" s="63"/>
      <c r="AH130" s="48"/>
      <c r="AI130" s="32"/>
      <c r="AJ130" s="32"/>
      <c r="AK130" s="32"/>
      <c r="AL130" s="29"/>
      <c r="AM130" s="29"/>
      <c r="AN130" s="29"/>
      <c r="AO130" s="48"/>
      <c r="AP130" s="29"/>
      <c r="AQ130" s="29"/>
      <c r="AR130" s="29"/>
      <c r="AS130" s="29"/>
      <c r="AT130" s="29"/>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c r="AMJ130" s="10"/>
      <c r="AMK130" s="10"/>
      <c r="AML130" s="10"/>
      <c r="AMM130" s="10"/>
      <c r="AMN130" s="10"/>
      <c r="AMO130" s="10"/>
      <c r="AMP130" s="10"/>
      <c r="AMQ130" s="10"/>
      <c r="AMR130" s="10"/>
      <c r="AMS130" s="10"/>
      <c r="AMT130" s="10"/>
      <c r="AMU130" s="10"/>
      <c r="AMV130" s="10"/>
      <c r="AMW130" s="10"/>
      <c r="AMX130" s="10"/>
      <c r="AMY130" s="10"/>
      <c r="AMZ130" s="10"/>
      <c r="ANA130" s="10"/>
      <c r="ANB130" s="10"/>
      <c r="ANC130" s="10"/>
      <c r="AND130" s="10"/>
      <c r="ANE130" s="10"/>
      <c r="ANF130" s="10"/>
      <c r="ANG130" s="10"/>
      <c r="ANH130" s="10"/>
      <c r="ANI130" s="10"/>
      <c r="ANJ130" s="10"/>
      <c r="ANK130" s="10"/>
      <c r="ANL130" s="10"/>
      <c r="ANM130" s="10"/>
      <c r="ANN130" s="10"/>
      <c r="ANO130" s="10"/>
      <c r="ANP130" s="10"/>
      <c r="ANQ130" s="10"/>
      <c r="ANR130" s="10"/>
      <c r="ANS130" s="10"/>
      <c r="ANT130" s="10"/>
      <c r="ANU130" s="10"/>
      <c r="ANV130" s="10"/>
      <c r="ANW130" s="10"/>
      <c r="ANX130" s="10"/>
      <c r="ANY130" s="10"/>
      <c r="ANZ130" s="10"/>
      <c r="AOA130" s="10"/>
      <c r="AOB130" s="10"/>
      <c r="AOC130" s="10"/>
      <c r="AOD130" s="10"/>
      <c r="AOE130" s="10"/>
      <c r="AOF130" s="10"/>
      <c r="AOG130" s="10"/>
      <c r="AOH130" s="10"/>
      <c r="AOI130" s="10"/>
      <c r="AOJ130" s="10"/>
      <c r="AOK130" s="10"/>
      <c r="AOL130" s="10"/>
      <c r="AOM130" s="10"/>
      <c r="AON130" s="10"/>
      <c r="AOO130" s="10"/>
      <c r="AOP130" s="10"/>
      <c r="AOQ130" s="10"/>
      <c r="AOR130" s="10"/>
      <c r="AOS130" s="10"/>
      <c r="AOT130" s="10"/>
      <c r="AOU130" s="10"/>
      <c r="AOV130" s="10"/>
      <c r="AOW130" s="10"/>
      <c r="AOX130" s="10"/>
      <c r="AOY130" s="10"/>
      <c r="AOZ130" s="10"/>
      <c r="APA130" s="10"/>
      <c r="APB130" s="10"/>
      <c r="APC130" s="10"/>
      <c r="APD130" s="10"/>
      <c r="APE130" s="10"/>
      <c r="APF130" s="10"/>
      <c r="APG130" s="10"/>
      <c r="APH130" s="10"/>
      <c r="API130" s="10"/>
      <c r="APJ130" s="10"/>
      <c r="APK130" s="10"/>
      <c r="APL130" s="10"/>
      <c r="APM130" s="10"/>
      <c r="APN130" s="10"/>
      <c r="APO130" s="10"/>
      <c r="APP130" s="10"/>
      <c r="APQ130" s="10"/>
      <c r="APR130" s="10"/>
      <c r="APS130" s="10"/>
      <c r="APT130" s="10"/>
      <c r="APU130" s="10"/>
      <c r="APV130" s="10"/>
      <c r="APW130" s="10"/>
      <c r="APX130" s="10"/>
      <c r="APY130" s="10"/>
      <c r="APZ130" s="10"/>
      <c r="AQA130" s="10"/>
      <c r="AQB130" s="10"/>
      <c r="AQC130" s="10"/>
      <c r="AQD130" s="10"/>
      <c r="AQE130" s="10"/>
      <c r="AQF130" s="10"/>
      <c r="AQG130" s="10"/>
      <c r="AQH130" s="10"/>
      <c r="AQI130" s="10"/>
      <c r="AQJ130" s="10"/>
      <c r="AQK130" s="10"/>
      <c r="AQL130" s="10"/>
      <c r="AQM130" s="10"/>
      <c r="AQN130" s="10"/>
      <c r="AQO130" s="10"/>
      <c r="AQP130" s="10"/>
      <c r="AQQ130" s="10"/>
      <c r="AQR130" s="10"/>
      <c r="AQS130" s="10"/>
      <c r="AQT130" s="10"/>
      <c r="AQU130" s="10"/>
      <c r="AQV130" s="10"/>
      <c r="AQW130" s="10"/>
      <c r="AQX130" s="10"/>
      <c r="AQY130" s="10"/>
      <c r="AQZ130" s="10"/>
      <c r="ARA130" s="10"/>
      <c r="ARB130" s="10"/>
      <c r="ARC130" s="10"/>
      <c r="ARD130" s="10"/>
      <c r="ARE130" s="10"/>
      <c r="ARF130" s="10"/>
      <c r="ARG130" s="10"/>
      <c r="ARH130" s="10"/>
      <c r="ARI130" s="10"/>
      <c r="ARJ130" s="10"/>
      <c r="ARK130" s="10"/>
      <c r="ARL130" s="10"/>
      <c r="ARM130" s="10"/>
      <c r="ARN130" s="10"/>
      <c r="ARO130" s="10"/>
      <c r="ARP130" s="10"/>
      <c r="ARQ130" s="10"/>
      <c r="ARR130" s="10"/>
      <c r="ARS130" s="10"/>
      <c r="ART130" s="10"/>
      <c r="ARU130" s="10"/>
      <c r="ARV130" s="10"/>
      <c r="ARW130" s="10"/>
      <c r="ARX130" s="10"/>
      <c r="ARY130" s="10"/>
      <c r="ARZ130" s="10"/>
      <c r="ASA130" s="10"/>
      <c r="ASB130" s="10"/>
      <c r="ASC130" s="10"/>
      <c r="ASD130" s="10"/>
      <c r="ASE130" s="10"/>
      <c r="ASF130" s="10"/>
      <c r="ASG130" s="10"/>
      <c r="ASH130" s="10"/>
      <c r="ASI130" s="10"/>
      <c r="ASJ130" s="10"/>
      <c r="ASK130" s="10"/>
      <c r="ASL130" s="10"/>
      <c r="ASM130" s="10"/>
      <c r="ASN130" s="10"/>
      <c r="ASO130" s="10"/>
      <c r="ASP130" s="10"/>
      <c r="ASQ130" s="10"/>
      <c r="ASR130" s="10"/>
      <c r="ASS130" s="10"/>
      <c r="AST130" s="10"/>
      <c r="ASU130" s="10"/>
      <c r="ASV130" s="10"/>
      <c r="ASW130" s="10"/>
      <c r="ASX130" s="10"/>
      <c r="ASY130" s="10"/>
      <c r="ASZ130" s="10"/>
      <c r="ATA130" s="10"/>
      <c r="ATB130" s="10"/>
      <c r="ATC130" s="10"/>
      <c r="ATD130" s="10"/>
      <c r="ATE130" s="10"/>
      <c r="ATF130" s="10"/>
      <c r="ATG130" s="10"/>
      <c r="ATH130" s="10"/>
      <c r="ATI130" s="10"/>
      <c r="ATJ130" s="10"/>
      <c r="ATK130" s="10"/>
      <c r="ATL130" s="10"/>
      <c r="ATM130" s="10"/>
      <c r="ATN130" s="10"/>
      <c r="ATO130" s="10"/>
      <c r="ATP130" s="10"/>
      <c r="ATQ130" s="10"/>
      <c r="ATR130" s="10"/>
      <c r="ATS130" s="10"/>
      <c r="ATT130" s="10"/>
      <c r="ATU130" s="10"/>
      <c r="ATV130" s="10"/>
      <c r="ATW130" s="10"/>
      <c r="ATX130" s="10"/>
      <c r="ATY130" s="10"/>
      <c r="ATZ130" s="10"/>
      <c r="AUA130" s="10"/>
      <c r="AUB130" s="10"/>
      <c r="AUC130" s="10"/>
      <c r="AUD130" s="10"/>
      <c r="AUE130" s="10"/>
      <c r="AUF130" s="10"/>
      <c r="AUG130" s="10"/>
      <c r="AUH130" s="10"/>
      <c r="AUI130" s="10"/>
      <c r="AUJ130" s="10"/>
      <c r="AUK130" s="10"/>
      <c r="AUL130" s="10"/>
      <c r="AUM130" s="10"/>
      <c r="AUN130" s="10"/>
      <c r="AUO130" s="10"/>
      <c r="AUP130" s="10"/>
      <c r="AUQ130" s="10"/>
      <c r="AUR130" s="10"/>
      <c r="AUS130" s="10"/>
      <c r="AUT130" s="10"/>
      <c r="AUU130" s="10"/>
      <c r="AUV130" s="10"/>
      <c r="AUW130" s="10"/>
      <c r="AUX130" s="10"/>
      <c r="AUY130" s="10"/>
      <c r="AUZ130" s="10"/>
      <c r="AVA130" s="10"/>
      <c r="AVB130" s="10"/>
      <c r="AVC130" s="10"/>
      <c r="AVD130" s="10"/>
      <c r="AVE130" s="10"/>
      <c r="AVF130" s="10"/>
      <c r="AVG130" s="10"/>
      <c r="AVH130" s="10"/>
      <c r="AVI130" s="10"/>
      <c r="AVJ130" s="10"/>
      <c r="AVK130" s="10"/>
      <c r="AVL130" s="10"/>
      <c r="AVM130" s="10"/>
      <c r="AVN130" s="10"/>
      <c r="AVO130" s="10"/>
      <c r="AVP130" s="10"/>
      <c r="AVQ130" s="10"/>
      <c r="AVR130" s="10"/>
      <c r="AVS130" s="10"/>
      <c r="AVT130" s="10"/>
      <c r="AVU130" s="10"/>
      <c r="AVV130" s="10"/>
      <c r="AVW130" s="10"/>
      <c r="AVX130" s="10"/>
      <c r="AVY130" s="10"/>
      <c r="AVZ130" s="10"/>
      <c r="AWA130" s="10"/>
      <c r="AWB130" s="10"/>
      <c r="AWC130" s="10"/>
      <c r="AWD130" s="10"/>
      <c r="AWE130" s="10"/>
      <c r="AWF130" s="10"/>
      <c r="AWG130" s="10"/>
      <c r="AWH130" s="10"/>
      <c r="AWI130" s="10"/>
      <c r="AWJ130" s="10"/>
      <c r="AWK130" s="10"/>
      <c r="AWL130" s="10"/>
      <c r="AWM130" s="10"/>
      <c r="AWN130" s="10"/>
      <c r="AWO130" s="10"/>
      <c r="AWP130" s="10"/>
      <c r="AWQ130" s="10"/>
      <c r="AWR130" s="10"/>
      <c r="AWS130" s="10"/>
      <c r="AWT130" s="10"/>
      <c r="AWU130" s="10"/>
      <c r="AWV130" s="10"/>
      <c r="AWW130" s="10"/>
      <c r="AWX130" s="10"/>
      <c r="AWY130" s="10"/>
      <c r="AWZ130" s="10"/>
      <c r="AXA130" s="10"/>
      <c r="AXB130" s="10"/>
      <c r="AXC130" s="10"/>
      <c r="AXD130" s="10"/>
      <c r="AXE130" s="10"/>
      <c r="AXF130" s="10"/>
      <c r="AXG130" s="10"/>
      <c r="AXH130" s="10"/>
      <c r="AXI130" s="10"/>
      <c r="AXJ130" s="10"/>
      <c r="AXK130" s="10"/>
      <c r="AXL130" s="10"/>
      <c r="AXM130" s="10"/>
      <c r="AXN130" s="10"/>
      <c r="AXO130" s="10"/>
      <c r="AXP130" s="10"/>
      <c r="AXQ130" s="10"/>
      <c r="AXR130" s="10"/>
      <c r="AXS130" s="10"/>
      <c r="AXT130" s="10"/>
      <c r="AXU130" s="10"/>
      <c r="AXV130" s="10"/>
      <c r="AXW130" s="10"/>
      <c r="AXX130" s="10"/>
      <c r="AXY130" s="10"/>
      <c r="AXZ130" s="10"/>
      <c r="AYA130" s="10"/>
      <c r="AYB130" s="10"/>
      <c r="AYC130" s="10"/>
      <c r="AYD130" s="10"/>
      <c r="AYE130" s="10"/>
      <c r="AYF130" s="10"/>
      <c r="AYG130" s="10"/>
      <c r="AYH130" s="10"/>
      <c r="AYI130" s="10"/>
      <c r="AYJ130" s="10"/>
      <c r="AYK130" s="10"/>
      <c r="AYL130" s="10"/>
      <c r="AYM130" s="10"/>
      <c r="AYN130" s="10"/>
      <c r="AYO130" s="10"/>
      <c r="AYP130" s="10"/>
      <c r="AYQ130" s="10"/>
      <c r="AYR130" s="10"/>
      <c r="AYS130" s="10"/>
      <c r="AYT130" s="10"/>
      <c r="AYU130" s="10"/>
      <c r="AYV130" s="10"/>
      <c r="AYW130" s="10"/>
      <c r="AYX130" s="10"/>
      <c r="AYY130" s="10"/>
      <c r="AYZ130" s="10"/>
      <c r="AZA130" s="10"/>
      <c r="AZB130" s="10"/>
      <c r="AZC130" s="10"/>
      <c r="AZD130" s="10"/>
      <c r="AZE130" s="10"/>
      <c r="AZF130" s="10"/>
      <c r="AZG130" s="10"/>
      <c r="AZH130" s="10"/>
      <c r="AZI130" s="10"/>
      <c r="AZJ130" s="10"/>
      <c r="AZK130" s="10"/>
      <c r="AZL130" s="10"/>
      <c r="AZM130" s="10"/>
      <c r="AZN130" s="10"/>
      <c r="AZO130" s="10"/>
      <c r="AZP130" s="10"/>
      <c r="AZQ130" s="10"/>
      <c r="AZR130" s="10"/>
      <c r="AZS130" s="10"/>
      <c r="AZT130" s="10"/>
      <c r="AZU130" s="10"/>
      <c r="AZV130" s="10"/>
      <c r="AZW130" s="10"/>
      <c r="AZX130" s="10"/>
      <c r="AZY130" s="10"/>
      <c r="AZZ130" s="10"/>
      <c r="BAA130" s="10"/>
      <c r="BAB130" s="10"/>
      <c r="BAC130" s="10"/>
      <c r="BAD130" s="10"/>
      <c r="BAE130" s="10"/>
      <c r="BAF130" s="10"/>
      <c r="BAG130" s="10"/>
      <c r="BAH130" s="10"/>
      <c r="BAI130" s="10"/>
      <c r="BAJ130" s="10"/>
      <c r="BAK130" s="10"/>
      <c r="BAL130" s="10"/>
      <c r="BAM130" s="10"/>
      <c r="BAN130" s="10"/>
      <c r="BAO130" s="10"/>
      <c r="BAP130" s="10"/>
      <c r="BAQ130" s="10"/>
      <c r="BAR130" s="10"/>
      <c r="BAS130" s="10"/>
      <c r="BAT130" s="10"/>
      <c r="BAU130" s="10"/>
      <c r="BAV130" s="10"/>
      <c r="BAW130" s="10"/>
      <c r="BAX130" s="10"/>
      <c r="BAY130" s="10"/>
      <c r="BAZ130" s="10"/>
      <c r="BBA130" s="10"/>
      <c r="BBB130" s="10"/>
      <c r="BBC130" s="10"/>
      <c r="BBD130" s="10"/>
      <c r="BBE130" s="10"/>
      <c r="BBF130" s="10"/>
      <c r="BBG130" s="10"/>
      <c r="BBH130" s="10"/>
      <c r="BBI130" s="10"/>
      <c r="BBJ130" s="10"/>
      <c r="BBK130" s="10"/>
      <c r="BBL130" s="10"/>
      <c r="BBM130" s="10"/>
      <c r="BBN130" s="10"/>
      <c r="BBO130" s="10"/>
      <c r="BBP130" s="10"/>
      <c r="BBQ130" s="10"/>
      <c r="BBR130" s="10"/>
      <c r="BBS130" s="10"/>
      <c r="BBT130" s="10"/>
      <c r="BBU130" s="10"/>
      <c r="BBV130" s="10"/>
      <c r="BBW130" s="10"/>
      <c r="BBX130" s="10"/>
      <c r="BBY130" s="10"/>
      <c r="BBZ130" s="10"/>
      <c r="BCA130" s="10"/>
      <c r="BCB130" s="10"/>
      <c r="BCC130" s="10"/>
      <c r="BCD130" s="10"/>
      <c r="BCE130" s="10"/>
      <c r="BCF130" s="10"/>
      <c r="BCG130" s="10"/>
      <c r="BCH130" s="10"/>
      <c r="BCI130" s="10"/>
      <c r="BCJ130" s="10"/>
      <c r="BCK130" s="10"/>
      <c r="BCL130" s="10"/>
      <c r="BCM130" s="10"/>
      <c r="BCN130" s="10"/>
      <c r="BCO130" s="10"/>
      <c r="BCP130" s="10"/>
      <c r="BCQ130" s="10"/>
      <c r="BCR130" s="10"/>
      <c r="BCS130" s="10"/>
      <c r="BCT130" s="10"/>
    </row>
    <row r="131" spans="1:1450" s="37" customFormat="1" x14ac:dyDescent="0.25">
      <c r="A131" s="42" t="s">
        <v>77</v>
      </c>
      <c r="B131" s="29" t="s">
        <v>77</v>
      </c>
      <c r="C131" s="29" t="s">
        <v>84</v>
      </c>
      <c r="D131" s="29" t="s">
        <v>251</v>
      </c>
      <c r="E131" s="29" t="s">
        <v>247</v>
      </c>
      <c r="F131" s="29" t="s">
        <v>252</v>
      </c>
      <c r="G131" s="43">
        <v>966</v>
      </c>
      <c r="H131" s="43">
        <v>479</v>
      </c>
      <c r="I131" s="43">
        <v>476</v>
      </c>
      <c r="J131" s="29"/>
      <c r="K131" s="29"/>
      <c r="L131" s="29"/>
      <c r="M131" s="32"/>
      <c r="N131" s="62"/>
      <c r="O131" s="29" t="str">
        <f t="shared" si="35"/>
        <v/>
      </c>
      <c r="P131" s="44"/>
      <c r="Q131" s="44">
        <f t="shared" si="36"/>
        <v>35794.166666666664</v>
      </c>
      <c r="R131" s="30">
        <f t="shared" si="37"/>
        <v>966</v>
      </c>
      <c r="S131" s="30">
        <f t="shared" si="30"/>
        <v>476</v>
      </c>
      <c r="T131" s="44"/>
      <c r="U131" s="44"/>
      <c r="V131" s="29"/>
      <c r="W131" s="44">
        <f>IF(R131="","",((R131-$T$129)/S131)^2)</f>
        <v>5654.7135061132285</v>
      </c>
      <c r="X131" s="46"/>
      <c r="Y131" s="47"/>
      <c r="Z131" s="47"/>
      <c r="AA131" s="47"/>
      <c r="AB131" s="47"/>
      <c r="AC131" s="48"/>
      <c r="AD131" s="48"/>
      <c r="AE131" s="47"/>
      <c r="AF131" s="47"/>
      <c r="AG131" s="50"/>
      <c r="AH131" s="49"/>
      <c r="AI131" s="49"/>
      <c r="AJ131" s="49"/>
      <c r="AK131" s="49"/>
      <c r="AL131" s="29"/>
      <c r="AM131" s="29"/>
      <c r="AN131" s="29"/>
      <c r="AO131" s="48"/>
      <c r="AP131" s="29"/>
      <c r="AQ131" s="29"/>
      <c r="AR131" s="29"/>
      <c r="AS131" s="29"/>
      <c r="AT131" s="29"/>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c r="AMJ131" s="10"/>
      <c r="AMK131" s="10"/>
      <c r="AML131" s="10"/>
      <c r="AMM131" s="10"/>
      <c r="AMN131" s="10"/>
      <c r="AMO131" s="10"/>
      <c r="AMP131" s="10"/>
      <c r="AMQ131" s="10"/>
      <c r="AMR131" s="10"/>
      <c r="AMS131" s="10"/>
      <c r="AMT131" s="10"/>
      <c r="AMU131" s="10"/>
      <c r="AMV131" s="10"/>
      <c r="AMW131" s="10"/>
      <c r="AMX131" s="10"/>
      <c r="AMY131" s="10"/>
      <c r="AMZ131" s="10"/>
      <c r="ANA131" s="10"/>
      <c r="ANB131" s="10"/>
      <c r="ANC131" s="10"/>
      <c r="AND131" s="10"/>
      <c r="ANE131" s="10"/>
      <c r="ANF131" s="10"/>
      <c r="ANG131" s="10"/>
      <c r="ANH131" s="10"/>
      <c r="ANI131" s="10"/>
      <c r="ANJ131" s="10"/>
      <c r="ANK131" s="10"/>
      <c r="ANL131" s="10"/>
      <c r="ANM131" s="10"/>
      <c r="ANN131" s="10"/>
      <c r="ANO131" s="10"/>
      <c r="ANP131" s="10"/>
      <c r="ANQ131" s="10"/>
      <c r="ANR131" s="10"/>
      <c r="ANS131" s="10"/>
      <c r="ANT131" s="10"/>
      <c r="ANU131" s="10"/>
      <c r="ANV131" s="10"/>
      <c r="ANW131" s="10"/>
      <c r="ANX131" s="10"/>
      <c r="ANY131" s="10"/>
      <c r="ANZ131" s="10"/>
      <c r="AOA131" s="10"/>
      <c r="AOB131" s="10"/>
      <c r="AOC131" s="10"/>
      <c r="AOD131" s="10"/>
      <c r="AOE131" s="10"/>
      <c r="AOF131" s="10"/>
      <c r="AOG131" s="10"/>
      <c r="AOH131" s="10"/>
      <c r="AOI131" s="10"/>
      <c r="AOJ131" s="10"/>
      <c r="AOK131" s="10"/>
      <c r="AOL131" s="10"/>
      <c r="AOM131" s="10"/>
      <c r="AON131" s="10"/>
      <c r="AOO131" s="10"/>
      <c r="AOP131" s="10"/>
      <c r="AOQ131" s="10"/>
      <c r="AOR131" s="10"/>
      <c r="AOS131" s="10"/>
      <c r="AOT131" s="10"/>
      <c r="AOU131" s="10"/>
      <c r="AOV131" s="10"/>
      <c r="AOW131" s="10"/>
      <c r="AOX131" s="10"/>
      <c r="AOY131" s="10"/>
      <c r="AOZ131" s="10"/>
      <c r="APA131" s="10"/>
      <c r="APB131" s="10"/>
      <c r="APC131" s="10"/>
      <c r="APD131" s="10"/>
      <c r="APE131" s="10"/>
      <c r="APF131" s="10"/>
      <c r="APG131" s="10"/>
      <c r="APH131" s="10"/>
      <c r="API131" s="10"/>
      <c r="APJ131" s="10"/>
      <c r="APK131" s="10"/>
      <c r="APL131" s="10"/>
      <c r="APM131" s="10"/>
      <c r="APN131" s="10"/>
      <c r="APO131" s="10"/>
      <c r="APP131" s="10"/>
      <c r="APQ131" s="10"/>
      <c r="APR131" s="10"/>
      <c r="APS131" s="10"/>
      <c r="APT131" s="10"/>
      <c r="APU131" s="10"/>
      <c r="APV131" s="10"/>
      <c r="APW131" s="10"/>
      <c r="APX131" s="10"/>
      <c r="APY131" s="10"/>
      <c r="APZ131" s="10"/>
      <c r="AQA131" s="10"/>
      <c r="AQB131" s="10"/>
      <c r="AQC131" s="10"/>
      <c r="AQD131" s="10"/>
      <c r="AQE131" s="10"/>
      <c r="AQF131" s="10"/>
      <c r="AQG131" s="10"/>
      <c r="AQH131" s="10"/>
      <c r="AQI131" s="10"/>
      <c r="AQJ131" s="10"/>
      <c r="AQK131" s="10"/>
      <c r="AQL131" s="10"/>
      <c r="AQM131" s="10"/>
      <c r="AQN131" s="10"/>
      <c r="AQO131" s="10"/>
      <c r="AQP131" s="10"/>
      <c r="AQQ131" s="10"/>
      <c r="AQR131" s="10"/>
      <c r="AQS131" s="10"/>
      <c r="AQT131" s="10"/>
      <c r="AQU131" s="10"/>
      <c r="AQV131" s="10"/>
      <c r="AQW131" s="10"/>
      <c r="AQX131" s="10"/>
      <c r="AQY131" s="10"/>
      <c r="AQZ131" s="10"/>
      <c r="ARA131" s="10"/>
      <c r="ARB131" s="10"/>
      <c r="ARC131" s="10"/>
      <c r="ARD131" s="10"/>
      <c r="ARE131" s="10"/>
      <c r="ARF131" s="10"/>
      <c r="ARG131" s="10"/>
      <c r="ARH131" s="10"/>
      <c r="ARI131" s="10"/>
      <c r="ARJ131" s="10"/>
      <c r="ARK131" s="10"/>
      <c r="ARL131" s="10"/>
      <c r="ARM131" s="10"/>
      <c r="ARN131" s="10"/>
      <c r="ARO131" s="10"/>
      <c r="ARP131" s="10"/>
      <c r="ARQ131" s="10"/>
      <c r="ARR131" s="10"/>
      <c r="ARS131" s="10"/>
      <c r="ART131" s="10"/>
      <c r="ARU131" s="10"/>
      <c r="ARV131" s="10"/>
      <c r="ARW131" s="10"/>
      <c r="ARX131" s="10"/>
      <c r="ARY131" s="10"/>
      <c r="ARZ131" s="10"/>
      <c r="ASA131" s="10"/>
      <c r="ASB131" s="10"/>
      <c r="ASC131" s="10"/>
      <c r="ASD131" s="10"/>
      <c r="ASE131" s="10"/>
      <c r="ASF131" s="10"/>
      <c r="ASG131" s="10"/>
      <c r="ASH131" s="10"/>
      <c r="ASI131" s="10"/>
      <c r="ASJ131" s="10"/>
      <c r="ASK131" s="10"/>
      <c r="ASL131" s="10"/>
      <c r="ASM131" s="10"/>
      <c r="ASN131" s="10"/>
      <c r="ASO131" s="10"/>
      <c r="ASP131" s="10"/>
      <c r="ASQ131" s="10"/>
      <c r="ASR131" s="10"/>
      <c r="ASS131" s="10"/>
      <c r="AST131" s="10"/>
      <c r="ASU131" s="10"/>
      <c r="ASV131" s="10"/>
      <c r="ASW131" s="10"/>
      <c r="ASX131" s="10"/>
      <c r="ASY131" s="10"/>
      <c r="ASZ131" s="10"/>
      <c r="ATA131" s="10"/>
      <c r="ATB131" s="10"/>
      <c r="ATC131" s="10"/>
      <c r="ATD131" s="10"/>
      <c r="ATE131" s="10"/>
      <c r="ATF131" s="10"/>
      <c r="ATG131" s="10"/>
      <c r="ATH131" s="10"/>
      <c r="ATI131" s="10"/>
      <c r="ATJ131" s="10"/>
      <c r="ATK131" s="10"/>
      <c r="ATL131" s="10"/>
      <c r="ATM131" s="10"/>
      <c r="ATN131" s="10"/>
      <c r="ATO131" s="10"/>
      <c r="ATP131" s="10"/>
      <c r="ATQ131" s="10"/>
      <c r="ATR131" s="10"/>
      <c r="ATS131" s="10"/>
      <c r="ATT131" s="10"/>
      <c r="ATU131" s="10"/>
      <c r="ATV131" s="10"/>
      <c r="ATW131" s="10"/>
      <c r="ATX131" s="10"/>
      <c r="ATY131" s="10"/>
      <c r="ATZ131" s="10"/>
      <c r="AUA131" s="10"/>
      <c r="AUB131" s="10"/>
      <c r="AUC131" s="10"/>
      <c r="AUD131" s="10"/>
      <c r="AUE131" s="10"/>
      <c r="AUF131" s="10"/>
      <c r="AUG131" s="10"/>
      <c r="AUH131" s="10"/>
      <c r="AUI131" s="10"/>
      <c r="AUJ131" s="10"/>
      <c r="AUK131" s="10"/>
      <c r="AUL131" s="10"/>
      <c r="AUM131" s="10"/>
      <c r="AUN131" s="10"/>
      <c r="AUO131" s="10"/>
      <c r="AUP131" s="10"/>
      <c r="AUQ131" s="10"/>
      <c r="AUR131" s="10"/>
      <c r="AUS131" s="10"/>
      <c r="AUT131" s="10"/>
      <c r="AUU131" s="10"/>
      <c r="AUV131" s="10"/>
      <c r="AUW131" s="10"/>
      <c r="AUX131" s="10"/>
      <c r="AUY131" s="10"/>
      <c r="AUZ131" s="10"/>
      <c r="AVA131" s="10"/>
      <c r="AVB131" s="10"/>
      <c r="AVC131" s="10"/>
      <c r="AVD131" s="10"/>
      <c r="AVE131" s="10"/>
      <c r="AVF131" s="10"/>
      <c r="AVG131" s="10"/>
      <c r="AVH131" s="10"/>
      <c r="AVI131" s="10"/>
      <c r="AVJ131" s="10"/>
      <c r="AVK131" s="10"/>
      <c r="AVL131" s="10"/>
      <c r="AVM131" s="10"/>
      <c r="AVN131" s="10"/>
      <c r="AVO131" s="10"/>
      <c r="AVP131" s="10"/>
      <c r="AVQ131" s="10"/>
      <c r="AVR131" s="10"/>
      <c r="AVS131" s="10"/>
      <c r="AVT131" s="10"/>
      <c r="AVU131" s="10"/>
      <c r="AVV131" s="10"/>
      <c r="AVW131" s="10"/>
      <c r="AVX131" s="10"/>
      <c r="AVY131" s="10"/>
      <c r="AVZ131" s="10"/>
      <c r="AWA131" s="10"/>
      <c r="AWB131" s="10"/>
      <c r="AWC131" s="10"/>
      <c r="AWD131" s="10"/>
      <c r="AWE131" s="10"/>
      <c r="AWF131" s="10"/>
      <c r="AWG131" s="10"/>
      <c r="AWH131" s="10"/>
      <c r="AWI131" s="10"/>
      <c r="AWJ131" s="10"/>
      <c r="AWK131" s="10"/>
      <c r="AWL131" s="10"/>
      <c r="AWM131" s="10"/>
      <c r="AWN131" s="10"/>
      <c r="AWO131" s="10"/>
      <c r="AWP131" s="10"/>
      <c r="AWQ131" s="10"/>
      <c r="AWR131" s="10"/>
      <c r="AWS131" s="10"/>
      <c r="AWT131" s="10"/>
      <c r="AWU131" s="10"/>
      <c r="AWV131" s="10"/>
      <c r="AWW131" s="10"/>
      <c r="AWX131" s="10"/>
      <c r="AWY131" s="10"/>
      <c r="AWZ131" s="10"/>
      <c r="AXA131" s="10"/>
      <c r="AXB131" s="10"/>
      <c r="AXC131" s="10"/>
      <c r="AXD131" s="10"/>
      <c r="AXE131" s="10"/>
      <c r="AXF131" s="10"/>
      <c r="AXG131" s="10"/>
      <c r="AXH131" s="10"/>
      <c r="AXI131" s="10"/>
      <c r="AXJ131" s="10"/>
      <c r="AXK131" s="10"/>
      <c r="AXL131" s="10"/>
      <c r="AXM131" s="10"/>
      <c r="AXN131" s="10"/>
      <c r="AXO131" s="10"/>
      <c r="AXP131" s="10"/>
      <c r="AXQ131" s="10"/>
      <c r="AXR131" s="10"/>
      <c r="AXS131" s="10"/>
      <c r="AXT131" s="10"/>
      <c r="AXU131" s="10"/>
      <c r="AXV131" s="10"/>
      <c r="AXW131" s="10"/>
      <c r="AXX131" s="10"/>
      <c r="AXY131" s="10"/>
      <c r="AXZ131" s="10"/>
      <c r="AYA131" s="10"/>
      <c r="AYB131" s="10"/>
      <c r="AYC131" s="10"/>
      <c r="AYD131" s="10"/>
      <c r="AYE131" s="10"/>
      <c r="AYF131" s="10"/>
      <c r="AYG131" s="10"/>
      <c r="AYH131" s="10"/>
      <c r="AYI131" s="10"/>
      <c r="AYJ131" s="10"/>
      <c r="AYK131" s="10"/>
      <c r="AYL131" s="10"/>
      <c r="AYM131" s="10"/>
      <c r="AYN131" s="10"/>
      <c r="AYO131" s="10"/>
      <c r="AYP131" s="10"/>
      <c r="AYQ131" s="10"/>
      <c r="AYR131" s="10"/>
      <c r="AYS131" s="10"/>
      <c r="AYT131" s="10"/>
      <c r="AYU131" s="10"/>
      <c r="AYV131" s="10"/>
      <c r="AYW131" s="10"/>
      <c r="AYX131" s="10"/>
      <c r="AYY131" s="10"/>
      <c r="AYZ131" s="10"/>
      <c r="AZA131" s="10"/>
      <c r="AZB131" s="10"/>
      <c r="AZC131" s="10"/>
      <c r="AZD131" s="10"/>
      <c r="AZE131" s="10"/>
      <c r="AZF131" s="10"/>
      <c r="AZG131" s="10"/>
      <c r="AZH131" s="10"/>
      <c r="AZI131" s="10"/>
      <c r="AZJ131" s="10"/>
      <c r="AZK131" s="10"/>
      <c r="AZL131" s="10"/>
      <c r="AZM131" s="10"/>
      <c r="AZN131" s="10"/>
      <c r="AZO131" s="10"/>
      <c r="AZP131" s="10"/>
      <c r="AZQ131" s="10"/>
      <c r="AZR131" s="10"/>
      <c r="AZS131" s="10"/>
      <c r="AZT131" s="10"/>
      <c r="AZU131" s="10"/>
      <c r="AZV131" s="10"/>
      <c r="AZW131" s="10"/>
      <c r="AZX131" s="10"/>
      <c r="AZY131" s="10"/>
      <c r="AZZ131" s="10"/>
      <c r="BAA131" s="10"/>
      <c r="BAB131" s="10"/>
      <c r="BAC131" s="10"/>
      <c r="BAD131" s="10"/>
      <c r="BAE131" s="10"/>
      <c r="BAF131" s="10"/>
      <c r="BAG131" s="10"/>
      <c r="BAH131" s="10"/>
      <c r="BAI131" s="10"/>
      <c r="BAJ131" s="10"/>
      <c r="BAK131" s="10"/>
      <c r="BAL131" s="10"/>
      <c r="BAM131" s="10"/>
      <c r="BAN131" s="10"/>
      <c r="BAO131" s="10"/>
      <c r="BAP131" s="10"/>
      <c r="BAQ131" s="10"/>
      <c r="BAR131" s="10"/>
      <c r="BAS131" s="10"/>
      <c r="BAT131" s="10"/>
      <c r="BAU131" s="10"/>
      <c r="BAV131" s="10"/>
      <c r="BAW131" s="10"/>
      <c r="BAX131" s="10"/>
      <c r="BAY131" s="10"/>
      <c r="BAZ131" s="10"/>
      <c r="BBA131" s="10"/>
      <c r="BBB131" s="10"/>
      <c r="BBC131" s="10"/>
      <c r="BBD131" s="10"/>
      <c r="BBE131" s="10"/>
      <c r="BBF131" s="10"/>
      <c r="BBG131" s="10"/>
      <c r="BBH131" s="10"/>
      <c r="BBI131" s="10"/>
      <c r="BBJ131" s="10"/>
      <c r="BBK131" s="10"/>
      <c r="BBL131" s="10"/>
      <c r="BBM131" s="10"/>
      <c r="BBN131" s="10"/>
      <c r="BBO131" s="10"/>
      <c r="BBP131" s="10"/>
      <c r="BBQ131" s="10"/>
      <c r="BBR131" s="10"/>
      <c r="BBS131" s="10"/>
      <c r="BBT131" s="10"/>
      <c r="BBU131" s="10"/>
      <c r="BBV131" s="10"/>
      <c r="BBW131" s="10"/>
      <c r="BBX131" s="10"/>
      <c r="BBY131" s="10"/>
      <c r="BBZ131" s="10"/>
      <c r="BCA131" s="10"/>
      <c r="BCB131" s="10"/>
      <c r="BCC131" s="10"/>
      <c r="BCD131" s="10"/>
      <c r="BCE131" s="10"/>
      <c r="BCF131" s="10"/>
      <c r="BCG131" s="10"/>
      <c r="BCH131" s="10"/>
      <c r="BCI131" s="10"/>
      <c r="BCJ131" s="10"/>
      <c r="BCK131" s="10"/>
      <c r="BCL131" s="10"/>
      <c r="BCM131" s="10"/>
      <c r="BCN131" s="10"/>
      <c r="BCO131" s="10"/>
      <c r="BCP131" s="10"/>
      <c r="BCQ131" s="10"/>
      <c r="BCR131" s="10"/>
      <c r="BCS131" s="10"/>
      <c r="BCT131" s="10"/>
    </row>
    <row r="132" spans="1:1450" s="37" customFormat="1" x14ac:dyDescent="0.25">
      <c r="A132" s="42" t="s">
        <v>77</v>
      </c>
      <c r="B132" s="29" t="s">
        <v>77</v>
      </c>
      <c r="C132" s="29" t="s">
        <v>84</v>
      </c>
      <c r="D132" s="29" t="s">
        <v>253</v>
      </c>
      <c r="E132" s="29" t="s">
        <v>247</v>
      </c>
      <c r="F132" s="29" t="s">
        <v>254</v>
      </c>
      <c r="G132" s="43">
        <v>38727</v>
      </c>
      <c r="H132" s="43">
        <v>2510</v>
      </c>
      <c r="I132" s="43">
        <v>1430</v>
      </c>
      <c r="J132" s="29"/>
      <c r="K132" s="29"/>
      <c r="L132" s="29"/>
      <c r="M132" s="29"/>
      <c r="N132" s="62"/>
      <c r="O132" s="29" t="str">
        <f t="shared" si="35"/>
        <v/>
      </c>
      <c r="P132" s="29"/>
      <c r="Q132" s="44">
        <f t="shared" si="36"/>
        <v>1966.8333333333358</v>
      </c>
      <c r="R132" s="30">
        <f t="shared" si="37"/>
        <v>38727</v>
      </c>
      <c r="S132" s="30">
        <f t="shared" si="30"/>
        <v>1430</v>
      </c>
      <c r="T132" s="29"/>
      <c r="U132" s="29"/>
      <c r="V132" s="29"/>
      <c r="W132" s="44">
        <f>IF(R132="","",((R132-$T$129)/S132)^2)</f>
        <v>1.8917469612749376</v>
      </c>
      <c r="X132" s="48"/>
      <c r="Y132" s="47"/>
      <c r="Z132" s="47"/>
      <c r="AA132" s="31"/>
      <c r="AB132" s="31"/>
      <c r="AC132" s="29"/>
      <c r="AD132" s="29"/>
      <c r="AE132" s="29"/>
      <c r="AF132" s="29"/>
      <c r="AG132" s="63"/>
      <c r="AH132" s="48"/>
      <c r="AI132" s="32"/>
      <c r="AJ132" s="32"/>
      <c r="AK132" s="32"/>
      <c r="AL132" s="29"/>
      <c r="AM132" s="29"/>
      <c r="AN132" s="29"/>
      <c r="AO132" s="48"/>
      <c r="AP132" s="29"/>
      <c r="AQ132" s="29"/>
      <c r="AR132" s="29"/>
      <c r="AS132" s="29"/>
      <c r="AT132" s="29"/>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row>
    <row r="133" spans="1:1450" x14ac:dyDescent="0.25">
      <c r="A133" s="42" t="s">
        <v>77</v>
      </c>
      <c r="B133" s="29" t="s">
        <v>77</v>
      </c>
      <c r="C133" s="29" t="s">
        <v>84</v>
      </c>
      <c r="D133" s="29" t="s">
        <v>255</v>
      </c>
      <c r="E133" s="29" t="s">
        <v>247</v>
      </c>
      <c r="F133" s="29" t="s">
        <v>256</v>
      </c>
      <c r="G133" s="43">
        <v>22734</v>
      </c>
      <c r="H133" s="43">
        <v>2416</v>
      </c>
      <c r="I133" s="43">
        <v>2093</v>
      </c>
      <c r="J133" s="29"/>
      <c r="K133" s="29"/>
      <c r="L133" s="29"/>
      <c r="M133" s="29"/>
      <c r="N133" s="62"/>
      <c r="O133" s="29" t="str">
        <f t="shared" si="35"/>
        <v/>
      </c>
      <c r="P133" s="29"/>
      <c r="Q133" s="44">
        <f t="shared" si="36"/>
        <v>14026.166666666664</v>
      </c>
      <c r="R133" s="30">
        <f t="shared" si="37"/>
        <v>22734</v>
      </c>
      <c r="S133" s="30">
        <f t="shared" si="30"/>
        <v>2093</v>
      </c>
      <c r="T133" s="29"/>
      <c r="U133" s="29"/>
      <c r="V133" s="29"/>
      <c r="W133" s="44"/>
      <c r="X133" s="48"/>
      <c r="Y133" s="31"/>
      <c r="Z133" s="31"/>
      <c r="AA133" s="31"/>
      <c r="AB133" s="31"/>
      <c r="AC133" s="29"/>
      <c r="AD133" s="29"/>
      <c r="AE133" s="29"/>
      <c r="AF133" s="29"/>
      <c r="AG133" s="63"/>
      <c r="AH133" s="32"/>
      <c r="AI133" s="32"/>
      <c r="AJ133" s="32"/>
      <c r="AK133" s="32"/>
      <c r="AL133" s="29"/>
      <c r="AM133" s="29"/>
      <c r="AN133" s="29"/>
      <c r="AO133" s="48"/>
      <c r="AP133" s="29"/>
      <c r="AQ133" s="29"/>
      <c r="AR133" s="29"/>
      <c r="AS133" s="29"/>
      <c r="AT133" s="29"/>
    </row>
    <row r="134" spans="1:1450" x14ac:dyDescent="0.25">
      <c r="A134" s="42" t="s">
        <v>77</v>
      </c>
      <c r="B134" s="29" t="s">
        <v>77</v>
      </c>
      <c r="C134" s="29" t="s">
        <v>84</v>
      </c>
      <c r="D134" s="29" t="s">
        <v>257</v>
      </c>
      <c r="E134" s="29" t="s">
        <v>247</v>
      </c>
      <c r="F134" s="29" t="s">
        <v>258</v>
      </c>
      <c r="G134" s="43">
        <v>25128</v>
      </c>
      <c r="H134" s="43">
        <v>2009</v>
      </c>
      <c r="I134" s="43">
        <v>1502</v>
      </c>
      <c r="J134" s="29"/>
      <c r="K134" s="29"/>
      <c r="L134" s="29"/>
      <c r="M134" s="29"/>
      <c r="N134" s="62"/>
      <c r="O134" s="29" t="str">
        <f t="shared" si="35"/>
        <v/>
      </c>
      <c r="P134" s="29"/>
      <c r="Q134" s="44">
        <f t="shared" si="36"/>
        <v>11632.166666666664</v>
      </c>
      <c r="R134" s="30">
        <f t="shared" si="37"/>
        <v>25128</v>
      </c>
      <c r="S134" s="30">
        <f t="shared" si="30"/>
        <v>1502</v>
      </c>
      <c r="T134" s="29"/>
      <c r="U134" s="29"/>
      <c r="V134" s="29"/>
      <c r="W134" s="44">
        <f>IF(R134="","",((R134-$T$129)/S134)^2)</f>
        <v>59.976534332878423</v>
      </c>
      <c r="X134" s="48"/>
      <c r="Y134" s="31"/>
      <c r="Z134" s="31"/>
      <c r="AA134" s="31"/>
      <c r="AB134" s="31"/>
      <c r="AC134" s="29"/>
      <c r="AD134" s="29"/>
      <c r="AE134" s="29"/>
      <c r="AF134" s="29"/>
      <c r="AG134" s="63"/>
      <c r="AH134" s="32"/>
      <c r="AI134" s="32"/>
      <c r="AJ134" s="32"/>
      <c r="AK134" s="32"/>
      <c r="AL134" s="29"/>
      <c r="AM134" s="29"/>
      <c r="AN134" s="29"/>
      <c r="AO134" s="48"/>
      <c r="AP134" s="29"/>
      <c r="AQ134" s="29"/>
      <c r="AR134" s="29"/>
      <c r="AS134" s="29"/>
      <c r="AT134" s="29"/>
    </row>
    <row r="135" spans="1:1450" s="52" customFormat="1" x14ac:dyDescent="0.25">
      <c r="A135" s="77" t="s">
        <v>1271</v>
      </c>
      <c r="B135" s="78" t="s">
        <v>1271</v>
      </c>
      <c r="C135" s="78" t="s">
        <v>84</v>
      </c>
      <c r="D135" s="78" t="s">
        <v>1190</v>
      </c>
      <c r="E135" s="78" t="s">
        <v>1191</v>
      </c>
      <c r="F135" s="78">
        <v>16</v>
      </c>
      <c r="G135" s="78">
        <v>11073</v>
      </c>
      <c r="H135" s="78">
        <v>752</v>
      </c>
      <c r="I135" s="78">
        <v>471</v>
      </c>
      <c r="J135" s="78">
        <v>1</v>
      </c>
      <c r="K135" s="78"/>
      <c r="L135" s="78"/>
      <c r="M135" s="78"/>
      <c r="N135" s="78"/>
      <c r="O135" s="61">
        <f t="shared" si="35"/>
        <v>1</v>
      </c>
      <c r="P135" s="78"/>
      <c r="Q135" s="78"/>
      <c r="R135" s="78"/>
      <c r="S135" s="78"/>
      <c r="T135" s="61"/>
      <c r="U135" s="61"/>
      <c r="V135" s="61"/>
      <c r="W135" s="79"/>
      <c r="X135" s="83"/>
      <c r="Y135" s="88"/>
      <c r="Z135" s="88"/>
      <c r="AA135" s="88"/>
      <c r="AB135" s="88"/>
      <c r="AC135" s="61"/>
      <c r="AD135" s="61"/>
      <c r="AE135" s="61"/>
      <c r="AF135" s="33"/>
      <c r="AG135" s="89"/>
      <c r="AH135" s="86"/>
      <c r="AI135" s="86"/>
      <c r="AJ135" s="86"/>
      <c r="AK135" s="86"/>
      <c r="AL135" s="61"/>
      <c r="AO135" s="57"/>
    </row>
    <row r="136" spans="1:1450" s="52" customFormat="1" x14ac:dyDescent="0.25">
      <c r="A136" s="77" t="s">
        <v>1271</v>
      </c>
      <c r="B136" s="78" t="s">
        <v>1271</v>
      </c>
      <c r="C136" s="53" t="s">
        <v>84</v>
      </c>
      <c r="D136" s="53" t="s">
        <v>1192</v>
      </c>
      <c r="E136" s="53" t="s">
        <v>1193</v>
      </c>
      <c r="F136" s="53">
        <v>17</v>
      </c>
      <c r="G136" s="53">
        <v>22875</v>
      </c>
      <c r="H136" s="53">
        <v>1545</v>
      </c>
      <c r="I136" s="53">
        <v>956</v>
      </c>
      <c r="J136" s="53">
        <v>1</v>
      </c>
      <c r="K136" s="53"/>
      <c r="L136" s="53"/>
      <c r="M136" s="53"/>
      <c r="N136" s="53"/>
      <c r="O136" s="52">
        <f t="shared" si="35"/>
        <v>1</v>
      </c>
      <c r="P136" s="53"/>
      <c r="Q136" s="53"/>
      <c r="R136" s="53"/>
      <c r="S136" s="53"/>
      <c r="W136" s="55"/>
      <c r="X136" s="57"/>
      <c r="Y136" s="58"/>
      <c r="Z136" s="58"/>
      <c r="AA136" s="58"/>
      <c r="AB136" s="58"/>
      <c r="AF136" s="29"/>
      <c r="AG136" s="60"/>
      <c r="AH136" s="59"/>
      <c r="AI136" s="59"/>
      <c r="AJ136" s="59"/>
      <c r="AK136" s="59"/>
      <c r="AO136" s="57"/>
    </row>
    <row r="137" spans="1:1450" s="52" customFormat="1" x14ac:dyDescent="0.25">
      <c r="A137" s="77" t="s">
        <v>55</v>
      </c>
      <c r="B137" s="61" t="s">
        <v>55</v>
      </c>
      <c r="C137" s="61" t="s">
        <v>84</v>
      </c>
      <c r="D137" s="61" t="s">
        <v>259</v>
      </c>
      <c r="E137" s="61" t="s">
        <v>260</v>
      </c>
      <c r="F137" s="61" t="s">
        <v>261</v>
      </c>
      <c r="G137" s="78">
        <v>21009</v>
      </c>
      <c r="H137" s="78">
        <v>1241</v>
      </c>
      <c r="I137" s="78">
        <v>547</v>
      </c>
      <c r="J137" s="61">
        <v>2</v>
      </c>
      <c r="K137" s="79">
        <f>AVERAGE(G137:G138)</f>
        <v>22289.5</v>
      </c>
      <c r="L137" s="79">
        <f>STDEV(G137:G138)</f>
        <v>1810.9004666187482</v>
      </c>
      <c r="M137" s="61"/>
      <c r="N137" s="87"/>
      <c r="O137" s="61">
        <f t="shared" si="35"/>
        <v>1</v>
      </c>
      <c r="P137" s="61"/>
      <c r="Q137" s="79"/>
      <c r="R137" s="80"/>
      <c r="S137" s="80"/>
      <c r="T137" s="61"/>
      <c r="U137" s="61"/>
      <c r="V137" s="61"/>
      <c r="W137" s="79"/>
      <c r="X137" s="83"/>
      <c r="Y137" s="88"/>
      <c r="Z137" s="88"/>
      <c r="AA137" s="88"/>
      <c r="AB137" s="88"/>
      <c r="AC137" s="61"/>
      <c r="AD137" s="61"/>
      <c r="AE137" s="61"/>
      <c r="AF137" s="33"/>
      <c r="AG137" s="89"/>
      <c r="AH137" s="86"/>
      <c r="AI137" s="86"/>
      <c r="AJ137" s="86"/>
      <c r="AK137" s="86"/>
      <c r="AL137" s="61"/>
      <c r="AO137" s="57"/>
    </row>
    <row r="138" spans="1:1450" s="52" customFormat="1" x14ac:dyDescent="0.25">
      <c r="A138" s="77" t="s">
        <v>55</v>
      </c>
      <c r="B138" s="61" t="s">
        <v>55</v>
      </c>
      <c r="C138" s="61" t="s">
        <v>84</v>
      </c>
      <c r="D138" s="61" t="s">
        <v>262</v>
      </c>
      <c r="E138" s="61" t="s">
        <v>260</v>
      </c>
      <c r="F138" s="61" t="s">
        <v>263</v>
      </c>
      <c r="G138" s="78">
        <v>23570</v>
      </c>
      <c r="H138" s="78">
        <v>1373</v>
      </c>
      <c r="I138" s="78">
        <v>566</v>
      </c>
      <c r="J138" s="61"/>
      <c r="K138" s="61"/>
      <c r="L138" s="61"/>
      <c r="M138" s="61"/>
      <c r="N138" s="87"/>
      <c r="O138" s="61">
        <f t="shared" si="35"/>
        <v>1</v>
      </c>
      <c r="P138" s="79"/>
      <c r="Q138" s="79"/>
      <c r="R138" s="80"/>
      <c r="S138" s="80"/>
      <c r="T138" s="79"/>
      <c r="U138" s="79"/>
      <c r="V138" s="61"/>
      <c r="W138" s="79"/>
      <c r="X138" s="81"/>
      <c r="Y138" s="82"/>
      <c r="Z138" s="82"/>
      <c r="AA138" s="82"/>
      <c r="AB138" s="82"/>
      <c r="AC138" s="83"/>
      <c r="AD138" s="83"/>
      <c r="AE138" s="82"/>
      <c r="AF138" s="71"/>
      <c r="AG138" s="85"/>
      <c r="AH138" s="98"/>
      <c r="AI138" s="98"/>
      <c r="AJ138" s="98"/>
      <c r="AK138" s="98"/>
      <c r="AL138" s="61"/>
    </row>
    <row r="139" spans="1:1450" s="61" customFormat="1" x14ac:dyDescent="0.25">
      <c r="A139" s="51" t="s">
        <v>55</v>
      </c>
      <c r="B139" s="52" t="s">
        <v>55</v>
      </c>
      <c r="C139" s="52" t="s">
        <v>84</v>
      </c>
      <c r="D139" s="52" t="s">
        <v>264</v>
      </c>
      <c r="E139" s="52" t="s">
        <v>265</v>
      </c>
      <c r="F139" s="52" t="s">
        <v>266</v>
      </c>
      <c r="G139" s="53">
        <v>33722</v>
      </c>
      <c r="H139" s="53">
        <v>2026</v>
      </c>
      <c r="I139" s="53">
        <v>940</v>
      </c>
      <c r="J139" s="52">
        <v>2</v>
      </c>
      <c r="K139" s="55">
        <f>AVERAGE(G139:G140)</f>
        <v>30577.5</v>
      </c>
      <c r="L139" s="55">
        <f>STDEV(G139:G140)</f>
        <v>4446.994546882197</v>
      </c>
      <c r="M139" s="52"/>
      <c r="N139" s="54"/>
      <c r="O139" s="52">
        <f t="shared" si="35"/>
        <v>1</v>
      </c>
      <c r="P139" s="52"/>
      <c r="Q139" s="55"/>
      <c r="R139" s="56"/>
      <c r="S139" s="56"/>
      <c r="T139" s="52"/>
      <c r="U139" s="52"/>
      <c r="V139" s="52"/>
      <c r="W139" s="55"/>
      <c r="X139" s="57"/>
      <c r="Y139" s="58"/>
      <c r="Z139" s="58"/>
      <c r="AA139" s="58"/>
      <c r="AB139" s="58"/>
      <c r="AC139" s="52"/>
      <c r="AD139" s="52"/>
      <c r="AE139" s="52"/>
      <c r="AF139" s="29"/>
      <c r="AG139" s="60"/>
      <c r="AH139" s="59"/>
      <c r="AI139" s="59"/>
      <c r="AJ139" s="59"/>
      <c r="AK139" s="59"/>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c r="IS139" s="52"/>
      <c r="IT139" s="52"/>
      <c r="IU139" s="52"/>
      <c r="IV139" s="52"/>
      <c r="IW139" s="52"/>
      <c r="IX139" s="52"/>
      <c r="IY139" s="52"/>
      <c r="IZ139" s="52"/>
      <c r="JA139" s="52"/>
      <c r="JB139" s="52"/>
      <c r="JC139" s="52"/>
      <c r="JD139" s="52"/>
      <c r="JE139" s="52"/>
      <c r="JF139" s="52"/>
      <c r="JG139" s="52"/>
      <c r="JH139" s="52"/>
      <c r="JI139" s="52"/>
      <c r="JJ139" s="52"/>
      <c r="JK139" s="52"/>
      <c r="JL139" s="52"/>
      <c r="JM139" s="52"/>
      <c r="JN139" s="52"/>
      <c r="JO139" s="52"/>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52"/>
      <c r="KR139" s="52"/>
      <c r="KS139" s="52"/>
      <c r="KT139" s="52"/>
      <c r="KU139" s="52"/>
      <c r="KV139" s="52"/>
      <c r="KW139" s="52"/>
      <c r="KX139" s="52"/>
      <c r="KY139" s="52"/>
      <c r="KZ139" s="52"/>
      <c r="LA139" s="52"/>
      <c r="LB139" s="52"/>
      <c r="LC139" s="52"/>
      <c r="LD139" s="52"/>
      <c r="LE139" s="52"/>
      <c r="LF139" s="52"/>
      <c r="LG139" s="52"/>
      <c r="LH139" s="52"/>
      <c r="LI139" s="52"/>
      <c r="LJ139" s="52"/>
      <c r="LK139" s="52"/>
      <c r="LL139" s="52"/>
      <c r="LM139" s="52"/>
      <c r="LN139" s="52"/>
      <c r="LO139" s="52"/>
      <c r="LP139" s="52"/>
      <c r="LQ139" s="52"/>
      <c r="LR139" s="52"/>
      <c r="LS139" s="52"/>
      <c r="LT139" s="52"/>
      <c r="LU139" s="52"/>
      <c r="LV139" s="52"/>
      <c r="LW139" s="52"/>
      <c r="LX139" s="52"/>
      <c r="LY139" s="52"/>
      <c r="LZ139" s="52"/>
      <c r="MA139" s="52"/>
      <c r="MB139" s="52"/>
      <c r="MC139" s="52"/>
      <c r="MD139" s="52"/>
      <c r="ME139" s="52"/>
      <c r="MF139" s="52"/>
      <c r="MG139" s="52"/>
      <c r="MH139" s="52"/>
      <c r="MI139" s="52"/>
      <c r="MJ139" s="52"/>
      <c r="MK139" s="52"/>
      <c r="ML139" s="52"/>
      <c r="MM139" s="52"/>
      <c r="MN139" s="52"/>
      <c r="MO139" s="52"/>
      <c r="MP139" s="52"/>
      <c r="MQ139" s="52"/>
      <c r="MR139" s="52"/>
      <c r="MS139" s="52"/>
      <c r="MT139" s="52"/>
      <c r="MU139" s="52"/>
      <c r="MV139" s="52"/>
      <c r="MW139" s="52"/>
      <c r="MX139" s="52"/>
      <c r="MY139" s="52"/>
      <c r="MZ139" s="52"/>
      <c r="NA139" s="52"/>
      <c r="NB139" s="52"/>
      <c r="NC139" s="52"/>
      <c r="ND139" s="52"/>
      <c r="NE139" s="52"/>
      <c r="NF139" s="52"/>
      <c r="NG139" s="52"/>
      <c r="NH139" s="52"/>
      <c r="NI139" s="52"/>
      <c r="NJ139" s="52"/>
      <c r="NK139" s="52"/>
      <c r="NL139" s="52"/>
      <c r="NM139" s="52"/>
      <c r="NN139" s="52"/>
      <c r="NO139" s="52"/>
      <c r="NP139" s="52"/>
      <c r="NQ139" s="52"/>
      <c r="NR139" s="52"/>
      <c r="NS139" s="52"/>
      <c r="NT139" s="52"/>
      <c r="NU139" s="52"/>
      <c r="NV139" s="52"/>
      <c r="NW139" s="52"/>
      <c r="NX139" s="52"/>
      <c r="NY139" s="52"/>
      <c r="NZ139" s="52"/>
      <c r="OA139" s="52"/>
      <c r="OB139" s="52"/>
      <c r="OC139" s="52"/>
      <c r="OD139" s="52"/>
      <c r="OE139" s="52"/>
      <c r="OF139" s="52"/>
      <c r="OG139" s="52"/>
      <c r="OH139" s="52"/>
      <c r="OI139" s="52"/>
      <c r="OJ139" s="52"/>
      <c r="OK139" s="52"/>
      <c r="OL139" s="52"/>
      <c r="OM139" s="52"/>
      <c r="ON139" s="52"/>
      <c r="OO139" s="52"/>
      <c r="OP139" s="52"/>
      <c r="OQ139" s="52"/>
      <c r="OR139" s="52"/>
      <c r="OS139" s="52"/>
      <c r="OT139" s="52"/>
      <c r="OU139" s="52"/>
      <c r="OV139" s="52"/>
      <c r="OW139" s="52"/>
      <c r="OX139" s="52"/>
      <c r="OY139" s="52"/>
      <c r="OZ139" s="52"/>
      <c r="PA139" s="52"/>
      <c r="PB139" s="52"/>
      <c r="PC139" s="52"/>
      <c r="PD139" s="52"/>
      <c r="PE139" s="52"/>
      <c r="PF139" s="52"/>
      <c r="PG139" s="52"/>
      <c r="PH139" s="52"/>
      <c r="PI139" s="52"/>
      <c r="PJ139" s="52"/>
      <c r="PK139" s="52"/>
      <c r="PL139" s="52"/>
      <c r="PM139" s="52"/>
      <c r="PN139" s="52"/>
      <c r="PO139" s="52"/>
      <c r="PP139" s="52"/>
      <c r="PQ139" s="52"/>
      <c r="PR139" s="52"/>
      <c r="PS139" s="52"/>
      <c r="PT139" s="52"/>
      <c r="PU139" s="52"/>
      <c r="PV139" s="52"/>
      <c r="PW139" s="52"/>
      <c r="PX139" s="52"/>
      <c r="PY139" s="52"/>
      <c r="PZ139" s="52"/>
      <c r="QA139" s="52"/>
      <c r="QB139" s="52"/>
      <c r="QC139" s="52"/>
      <c r="QD139" s="52"/>
      <c r="QE139" s="52"/>
      <c r="QF139" s="52"/>
      <c r="QG139" s="52"/>
      <c r="QH139" s="52"/>
      <c r="QI139" s="52"/>
      <c r="QJ139" s="52"/>
      <c r="QK139" s="52"/>
      <c r="QL139" s="52"/>
      <c r="QM139" s="52"/>
      <c r="QN139" s="52"/>
      <c r="QO139" s="52"/>
      <c r="QP139" s="52"/>
      <c r="QQ139" s="52"/>
      <c r="QR139" s="52"/>
      <c r="QS139" s="52"/>
      <c r="QT139" s="52"/>
      <c r="QU139" s="52"/>
      <c r="QV139" s="52"/>
      <c r="QW139" s="52"/>
      <c r="QX139" s="52"/>
      <c r="QY139" s="52"/>
      <c r="QZ139" s="52"/>
      <c r="RA139" s="52"/>
      <c r="RB139" s="52"/>
      <c r="RC139" s="52"/>
      <c r="RD139" s="52"/>
      <c r="RE139" s="52"/>
      <c r="RF139" s="52"/>
      <c r="RG139" s="52"/>
      <c r="RH139" s="52"/>
      <c r="RI139" s="52"/>
      <c r="RJ139" s="52"/>
      <c r="RK139" s="52"/>
      <c r="RL139" s="52"/>
      <c r="RM139" s="52"/>
      <c r="RN139" s="52"/>
      <c r="RO139" s="52"/>
      <c r="RP139" s="52"/>
      <c r="RQ139" s="52"/>
      <c r="RR139" s="52"/>
      <c r="RS139" s="52"/>
      <c r="RT139" s="52"/>
      <c r="RU139" s="52"/>
      <c r="RV139" s="52"/>
      <c r="RW139" s="52"/>
      <c r="RX139" s="52"/>
      <c r="RY139" s="52"/>
      <c r="RZ139" s="52"/>
      <c r="SA139" s="52"/>
      <c r="SB139" s="52"/>
      <c r="SC139" s="52"/>
      <c r="SD139" s="52"/>
      <c r="SE139" s="52"/>
      <c r="SF139" s="52"/>
      <c r="SG139" s="52"/>
      <c r="SH139" s="52"/>
      <c r="SI139" s="52"/>
      <c r="SJ139" s="52"/>
      <c r="SK139" s="52"/>
      <c r="SL139" s="52"/>
      <c r="SM139" s="52"/>
      <c r="SN139" s="52"/>
      <c r="SO139" s="52"/>
      <c r="SP139" s="52"/>
      <c r="SQ139" s="52"/>
      <c r="SR139" s="52"/>
      <c r="SS139" s="52"/>
      <c r="ST139" s="52"/>
      <c r="SU139" s="52"/>
      <c r="SV139" s="52"/>
      <c r="SW139" s="52"/>
      <c r="SX139" s="52"/>
      <c r="SY139" s="52"/>
      <c r="SZ139" s="52"/>
      <c r="TA139" s="52"/>
      <c r="TB139" s="52"/>
      <c r="TC139" s="52"/>
      <c r="TD139" s="52"/>
      <c r="TE139" s="52"/>
      <c r="TF139" s="52"/>
      <c r="TG139" s="52"/>
      <c r="TH139" s="52"/>
      <c r="TI139" s="52"/>
      <c r="TJ139" s="52"/>
      <c r="TK139" s="52"/>
      <c r="TL139" s="52"/>
      <c r="TM139" s="52"/>
      <c r="TN139" s="52"/>
      <c r="TO139" s="52"/>
      <c r="TP139" s="52"/>
      <c r="TQ139" s="52"/>
      <c r="TR139" s="52"/>
      <c r="TS139" s="52"/>
      <c r="TT139" s="52"/>
      <c r="TU139" s="52"/>
      <c r="TV139" s="52"/>
      <c r="TW139" s="52"/>
      <c r="TX139" s="52"/>
      <c r="TY139" s="52"/>
      <c r="TZ139" s="52"/>
      <c r="UA139" s="52"/>
      <c r="UB139" s="52"/>
      <c r="UC139" s="52"/>
      <c r="UD139" s="52"/>
      <c r="UE139" s="52"/>
      <c r="UF139" s="52"/>
      <c r="UG139" s="52"/>
      <c r="UH139" s="52"/>
      <c r="UI139" s="52"/>
      <c r="UJ139" s="52"/>
      <c r="UK139" s="52"/>
      <c r="UL139" s="52"/>
      <c r="UM139" s="52"/>
      <c r="UN139" s="52"/>
      <c r="UO139" s="52"/>
      <c r="UP139" s="52"/>
      <c r="UQ139" s="52"/>
      <c r="UR139" s="52"/>
      <c r="US139" s="52"/>
      <c r="UT139" s="52"/>
      <c r="UU139" s="52"/>
      <c r="UV139" s="52"/>
      <c r="UW139" s="52"/>
      <c r="UX139" s="52"/>
      <c r="UY139" s="52"/>
      <c r="UZ139" s="52"/>
      <c r="VA139" s="52"/>
      <c r="VB139" s="52"/>
      <c r="VC139" s="52"/>
      <c r="VD139" s="52"/>
      <c r="VE139" s="52"/>
      <c r="VF139" s="52"/>
      <c r="VG139" s="52"/>
      <c r="VH139" s="52"/>
      <c r="VI139" s="52"/>
      <c r="VJ139" s="52"/>
      <c r="VK139" s="52"/>
      <c r="VL139" s="52"/>
      <c r="VM139" s="52"/>
      <c r="VN139" s="52"/>
      <c r="VO139" s="52"/>
      <c r="VP139" s="52"/>
      <c r="VQ139" s="52"/>
      <c r="VR139" s="52"/>
      <c r="VS139" s="52"/>
      <c r="VT139" s="52"/>
      <c r="VU139" s="52"/>
      <c r="VV139" s="52"/>
      <c r="VW139" s="52"/>
      <c r="VX139" s="52"/>
      <c r="VY139" s="52"/>
      <c r="VZ139" s="52"/>
      <c r="WA139" s="52"/>
      <c r="WB139" s="52"/>
      <c r="WC139" s="52"/>
      <c r="WD139" s="52"/>
      <c r="WE139" s="52"/>
      <c r="WF139" s="52"/>
      <c r="WG139" s="52"/>
      <c r="WH139" s="52"/>
      <c r="WI139" s="52"/>
      <c r="WJ139" s="52"/>
      <c r="WK139" s="52"/>
      <c r="WL139" s="52"/>
      <c r="WM139" s="52"/>
      <c r="WN139" s="52"/>
      <c r="WO139" s="52"/>
      <c r="WP139" s="52"/>
      <c r="WQ139" s="52"/>
      <c r="WR139" s="52"/>
      <c r="WS139" s="52"/>
      <c r="WT139" s="52"/>
      <c r="WU139" s="52"/>
      <c r="WV139" s="52"/>
      <c r="WW139" s="52"/>
      <c r="WX139" s="52"/>
      <c r="WY139" s="52"/>
      <c r="WZ139" s="52"/>
      <c r="XA139" s="52"/>
      <c r="XB139" s="52"/>
      <c r="XC139" s="52"/>
      <c r="XD139" s="52"/>
      <c r="XE139" s="52"/>
      <c r="XF139" s="52"/>
      <c r="XG139" s="52"/>
      <c r="XH139" s="52"/>
      <c r="XI139" s="52"/>
      <c r="XJ139" s="52"/>
      <c r="XK139" s="52"/>
      <c r="XL139" s="52"/>
      <c r="XM139" s="52"/>
      <c r="XN139" s="52"/>
      <c r="XO139" s="52"/>
      <c r="XP139" s="52"/>
      <c r="XQ139" s="52"/>
      <c r="XR139" s="52"/>
      <c r="XS139" s="52"/>
      <c r="XT139" s="52"/>
      <c r="XU139" s="52"/>
      <c r="XV139" s="52"/>
      <c r="XW139" s="52"/>
      <c r="XX139" s="52"/>
      <c r="XY139" s="52"/>
      <c r="XZ139" s="52"/>
      <c r="YA139" s="52"/>
      <c r="YB139" s="52"/>
      <c r="YC139" s="52"/>
      <c r="YD139" s="52"/>
      <c r="YE139" s="52"/>
      <c r="YF139" s="52"/>
      <c r="YG139" s="52"/>
      <c r="YH139" s="52"/>
      <c r="YI139" s="52"/>
      <c r="YJ139" s="52"/>
      <c r="YK139" s="52"/>
      <c r="YL139" s="52"/>
      <c r="YM139" s="52"/>
      <c r="YN139" s="52"/>
      <c r="YO139" s="52"/>
      <c r="YP139" s="52"/>
      <c r="YQ139" s="52"/>
      <c r="YR139" s="52"/>
      <c r="YS139" s="52"/>
      <c r="YT139" s="52"/>
      <c r="YU139" s="52"/>
      <c r="YV139" s="52"/>
      <c r="YW139" s="52"/>
      <c r="YX139" s="52"/>
      <c r="YY139" s="52"/>
      <c r="YZ139" s="52"/>
      <c r="ZA139" s="52"/>
      <c r="ZB139" s="52"/>
      <c r="ZC139" s="52"/>
      <c r="ZD139" s="52"/>
      <c r="ZE139" s="52"/>
      <c r="ZF139" s="52"/>
      <c r="ZG139" s="52"/>
      <c r="ZH139" s="52"/>
      <c r="ZI139" s="52"/>
      <c r="ZJ139" s="52"/>
      <c r="ZK139" s="52"/>
      <c r="ZL139" s="52"/>
      <c r="ZM139" s="52"/>
      <c r="ZN139" s="52"/>
      <c r="ZO139" s="52"/>
      <c r="ZP139" s="52"/>
      <c r="ZQ139" s="52"/>
      <c r="ZR139" s="52"/>
      <c r="ZS139" s="52"/>
      <c r="ZT139" s="52"/>
      <c r="ZU139" s="52"/>
      <c r="ZV139" s="52"/>
      <c r="ZW139" s="52"/>
      <c r="ZX139" s="52"/>
      <c r="ZY139" s="52"/>
      <c r="ZZ139" s="52"/>
      <c r="AAA139" s="52"/>
      <c r="AAB139" s="52"/>
      <c r="AAC139" s="52"/>
      <c r="AAD139" s="52"/>
      <c r="AAE139" s="52"/>
      <c r="AAF139" s="52"/>
      <c r="AAG139" s="52"/>
      <c r="AAH139" s="52"/>
      <c r="AAI139" s="52"/>
      <c r="AAJ139" s="52"/>
      <c r="AAK139" s="52"/>
      <c r="AAL139" s="52"/>
      <c r="AAM139" s="52"/>
      <c r="AAN139" s="52"/>
      <c r="AAO139" s="52"/>
      <c r="AAP139" s="52"/>
      <c r="AAQ139" s="52"/>
      <c r="AAR139" s="52"/>
      <c r="AAS139" s="52"/>
      <c r="AAT139" s="52"/>
      <c r="AAU139" s="52"/>
      <c r="AAV139" s="52"/>
      <c r="AAW139" s="52"/>
      <c r="AAX139" s="52"/>
      <c r="AAY139" s="52"/>
      <c r="AAZ139" s="52"/>
      <c r="ABA139" s="52"/>
      <c r="ABB139" s="52"/>
      <c r="ABC139" s="52"/>
      <c r="ABD139" s="52"/>
      <c r="ABE139" s="52"/>
      <c r="ABF139" s="52"/>
      <c r="ABG139" s="52"/>
      <c r="ABH139" s="52"/>
      <c r="ABI139" s="52"/>
      <c r="ABJ139" s="52"/>
      <c r="ABK139" s="52"/>
      <c r="ABL139" s="52"/>
      <c r="ABM139" s="52"/>
      <c r="ABN139" s="52"/>
      <c r="ABO139" s="52"/>
      <c r="ABP139" s="52"/>
      <c r="ABQ139" s="52"/>
      <c r="ABR139" s="52"/>
      <c r="ABS139" s="52"/>
      <c r="ABT139" s="52"/>
      <c r="ABU139" s="52"/>
      <c r="ABV139" s="52"/>
      <c r="ABW139" s="52"/>
      <c r="ABX139" s="52"/>
      <c r="ABY139" s="52"/>
      <c r="ABZ139" s="52"/>
      <c r="ACA139" s="52"/>
      <c r="ACB139" s="52"/>
      <c r="ACC139" s="52"/>
      <c r="ACD139" s="52"/>
      <c r="ACE139" s="52"/>
      <c r="ACF139" s="52"/>
      <c r="ACG139" s="52"/>
      <c r="ACH139" s="52"/>
      <c r="ACI139" s="52"/>
      <c r="ACJ139" s="52"/>
      <c r="ACK139" s="52"/>
      <c r="ACL139" s="52"/>
      <c r="ACM139" s="52"/>
      <c r="ACN139" s="52"/>
      <c r="ACO139" s="52"/>
      <c r="ACP139" s="52"/>
      <c r="ACQ139" s="52"/>
      <c r="ACR139" s="52"/>
      <c r="ACS139" s="52"/>
      <c r="ACT139" s="52"/>
      <c r="ACU139" s="52"/>
      <c r="ACV139" s="52"/>
      <c r="ACW139" s="52"/>
      <c r="ACX139" s="52"/>
      <c r="ACY139" s="52"/>
      <c r="ACZ139" s="52"/>
      <c r="ADA139" s="52"/>
      <c r="ADB139" s="52"/>
      <c r="ADC139" s="52"/>
      <c r="ADD139" s="52"/>
      <c r="ADE139" s="52"/>
      <c r="ADF139" s="52"/>
      <c r="ADG139" s="52"/>
      <c r="ADH139" s="52"/>
      <c r="ADI139" s="52"/>
      <c r="ADJ139" s="52"/>
      <c r="ADK139" s="52"/>
      <c r="ADL139" s="52"/>
      <c r="ADM139" s="52"/>
      <c r="ADN139" s="52"/>
      <c r="ADO139" s="52"/>
      <c r="ADP139" s="52"/>
      <c r="ADQ139" s="52"/>
      <c r="ADR139" s="52"/>
      <c r="ADS139" s="52"/>
      <c r="ADT139" s="52"/>
      <c r="ADU139" s="52"/>
      <c r="ADV139" s="52"/>
      <c r="ADW139" s="52"/>
      <c r="ADX139" s="52"/>
      <c r="ADY139" s="52"/>
      <c r="ADZ139" s="52"/>
      <c r="AEA139" s="52"/>
      <c r="AEB139" s="52"/>
      <c r="AEC139" s="52"/>
      <c r="AED139" s="52"/>
      <c r="AEE139" s="52"/>
      <c r="AEF139" s="52"/>
      <c r="AEG139" s="52"/>
      <c r="AEH139" s="52"/>
      <c r="AEI139" s="52"/>
      <c r="AEJ139" s="52"/>
      <c r="AEK139" s="52"/>
      <c r="AEL139" s="52"/>
      <c r="AEM139" s="52"/>
      <c r="AEN139" s="52"/>
      <c r="AEO139" s="52"/>
      <c r="AEP139" s="52"/>
      <c r="AEQ139" s="52"/>
      <c r="AER139" s="52"/>
      <c r="AES139" s="52"/>
      <c r="AET139" s="52"/>
      <c r="AEU139" s="52"/>
      <c r="AEV139" s="52"/>
      <c r="AEW139" s="52"/>
      <c r="AEX139" s="52"/>
      <c r="AEY139" s="52"/>
      <c r="AEZ139" s="52"/>
      <c r="AFA139" s="52"/>
      <c r="AFB139" s="52"/>
      <c r="AFC139" s="52"/>
      <c r="AFD139" s="52"/>
      <c r="AFE139" s="52"/>
      <c r="AFF139" s="52"/>
      <c r="AFG139" s="52"/>
      <c r="AFH139" s="52"/>
      <c r="AFI139" s="52"/>
      <c r="AFJ139" s="52"/>
      <c r="AFK139" s="52"/>
      <c r="AFL139" s="52"/>
      <c r="AFM139" s="52"/>
      <c r="AFN139" s="52"/>
      <c r="AFO139" s="52"/>
      <c r="AFP139" s="52"/>
      <c r="AFQ139" s="52"/>
      <c r="AFR139" s="52"/>
      <c r="AFS139" s="52"/>
      <c r="AFT139" s="52"/>
      <c r="AFU139" s="52"/>
      <c r="AFV139" s="52"/>
      <c r="AFW139" s="52"/>
      <c r="AFX139" s="52"/>
      <c r="AFY139" s="52"/>
      <c r="AFZ139" s="52"/>
      <c r="AGA139" s="52"/>
      <c r="AGB139" s="52"/>
      <c r="AGC139" s="52"/>
      <c r="AGD139" s="52"/>
      <c r="AGE139" s="52"/>
      <c r="AGF139" s="52"/>
      <c r="AGG139" s="52"/>
      <c r="AGH139" s="52"/>
      <c r="AGI139" s="52"/>
      <c r="AGJ139" s="52"/>
      <c r="AGK139" s="52"/>
      <c r="AGL139" s="52"/>
      <c r="AGM139" s="52"/>
      <c r="AGN139" s="52"/>
      <c r="AGO139" s="52"/>
      <c r="AGP139" s="52"/>
      <c r="AGQ139" s="52"/>
      <c r="AGR139" s="52"/>
      <c r="AGS139" s="52"/>
      <c r="AGT139" s="52"/>
      <c r="AGU139" s="52"/>
      <c r="AGV139" s="52"/>
      <c r="AGW139" s="52"/>
      <c r="AGX139" s="52"/>
      <c r="AGY139" s="52"/>
      <c r="AGZ139" s="52"/>
      <c r="AHA139" s="52"/>
      <c r="AHB139" s="52"/>
      <c r="AHC139" s="52"/>
      <c r="AHD139" s="52"/>
      <c r="AHE139" s="52"/>
      <c r="AHF139" s="52"/>
      <c r="AHG139" s="52"/>
      <c r="AHH139" s="52"/>
      <c r="AHI139" s="52"/>
      <c r="AHJ139" s="52"/>
      <c r="AHK139" s="52"/>
      <c r="AHL139" s="52"/>
      <c r="AHM139" s="52"/>
      <c r="AHN139" s="52"/>
      <c r="AHO139" s="52"/>
      <c r="AHP139" s="52"/>
      <c r="AHQ139" s="52"/>
      <c r="AHR139" s="52"/>
      <c r="AHS139" s="52"/>
      <c r="AHT139" s="52"/>
      <c r="AHU139" s="52"/>
      <c r="AHV139" s="52"/>
      <c r="AHW139" s="52"/>
      <c r="AHX139" s="52"/>
      <c r="AHY139" s="52"/>
      <c r="AHZ139" s="52"/>
      <c r="AIA139" s="52"/>
      <c r="AIB139" s="52"/>
      <c r="AIC139" s="52"/>
      <c r="AID139" s="52"/>
      <c r="AIE139" s="52"/>
      <c r="AIF139" s="52"/>
      <c r="AIG139" s="52"/>
      <c r="AIH139" s="52"/>
      <c r="AII139" s="52"/>
      <c r="AIJ139" s="52"/>
      <c r="AIK139" s="52"/>
      <c r="AIL139" s="52"/>
      <c r="AIM139" s="52"/>
      <c r="AIN139" s="52"/>
      <c r="AIO139" s="52"/>
      <c r="AIP139" s="52"/>
      <c r="AIQ139" s="52"/>
      <c r="AIR139" s="52"/>
      <c r="AIS139" s="52"/>
      <c r="AIT139" s="52"/>
      <c r="AIU139" s="52"/>
      <c r="AIV139" s="52"/>
      <c r="AIW139" s="52"/>
      <c r="AIX139" s="52"/>
      <c r="AIY139" s="52"/>
      <c r="AIZ139" s="52"/>
      <c r="AJA139" s="52"/>
      <c r="AJB139" s="52"/>
      <c r="AJC139" s="52"/>
      <c r="AJD139" s="52"/>
      <c r="AJE139" s="52"/>
      <c r="AJF139" s="52"/>
      <c r="AJG139" s="52"/>
      <c r="AJH139" s="52"/>
      <c r="AJI139" s="52"/>
      <c r="AJJ139" s="52"/>
      <c r="AJK139" s="52"/>
      <c r="AJL139" s="52"/>
      <c r="AJM139" s="52"/>
      <c r="AJN139" s="52"/>
      <c r="AJO139" s="52"/>
      <c r="AJP139" s="52"/>
      <c r="AJQ139" s="52"/>
      <c r="AJR139" s="52"/>
      <c r="AJS139" s="52"/>
      <c r="AJT139" s="52"/>
      <c r="AJU139" s="52"/>
      <c r="AJV139" s="52"/>
      <c r="AJW139" s="52"/>
      <c r="AJX139" s="52"/>
      <c r="AJY139" s="52"/>
      <c r="AJZ139" s="52"/>
      <c r="AKA139" s="52"/>
      <c r="AKB139" s="52"/>
      <c r="AKC139" s="52"/>
      <c r="AKD139" s="52"/>
      <c r="AKE139" s="52"/>
      <c r="AKF139" s="52"/>
      <c r="AKG139" s="52"/>
      <c r="AKH139" s="52"/>
      <c r="AKI139" s="52"/>
      <c r="AKJ139" s="52"/>
      <c r="AKK139" s="52"/>
      <c r="AKL139" s="52"/>
      <c r="AKM139" s="52"/>
      <c r="AKN139" s="52"/>
      <c r="AKO139" s="52"/>
      <c r="AKP139" s="52"/>
      <c r="AKQ139" s="52"/>
      <c r="AKR139" s="52"/>
      <c r="AKS139" s="52"/>
      <c r="AKT139" s="52"/>
      <c r="AKU139" s="52"/>
      <c r="AKV139" s="52"/>
      <c r="AKW139" s="52"/>
      <c r="AKX139" s="52"/>
      <c r="AKY139" s="52"/>
      <c r="AKZ139" s="52"/>
      <c r="ALA139" s="52"/>
      <c r="ALB139" s="52"/>
      <c r="ALC139" s="52"/>
      <c r="ALD139" s="52"/>
      <c r="ALE139" s="52"/>
      <c r="ALF139" s="52"/>
      <c r="ALG139" s="52"/>
      <c r="ALH139" s="52"/>
      <c r="ALI139" s="52"/>
      <c r="ALJ139" s="52"/>
      <c r="ALK139" s="52"/>
      <c r="ALL139" s="52"/>
      <c r="ALM139" s="52"/>
      <c r="ALN139" s="52"/>
      <c r="ALO139" s="52"/>
      <c r="ALP139" s="52"/>
      <c r="ALQ139" s="52"/>
      <c r="ALR139" s="52"/>
      <c r="ALS139" s="52"/>
      <c r="ALT139" s="52"/>
      <c r="ALU139" s="52"/>
      <c r="ALV139" s="52"/>
      <c r="ALW139" s="52"/>
      <c r="ALX139" s="52"/>
      <c r="ALY139" s="52"/>
      <c r="ALZ139" s="52"/>
      <c r="AMA139" s="52"/>
      <c r="AMB139" s="52"/>
      <c r="AMC139" s="52"/>
      <c r="AMD139" s="52"/>
      <c r="AME139" s="52"/>
      <c r="AMF139" s="52"/>
      <c r="AMG139" s="52"/>
      <c r="AMH139" s="52"/>
      <c r="AMI139" s="52"/>
      <c r="AMJ139" s="52"/>
      <c r="AMK139" s="52"/>
      <c r="AML139" s="52"/>
      <c r="AMM139" s="52"/>
      <c r="AMN139" s="52"/>
      <c r="AMO139" s="52"/>
      <c r="AMP139" s="52"/>
      <c r="AMQ139" s="52"/>
      <c r="AMR139" s="52"/>
      <c r="AMS139" s="52"/>
      <c r="AMT139" s="52"/>
      <c r="AMU139" s="52"/>
      <c r="AMV139" s="52"/>
      <c r="AMW139" s="52"/>
      <c r="AMX139" s="52"/>
      <c r="AMY139" s="52"/>
      <c r="AMZ139" s="52"/>
      <c r="ANA139" s="52"/>
      <c r="ANB139" s="52"/>
      <c r="ANC139" s="52"/>
      <c r="AND139" s="52"/>
      <c r="ANE139" s="52"/>
      <c r="ANF139" s="52"/>
      <c r="ANG139" s="52"/>
      <c r="ANH139" s="52"/>
      <c r="ANI139" s="52"/>
      <c r="ANJ139" s="52"/>
      <c r="ANK139" s="52"/>
      <c r="ANL139" s="52"/>
      <c r="ANM139" s="52"/>
      <c r="ANN139" s="52"/>
      <c r="ANO139" s="52"/>
      <c r="ANP139" s="52"/>
      <c r="ANQ139" s="52"/>
      <c r="ANR139" s="52"/>
      <c r="ANS139" s="52"/>
      <c r="ANT139" s="52"/>
      <c r="ANU139" s="52"/>
      <c r="ANV139" s="52"/>
      <c r="ANW139" s="52"/>
      <c r="ANX139" s="52"/>
      <c r="ANY139" s="52"/>
      <c r="ANZ139" s="52"/>
      <c r="AOA139" s="52"/>
      <c r="AOB139" s="52"/>
      <c r="AOC139" s="52"/>
      <c r="AOD139" s="52"/>
      <c r="AOE139" s="52"/>
      <c r="AOF139" s="52"/>
      <c r="AOG139" s="52"/>
      <c r="AOH139" s="52"/>
      <c r="AOI139" s="52"/>
      <c r="AOJ139" s="52"/>
      <c r="AOK139" s="52"/>
      <c r="AOL139" s="52"/>
      <c r="AOM139" s="52"/>
      <c r="AON139" s="52"/>
      <c r="AOO139" s="52"/>
      <c r="AOP139" s="52"/>
      <c r="AOQ139" s="52"/>
      <c r="AOR139" s="52"/>
      <c r="AOS139" s="52"/>
      <c r="AOT139" s="52"/>
      <c r="AOU139" s="52"/>
      <c r="AOV139" s="52"/>
      <c r="AOW139" s="52"/>
      <c r="AOX139" s="52"/>
      <c r="AOY139" s="52"/>
      <c r="AOZ139" s="52"/>
      <c r="APA139" s="52"/>
      <c r="APB139" s="52"/>
      <c r="APC139" s="52"/>
      <c r="APD139" s="52"/>
      <c r="APE139" s="52"/>
      <c r="APF139" s="52"/>
      <c r="APG139" s="52"/>
      <c r="APH139" s="52"/>
      <c r="API139" s="52"/>
      <c r="APJ139" s="52"/>
      <c r="APK139" s="52"/>
      <c r="APL139" s="52"/>
      <c r="APM139" s="52"/>
      <c r="APN139" s="52"/>
      <c r="APO139" s="52"/>
      <c r="APP139" s="52"/>
      <c r="APQ139" s="52"/>
      <c r="APR139" s="52"/>
      <c r="APS139" s="52"/>
      <c r="APT139" s="52"/>
      <c r="APU139" s="52"/>
      <c r="APV139" s="52"/>
      <c r="APW139" s="52"/>
      <c r="APX139" s="52"/>
      <c r="APY139" s="52"/>
      <c r="APZ139" s="52"/>
      <c r="AQA139" s="52"/>
      <c r="AQB139" s="52"/>
      <c r="AQC139" s="52"/>
      <c r="AQD139" s="52"/>
      <c r="AQE139" s="52"/>
      <c r="AQF139" s="52"/>
      <c r="AQG139" s="52"/>
      <c r="AQH139" s="52"/>
      <c r="AQI139" s="52"/>
      <c r="AQJ139" s="52"/>
      <c r="AQK139" s="52"/>
      <c r="AQL139" s="52"/>
      <c r="AQM139" s="52"/>
      <c r="AQN139" s="52"/>
      <c r="AQO139" s="52"/>
      <c r="AQP139" s="52"/>
      <c r="AQQ139" s="52"/>
      <c r="AQR139" s="52"/>
      <c r="AQS139" s="52"/>
      <c r="AQT139" s="52"/>
      <c r="AQU139" s="52"/>
      <c r="AQV139" s="52"/>
      <c r="AQW139" s="52"/>
      <c r="AQX139" s="52"/>
      <c r="AQY139" s="52"/>
      <c r="AQZ139" s="52"/>
      <c r="ARA139" s="52"/>
      <c r="ARB139" s="52"/>
      <c r="ARC139" s="52"/>
      <c r="ARD139" s="52"/>
      <c r="ARE139" s="52"/>
      <c r="ARF139" s="52"/>
      <c r="ARG139" s="52"/>
      <c r="ARH139" s="52"/>
      <c r="ARI139" s="52"/>
      <c r="ARJ139" s="52"/>
      <c r="ARK139" s="52"/>
      <c r="ARL139" s="52"/>
      <c r="ARM139" s="52"/>
      <c r="ARN139" s="52"/>
      <c r="ARO139" s="52"/>
      <c r="ARP139" s="52"/>
      <c r="ARQ139" s="52"/>
      <c r="ARR139" s="52"/>
      <c r="ARS139" s="52"/>
      <c r="ART139" s="52"/>
      <c r="ARU139" s="52"/>
      <c r="ARV139" s="52"/>
      <c r="ARW139" s="52"/>
      <c r="ARX139" s="52"/>
      <c r="ARY139" s="52"/>
      <c r="ARZ139" s="52"/>
      <c r="ASA139" s="52"/>
      <c r="ASB139" s="52"/>
      <c r="ASC139" s="52"/>
      <c r="ASD139" s="52"/>
      <c r="ASE139" s="52"/>
      <c r="ASF139" s="52"/>
      <c r="ASG139" s="52"/>
      <c r="ASH139" s="52"/>
      <c r="ASI139" s="52"/>
      <c r="ASJ139" s="52"/>
      <c r="ASK139" s="52"/>
      <c r="ASL139" s="52"/>
      <c r="ASM139" s="52"/>
      <c r="ASN139" s="52"/>
      <c r="ASO139" s="52"/>
      <c r="ASP139" s="52"/>
      <c r="ASQ139" s="52"/>
      <c r="ASR139" s="52"/>
      <c r="ASS139" s="52"/>
      <c r="AST139" s="52"/>
      <c r="ASU139" s="52"/>
      <c r="ASV139" s="52"/>
      <c r="ASW139" s="52"/>
      <c r="ASX139" s="52"/>
      <c r="ASY139" s="52"/>
      <c r="ASZ139" s="52"/>
      <c r="ATA139" s="52"/>
      <c r="ATB139" s="52"/>
      <c r="ATC139" s="52"/>
      <c r="ATD139" s="52"/>
      <c r="ATE139" s="52"/>
      <c r="ATF139" s="52"/>
      <c r="ATG139" s="52"/>
      <c r="ATH139" s="52"/>
      <c r="ATI139" s="52"/>
      <c r="ATJ139" s="52"/>
      <c r="ATK139" s="52"/>
      <c r="ATL139" s="52"/>
      <c r="ATM139" s="52"/>
      <c r="ATN139" s="52"/>
      <c r="ATO139" s="52"/>
      <c r="ATP139" s="52"/>
      <c r="ATQ139" s="52"/>
      <c r="ATR139" s="52"/>
      <c r="ATS139" s="52"/>
      <c r="ATT139" s="52"/>
      <c r="ATU139" s="52"/>
      <c r="ATV139" s="52"/>
      <c r="ATW139" s="52"/>
      <c r="ATX139" s="52"/>
      <c r="ATY139" s="52"/>
      <c r="ATZ139" s="52"/>
      <c r="AUA139" s="52"/>
      <c r="AUB139" s="52"/>
      <c r="AUC139" s="52"/>
      <c r="AUD139" s="52"/>
      <c r="AUE139" s="52"/>
      <c r="AUF139" s="52"/>
      <c r="AUG139" s="52"/>
      <c r="AUH139" s="52"/>
      <c r="AUI139" s="52"/>
      <c r="AUJ139" s="52"/>
      <c r="AUK139" s="52"/>
      <c r="AUL139" s="52"/>
      <c r="AUM139" s="52"/>
      <c r="AUN139" s="52"/>
      <c r="AUO139" s="52"/>
      <c r="AUP139" s="52"/>
      <c r="AUQ139" s="52"/>
      <c r="AUR139" s="52"/>
      <c r="AUS139" s="52"/>
      <c r="AUT139" s="52"/>
      <c r="AUU139" s="52"/>
      <c r="AUV139" s="52"/>
      <c r="AUW139" s="52"/>
      <c r="AUX139" s="52"/>
      <c r="AUY139" s="52"/>
      <c r="AUZ139" s="52"/>
      <c r="AVA139" s="52"/>
      <c r="AVB139" s="52"/>
      <c r="AVC139" s="52"/>
      <c r="AVD139" s="52"/>
      <c r="AVE139" s="52"/>
      <c r="AVF139" s="52"/>
      <c r="AVG139" s="52"/>
      <c r="AVH139" s="52"/>
      <c r="AVI139" s="52"/>
      <c r="AVJ139" s="52"/>
      <c r="AVK139" s="52"/>
      <c r="AVL139" s="52"/>
      <c r="AVM139" s="52"/>
      <c r="AVN139" s="52"/>
      <c r="AVO139" s="52"/>
      <c r="AVP139" s="52"/>
      <c r="AVQ139" s="52"/>
      <c r="AVR139" s="52"/>
      <c r="AVS139" s="52"/>
      <c r="AVT139" s="52"/>
      <c r="AVU139" s="52"/>
      <c r="AVV139" s="52"/>
      <c r="AVW139" s="52"/>
      <c r="AVX139" s="52"/>
      <c r="AVY139" s="52"/>
      <c r="AVZ139" s="52"/>
      <c r="AWA139" s="52"/>
      <c r="AWB139" s="52"/>
      <c r="AWC139" s="52"/>
      <c r="AWD139" s="52"/>
      <c r="AWE139" s="52"/>
      <c r="AWF139" s="52"/>
      <c r="AWG139" s="52"/>
      <c r="AWH139" s="52"/>
      <c r="AWI139" s="52"/>
      <c r="AWJ139" s="52"/>
      <c r="AWK139" s="52"/>
      <c r="AWL139" s="52"/>
      <c r="AWM139" s="52"/>
      <c r="AWN139" s="52"/>
      <c r="AWO139" s="52"/>
      <c r="AWP139" s="52"/>
      <c r="AWQ139" s="52"/>
      <c r="AWR139" s="52"/>
      <c r="AWS139" s="52"/>
      <c r="AWT139" s="52"/>
      <c r="AWU139" s="52"/>
      <c r="AWV139" s="52"/>
      <c r="AWW139" s="52"/>
      <c r="AWX139" s="52"/>
      <c r="AWY139" s="52"/>
      <c r="AWZ139" s="52"/>
      <c r="AXA139" s="52"/>
      <c r="AXB139" s="52"/>
      <c r="AXC139" s="52"/>
      <c r="AXD139" s="52"/>
      <c r="AXE139" s="52"/>
      <c r="AXF139" s="52"/>
      <c r="AXG139" s="52"/>
      <c r="AXH139" s="52"/>
      <c r="AXI139" s="52"/>
      <c r="AXJ139" s="52"/>
      <c r="AXK139" s="52"/>
      <c r="AXL139" s="52"/>
      <c r="AXM139" s="52"/>
      <c r="AXN139" s="52"/>
      <c r="AXO139" s="52"/>
      <c r="AXP139" s="52"/>
      <c r="AXQ139" s="52"/>
      <c r="AXR139" s="52"/>
      <c r="AXS139" s="52"/>
      <c r="AXT139" s="52"/>
      <c r="AXU139" s="52"/>
      <c r="AXV139" s="52"/>
      <c r="AXW139" s="52"/>
      <c r="AXX139" s="52"/>
      <c r="AXY139" s="52"/>
      <c r="AXZ139" s="52"/>
      <c r="AYA139" s="52"/>
      <c r="AYB139" s="52"/>
      <c r="AYC139" s="52"/>
      <c r="AYD139" s="52"/>
      <c r="AYE139" s="52"/>
      <c r="AYF139" s="52"/>
      <c r="AYG139" s="52"/>
      <c r="AYH139" s="52"/>
      <c r="AYI139" s="52"/>
      <c r="AYJ139" s="52"/>
      <c r="AYK139" s="52"/>
      <c r="AYL139" s="52"/>
      <c r="AYM139" s="52"/>
      <c r="AYN139" s="52"/>
      <c r="AYO139" s="52"/>
      <c r="AYP139" s="52"/>
      <c r="AYQ139" s="52"/>
      <c r="AYR139" s="52"/>
      <c r="AYS139" s="52"/>
      <c r="AYT139" s="52"/>
      <c r="AYU139" s="52"/>
      <c r="AYV139" s="52"/>
      <c r="AYW139" s="52"/>
      <c r="AYX139" s="52"/>
      <c r="AYY139" s="52"/>
      <c r="AYZ139" s="52"/>
      <c r="AZA139" s="52"/>
      <c r="AZB139" s="52"/>
      <c r="AZC139" s="52"/>
      <c r="AZD139" s="52"/>
      <c r="AZE139" s="52"/>
      <c r="AZF139" s="52"/>
      <c r="AZG139" s="52"/>
      <c r="AZH139" s="52"/>
      <c r="AZI139" s="52"/>
      <c r="AZJ139" s="52"/>
      <c r="AZK139" s="52"/>
      <c r="AZL139" s="52"/>
      <c r="AZM139" s="52"/>
      <c r="AZN139" s="52"/>
      <c r="AZO139" s="52"/>
      <c r="AZP139" s="52"/>
      <c r="AZQ139" s="52"/>
      <c r="AZR139" s="52"/>
      <c r="AZS139" s="52"/>
      <c r="AZT139" s="52"/>
      <c r="AZU139" s="52"/>
      <c r="AZV139" s="52"/>
      <c r="AZW139" s="52"/>
      <c r="AZX139" s="52"/>
      <c r="AZY139" s="52"/>
      <c r="AZZ139" s="52"/>
      <c r="BAA139" s="52"/>
      <c r="BAB139" s="52"/>
      <c r="BAC139" s="52"/>
      <c r="BAD139" s="52"/>
      <c r="BAE139" s="52"/>
      <c r="BAF139" s="52"/>
      <c r="BAG139" s="52"/>
      <c r="BAH139" s="52"/>
      <c r="BAI139" s="52"/>
      <c r="BAJ139" s="52"/>
      <c r="BAK139" s="52"/>
      <c r="BAL139" s="52"/>
      <c r="BAM139" s="52"/>
      <c r="BAN139" s="52"/>
      <c r="BAO139" s="52"/>
      <c r="BAP139" s="52"/>
      <c r="BAQ139" s="52"/>
      <c r="BAR139" s="52"/>
      <c r="BAS139" s="52"/>
      <c r="BAT139" s="52"/>
      <c r="BAU139" s="52"/>
      <c r="BAV139" s="52"/>
      <c r="BAW139" s="52"/>
      <c r="BAX139" s="52"/>
      <c r="BAY139" s="52"/>
      <c r="BAZ139" s="52"/>
      <c r="BBA139" s="52"/>
      <c r="BBB139" s="52"/>
      <c r="BBC139" s="52"/>
      <c r="BBD139" s="52"/>
      <c r="BBE139" s="52"/>
      <c r="BBF139" s="52"/>
      <c r="BBG139" s="52"/>
      <c r="BBH139" s="52"/>
      <c r="BBI139" s="52"/>
      <c r="BBJ139" s="52"/>
      <c r="BBK139" s="52"/>
      <c r="BBL139" s="52"/>
      <c r="BBM139" s="52"/>
      <c r="BBN139" s="52"/>
      <c r="BBO139" s="52"/>
      <c r="BBP139" s="52"/>
      <c r="BBQ139" s="52"/>
      <c r="BBR139" s="52"/>
      <c r="BBS139" s="52"/>
      <c r="BBT139" s="52"/>
      <c r="BBU139" s="52"/>
      <c r="BBV139" s="52"/>
      <c r="BBW139" s="52"/>
      <c r="BBX139" s="52"/>
      <c r="BBY139" s="52"/>
      <c r="BBZ139" s="52"/>
      <c r="BCA139" s="52"/>
      <c r="BCB139" s="52"/>
      <c r="BCC139" s="52"/>
      <c r="BCD139" s="52"/>
      <c r="BCE139" s="52"/>
      <c r="BCF139" s="52"/>
      <c r="BCG139" s="52"/>
      <c r="BCH139" s="52"/>
      <c r="BCI139" s="52"/>
      <c r="BCJ139" s="52"/>
      <c r="BCK139" s="52"/>
      <c r="BCL139" s="52"/>
      <c r="BCM139" s="52"/>
      <c r="BCN139" s="52"/>
      <c r="BCO139" s="52"/>
      <c r="BCP139" s="52"/>
      <c r="BCQ139" s="52"/>
      <c r="BCR139" s="52"/>
      <c r="BCS139" s="52"/>
      <c r="BCT139" s="52"/>
    </row>
    <row r="140" spans="1:1450" s="52" customFormat="1" x14ac:dyDescent="0.25">
      <c r="A140" s="51" t="s">
        <v>55</v>
      </c>
      <c r="B140" s="52" t="s">
        <v>55</v>
      </c>
      <c r="C140" s="52" t="s">
        <v>84</v>
      </c>
      <c r="D140" s="52" t="s">
        <v>267</v>
      </c>
      <c r="E140" s="52" t="s">
        <v>265</v>
      </c>
      <c r="F140" s="52" t="s">
        <v>268</v>
      </c>
      <c r="G140" s="53">
        <v>27433</v>
      </c>
      <c r="H140" s="53">
        <v>1606</v>
      </c>
      <c r="I140" s="53">
        <v>674</v>
      </c>
      <c r="N140" s="54"/>
      <c r="O140" s="52">
        <f t="shared" si="35"/>
        <v>1</v>
      </c>
      <c r="Q140" s="55"/>
      <c r="R140" s="56"/>
      <c r="S140" s="56"/>
      <c r="W140" s="55"/>
      <c r="X140" s="57"/>
      <c r="Y140" s="58"/>
      <c r="Z140" s="58"/>
      <c r="AA140" s="58"/>
      <c r="AB140" s="58"/>
      <c r="AF140" s="29"/>
      <c r="AG140" s="60"/>
      <c r="AH140" s="59"/>
      <c r="AI140" s="59"/>
      <c r="AJ140" s="59"/>
      <c r="AK140" s="59"/>
    </row>
    <row r="141" spans="1:1450" s="61" customFormat="1" x14ac:dyDescent="0.25">
      <c r="A141" s="77" t="s">
        <v>55</v>
      </c>
      <c r="B141" s="61" t="s">
        <v>55</v>
      </c>
      <c r="C141" s="61" t="s">
        <v>84</v>
      </c>
      <c r="D141" s="61" t="s">
        <v>269</v>
      </c>
      <c r="E141" s="61" t="s">
        <v>270</v>
      </c>
      <c r="F141" s="61" t="s">
        <v>271</v>
      </c>
      <c r="G141" s="78">
        <v>16829</v>
      </c>
      <c r="H141" s="78">
        <v>1057</v>
      </c>
      <c r="I141" s="78">
        <v>568</v>
      </c>
      <c r="J141" s="61">
        <v>2</v>
      </c>
      <c r="K141" s="79">
        <f>AVERAGE(G141:G142)</f>
        <v>23207.5</v>
      </c>
      <c r="L141" s="79">
        <f>STDEV(G141:G142)</f>
        <v>9020.5612075967874</v>
      </c>
      <c r="N141" s="87"/>
      <c r="O141" s="61">
        <f t="shared" si="35"/>
        <v>1</v>
      </c>
      <c r="Q141" s="79"/>
      <c r="R141" s="80"/>
      <c r="S141" s="80"/>
      <c r="W141" s="79"/>
      <c r="X141" s="83"/>
      <c r="Y141" s="88"/>
      <c r="Z141" s="88"/>
      <c r="AA141" s="88"/>
      <c r="AB141" s="88"/>
      <c r="AF141" s="33"/>
      <c r="AG141" s="89"/>
      <c r="AH141" s="86"/>
      <c r="AI141" s="86"/>
      <c r="AJ141" s="86"/>
      <c r="AK141" s="86"/>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c r="HP141" s="52"/>
      <c r="HQ141" s="52"/>
      <c r="HR141" s="52"/>
      <c r="HS141" s="52"/>
      <c r="HT141" s="52"/>
      <c r="HU141" s="52"/>
      <c r="HV141" s="52"/>
      <c r="HW141" s="52"/>
      <c r="HX141" s="52"/>
      <c r="HY141" s="52"/>
      <c r="HZ141" s="52"/>
      <c r="IA141" s="52"/>
      <c r="IB141" s="52"/>
      <c r="IC141" s="52"/>
      <c r="ID141" s="52"/>
      <c r="IE141" s="52"/>
      <c r="IF141" s="52"/>
      <c r="IG141" s="52"/>
      <c r="IH141" s="52"/>
      <c r="II141" s="52"/>
      <c r="IJ141" s="52"/>
      <c r="IK141" s="52"/>
      <c r="IL141" s="52"/>
      <c r="IM141" s="52"/>
      <c r="IN141" s="52"/>
      <c r="IO141" s="52"/>
      <c r="IP141" s="52"/>
      <c r="IQ141" s="52"/>
      <c r="IR141" s="52"/>
      <c r="IS141" s="52"/>
      <c r="IT141" s="52"/>
      <c r="IU141" s="52"/>
      <c r="IV141" s="52"/>
      <c r="IW141" s="52"/>
      <c r="IX141" s="52"/>
      <c r="IY141" s="52"/>
      <c r="IZ141" s="52"/>
      <c r="JA141" s="52"/>
      <c r="JB141" s="52"/>
      <c r="JC141" s="52"/>
      <c r="JD141" s="52"/>
      <c r="JE141" s="52"/>
      <c r="JF141" s="52"/>
      <c r="JG141" s="52"/>
      <c r="JH141" s="52"/>
      <c r="JI141" s="52"/>
      <c r="JJ141" s="52"/>
      <c r="JK141" s="52"/>
      <c r="JL141" s="52"/>
      <c r="JM141" s="52"/>
      <c r="JN141" s="52"/>
      <c r="JO141" s="52"/>
      <c r="JP141" s="52"/>
      <c r="JQ141" s="52"/>
      <c r="JR141" s="52"/>
      <c r="JS141" s="52"/>
      <c r="JT141" s="52"/>
      <c r="JU141" s="52"/>
      <c r="JV141" s="52"/>
      <c r="JW141" s="52"/>
      <c r="JX141" s="52"/>
      <c r="JY141" s="52"/>
      <c r="JZ141" s="52"/>
      <c r="KA141" s="52"/>
      <c r="KB141" s="52"/>
      <c r="KC141" s="52"/>
      <c r="KD141" s="52"/>
      <c r="KE141" s="52"/>
      <c r="KF141" s="52"/>
      <c r="KG141" s="52"/>
      <c r="KH141" s="52"/>
      <c r="KI141" s="52"/>
      <c r="KJ141" s="52"/>
      <c r="KK141" s="52"/>
      <c r="KL141" s="52"/>
      <c r="KM141" s="52"/>
      <c r="KN141" s="52"/>
      <c r="KO141" s="52"/>
      <c r="KP141" s="52"/>
      <c r="KQ141" s="52"/>
      <c r="KR141" s="52"/>
      <c r="KS141" s="52"/>
      <c r="KT141" s="52"/>
      <c r="KU141" s="52"/>
      <c r="KV141" s="52"/>
      <c r="KW141" s="52"/>
      <c r="KX141" s="52"/>
      <c r="KY141" s="52"/>
      <c r="KZ141" s="52"/>
      <c r="LA141" s="52"/>
      <c r="LB141" s="52"/>
      <c r="LC141" s="52"/>
      <c r="LD141" s="52"/>
      <c r="LE141" s="52"/>
      <c r="LF141" s="52"/>
      <c r="LG141" s="52"/>
      <c r="LH141" s="52"/>
      <c r="LI141" s="52"/>
      <c r="LJ141" s="52"/>
      <c r="LK141" s="52"/>
      <c r="LL141" s="52"/>
      <c r="LM141" s="52"/>
      <c r="LN141" s="52"/>
      <c r="LO141" s="52"/>
      <c r="LP141" s="52"/>
      <c r="LQ141" s="52"/>
      <c r="LR141" s="52"/>
      <c r="LS141" s="52"/>
      <c r="LT141" s="52"/>
      <c r="LU141" s="52"/>
      <c r="LV141" s="52"/>
      <c r="LW141" s="52"/>
      <c r="LX141" s="52"/>
      <c r="LY141" s="52"/>
      <c r="LZ141" s="52"/>
      <c r="MA141" s="52"/>
      <c r="MB141" s="52"/>
      <c r="MC141" s="52"/>
      <c r="MD141" s="52"/>
      <c r="ME141" s="52"/>
      <c r="MF141" s="52"/>
      <c r="MG141" s="52"/>
      <c r="MH141" s="52"/>
      <c r="MI141" s="52"/>
      <c r="MJ141" s="52"/>
      <c r="MK141" s="52"/>
      <c r="ML141" s="52"/>
      <c r="MM141" s="52"/>
      <c r="MN141" s="52"/>
      <c r="MO141" s="52"/>
      <c r="MP141" s="52"/>
      <c r="MQ141" s="52"/>
      <c r="MR141" s="52"/>
      <c r="MS141" s="52"/>
      <c r="MT141" s="52"/>
      <c r="MU141" s="52"/>
      <c r="MV141" s="52"/>
      <c r="MW141" s="52"/>
      <c r="MX141" s="52"/>
      <c r="MY141" s="52"/>
      <c r="MZ141" s="52"/>
      <c r="NA141" s="52"/>
      <c r="NB141" s="52"/>
      <c r="NC141" s="52"/>
      <c r="ND141" s="52"/>
      <c r="NE141" s="52"/>
      <c r="NF141" s="52"/>
      <c r="NG141" s="52"/>
      <c r="NH141" s="52"/>
      <c r="NI141" s="52"/>
      <c r="NJ141" s="52"/>
      <c r="NK141" s="52"/>
      <c r="NL141" s="52"/>
      <c r="NM141" s="52"/>
      <c r="NN141" s="52"/>
      <c r="NO141" s="52"/>
      <c r="NP141" s="52"/>
      <c r="NQ141" s="52"/>
      <c r="NR141" s="52"/>
      <c r="NS141" s="52"/>
      <c r="NT141" s="52"/>
      <c r="NU141" s="52"/>
      <c r="NV141" s="52"/>
      <c r="NW141" s="52"/>
      <c r="NX141" s="52"/>
      <c r="NY141" s="52"/>
      <c r="NZ141" s="52"/>
      <c r="OA141" s="52"/>
      <c r="OB141" s="52"/>
      <c r="OC141" s="52"/>
      <c r="OD141" s="52"/>
      <c r="OE141" s="52"/>
      <c r="OF141" s="52"/>
      <c r="OG141" s="52"/>
      <c r="OH141" s="52"/>
      <c r="OI141" s="52"/>
      <c r="OJ141" s="52"/>
      <c r="OK141" s="52"/>
      <c r="OL141" s="52"/>
      <c r="OM141" s="52"/>
      <c r="ON141" s="52"/>
      <c r="OO141" s="52"/>
      <c r="OP141" s="52"/>
      <c r="OQ141" s="52"/>
      <c r="OR141" s="52"/>
      <c r="OS141" s="52"/>
      <c r="OT141" s="52"/>
      <c r="OU141" s="52"/>
      <c r="OV141" s="52"/>
      <c r="OW141" s="52"/>
      <c r="OX141" s="52"/>
      <c r="OY141" s="52"/>
      <c r="OZ141" s="52"/>
      <c r="PA141" s="52"/>
      <c r="PB141" s="52"/>
      <c r="PC141" s="52"/>
      <c r="PD141" s="52"/>
      <c r="PE141" s="52"/>
      <c r="PF141" s="52"/>
      <c r="PG141" s="52"/>
      <c r="PH141" s="52"/>
      <c r="PI141" s="52"/>
      <c r="PJ141" s="52"/>
      <c r="PK141" s="52"/>
      <c r="PL141" s="52"/>
      <c r="PM141" s="52"/>
      <c r="PN141" s="52"/>
      <c r="PO141" s="52"/>
      <c r="PP141" s="52"/>
      <c r="PQ141" s="52"/>
      <c r="PR141" s="52"/>
      <c r="PS141" s="52"/>
      <c r="PT141" s="52"/>
      <c r="PU141" s="52"/>
      <c r="PV141" s="52"/>
      <c r="PW141" s="52"/>
      <c r="PX141" s="52"/>
      <c r="PY141" s="52"/>
      <c r="PZ141" s="52"/>
      <c r="QA141" s="52"/>
      <c r="QB141" s="52"/>
      <c r="QC141" s="52"/>
      <c r="QD141" s="52"/>
      <c r="QE141" s="52"/>
      <c r="QF141" s="52"/>
      <c r="QG141" s="52"/>
      <c r="QH141" s="52"/>
      <c r="QI141" s="52"/>
      <c r="QJ141" s="52"/>
      <c r="QK141" s="52"/>
      <c r="QL141" s="52"/>
      <c r="QM141" s="52"/>
      <c r="QN141" s="52"/>
      <c r="QO141" s="52"/>
      <c r="QP141" s="52"/>
      <c r="QQ141" s="52"/>
      <c r="QR141" s="52"/>
      <c r="QS141" s="52"/>
      <c r="QT141" s="52"/>
      <c r="QU141" s="52"/>
      <c r="QV141" s="52"/>
      <c r="QW141" s="52"/>
      <c r="QX141" s="52"/>
      <c r="QY141" s="52"/>
      <c r="QZ141" s="52"/>
      <c r="RA141" s="52"/>
      <c r="RB141" s="52"/>
      <c r="RC141" s="52"/>
      <c r="RD141" s="52"/>
      <c r="RE141" s="52"/>
      <c r="RF141" s="52"/>
      <c r="RG141" s="52"/>
      <c r="RH141" s="52"/>
      <c r="RI141" s="52"/>
      <c r="RJ141" s="52"/>
      <c r="RK141" s="52"/>
      <c r="RL141" s="52"/>
      <c r="RM141" s="52"/>
      <c r="RN141" s="52"/>
      <c r="RO141" s="52"/>
      <c r="RP141" s="52"/>
      <c r="RQ141" s="52"/>
      <c r="RR141" s="52"/>
      <c r="RS141" s="52"/>
      <c r="RT141" s="52"/>
      <c r="RU141" s="52"/>
      <c r="RV141" s="52"/>
      <c r="RW141" s="52"/>
      <c r="RX141" s="52"/>
      <c r="RY141" s="52"/>
      <c r="RZ141" s="52"/>
      <c r="SA141" s="52"/>
      <c r="SB141" s="52"/>
      <c r="SC141" s="52"/>
      <c r="SD141" s="52"/>
      <c r="SE141" s="52"/>
      <c r="SF141" s="52"/>
      <c r="SG141" s="52"/>
      <c r="SH141" s="52"/>
      <c r="SI141" s="52"/>
      <c r="SJ141" s="52"/>
      <c r="SK141" s="52"/>
      <c r="SL141" s="52"/>
      <c r="SM141" s="52"/>
      <c r="SN141" s="52"/>
      <c r="SO141" s="52"/>
      <c r="SP141" s="52"/>
      <c r="SQ141" s="52"/>
      <c r="SR141" s="52"/>
      <c r="SS141" s="52"/>
      <c r="ST141" s="52"/>
      <c r="SU141" s="52"/>
      <c r="SV141" s="52"/>
      <c r="SW141" s="52"/>
      <c r="SX141" s="52"/>
      <c r="SY141" s="52"/>
      <c r="SZ141" s="52"/>
      <c r="TA141" s="52"/>
      <c r="TB141" s="52"/>
      <c r="TC141" s="52"/>
      <c r="TD141" s="52"/>
      <c r="TE141" s="52"/>
      <c r="TF141" s="52"/>
      <c r="TG141" s="52"/>
      <c r="TH141" s="52"/>
      <c r="TI141" s="52"/>
      <c r="TJ141" s="52"/>
      <c r="TK141" s="52"/>
      <c r="TL141" s="52"/>
      <c r="TM141" s="52"/>
      <c r="TN141" s="52"/>
      <c r="TO141" s="52"/>
      <c r="TP141" s="52"/>
      <c r="TQ141" s="52"/>
      <c r="TR141" s="52"/>
      <c r="TS141" s="52"/>
      <c r="TT141" s="52"/>
      <c r="TU141" s="52"/>
      <c r="TV141" s="52"/>
      <c r="TW141" s="52"/>
      <c r="TX141" s="52"/>
      <c r="TY141" s="52"/>
      <c r="TZ141" s="52"/>
      <c r="UA141" s="52"/>
      <c r="UB141" s="52"/>
      <c r="UC141" s="52"/>
      <c r="UD141" s="52"/>
      <c r="UE141" s="52"/>
      <c r="UF141" s="52"/>
      <c r="UG141" s="52"/>
      <c r="UH141" s="52"/>
      <c r="UI141" s="52"/>
      <c r="UJ141" s="52"/>
      <c r="UK141" s="52"/>
      <c r="UL141" s="52"/>
      <c r="UM141" s="52"/>
      <c r="UN141" s="52"/>
      <c r="UO141" s="52"/>
      <c r="UP141" s="52"/>
      <c r="UQ141" s="52"/>
      <c r="UR141" s="52"/>
      <c r="US141" s="52"/>
      <c r="UT141" s="52"/>
      <c r="UU141" s="52"/>
      <c r="UV141" s="52"/>
      <c r="UW141" s="52"/>
      <c r="UX141" s="52"/>
      <c r="UY141" s="52"/>
      <c r="UZ141" s="52"/>
      <c r="VA141" s="52"/>
      <c r="VB141" s="52"/>
      <c r="VC141" s="52"/>
      <c r="VD141" s="52"/>
      <c r="VE141" s="52"/>
      <c r="VF141" s="52"/>
      <c r="VG141" s="52"/>
      <c r="VH141" s="52"/>
      <c r="VI141" s="52"/>
      <c r="VJ141" s="52"/>
      <c r="VK141" s="52"/>
      <c r="VL141" s="52"/>
      <c r="VM141" s="52"/>
      <c r="VN141" s="52"/>
      <c r="VO141" s="52"/>
      <c r="VP141" s="52"/>
      <c r="VQ141" s="52"/>
      <c r="VR141" s="52"/>
      <c r="VS141" s="52"/>
      <c r="VT141" s="52"/>
      <c r="VU141" s="52"/>
      <c r="VV141" s="52"/>
      <c r="VW141" s="52"/>
      <c r="VX141" s="52"/>
      <c r="VY141" s="52"/>
      <c r="VZ141" s="52"/>
      <c r="WA141" s="52"/>
      <c r="WB141" s="52"/>
      <c r="WC141" s="52"/>
      <c r="WD141" s="52"/>
      <c r="WE141" s="52"/>
      <c r="WF141" s="52"/>
      <c r="WG141" s="52"/>
      <c r="WH141" s="52"/>
      <c r="WI141" s="52"/>
      <c r="WJ141" s="52"/>
      <c r="WK141" s="52"/>
      <c r="WL141" s="52"/>
      <c r="WM141" s="52"/>
      <c r="WN141" s="52"/>
      <c r="WO141" s="52"/>
      <c r="WP141" s="52"/>
      <c r="WQ141" s="52"/>
      <c r="WR141" s="52"/>
      <c r="WS141" s="52"/>
      <c r="WT141" s="52"/>
      <c r="WU141" s="52"/>
      <c r="WV141" s="52"/>
      <c r="WW141" s="52"/>
      <c r="WX141" s="52"/>
      <c r="WY141" s="52"/>
      <c r="WZ141" s="52"/>
      <c r="XA141" s="52"/>
      <c r="XB141" s="52"/>
      <c r="XC141" s="52"/>
      <c r="XD141" s="52"/>
      <c r="XE141" s="52"/>
      <c r="XF141" s="52"/>
      <c r="XG141" s="52"/>
      <c r="XH141" s="52"/>
      <c r="XI141" s="52"/>
      <c r="XJ141" s="52"/>
      <c r="XK141" s="52"/>
      <c r="XL141" s="52"/>
      <c r="XM141" s="52"/>
      <c r="XN141" s="52"/>
      <c r="XO141" s="52"/>
      <c r="XP141" s="52"/>
      <c r="XQ141" s="52"/>
      <c r="XR141" s="52"/>
      <c r="XS141" s="52"/>
      <c r="XT141" s="52"/>
      <c r="XU141" s="52"/>
      <c r="XV141" s="52"/>
      <c r="XW141" s="52"/>
      <c r="XX141" s="52"/>
      <c r="XY141" s="52"/>
      <c r="XZ141" s="52"/>
      <c r="YA141" s="52"/>
      <c r="YB141" s="52"/>
      <c r="YC141" s="52"/>
      <c r="YD141" s="52"/>
      <c r="YE141" s="52"/>
      <c r="YF141" s="52"/>
      <c r="YG141" s="52"/>
      <c r="YH141" s="52"/>
      <c r="YI141" s="52"/>
      <c r="YJ141" s="52"/>
      <c r="YK141" s="52"/>
      <c r="YL141" s="52"/>
      <c r="YM141" s="52"/>
      <c r="YN141" s="52"/>
      <c r="YO141" s="52"/>
      <c r="YP141" s="52"/>
      <c r="YQ141" s="52"/>
      <c r="YR141" s="52"/>
      <c r="YS141" s="52"/>
      <c r="YT141" s="52"/>
      <c r="YU141" s="52"/>
      <c r="YV141" s="52"/>
      <c r="YW141" s="52"/>
      <c r="YX141" s="52"/>
      <c r="YY141" s="52"/>
      <c r="YZ141" s="52"/>
      <c r="ZA141" s="52"/>
      <c r="ZB141" s="52"/>
      <c r="ZC141" s="52"/>
      <c r="ZD141" s="52"/>
      <c r="ZE141" s="52"/>
      <c r="ZF141" s="52"/>
      <c r="ZG141" s="52"/>
      <c r="ZH141" s="52"/>
      <c r="ZI141" s="52"/>
      <c r="ZJ141" s="52"/>
      <c r="ZK141" s="52"/>
      <c r="ZL141" s="52"/>
      <c r="ZM141" s="52"/>
      <c r="ZN141" s="52"/>
      <c r="ZO141" s="52"/>
      <c r="ZP141" s="52"/>
      <c r="ZQ141" s="52"/>
      <c r="ZR141" s="52"/>
      <c r="ZS141" s="52"/>
      <c r="ZT141" s="52"/>
      <c r="ZU141" s="52"/>
      <c r="ZV141" s="52"/>
      <c r="ZW141" s="52"/>
      <c r="ZX141" s="52"/>
      <c r="ZY141" s="52"/>
      <c r="ZZ141" s="52"/>
      <c r="AAA141" s="52"/>
      <c r="AAB141" s="52"/>
      <c r="AAC141" s="52"/>
      <c r="AAD141" s="52"/>
      <c r="AAE141" s="52"/>
      <c r="AAF141" s="52"/>
      <c r="AAG141" s="52"/>
      <c r="AAH141" s="52"/>
      <c r="AAI141" s="52"/>
      <c r="AAJ141" s="52"/>
      <c r="AAK141" s="52"/>
      <c r="AAL141" s="52"/>
      <c r="AAM141" s="52"/>
      <c r="AAN141" s="52"/>
      <c r="AAO141" s="52"/>
      <c r="AAP141" s="52"/>
      <c r="AAQ141" s="52"/>
      <c r="AAR141" s="52"/>
      <c r="AAS141" s="52"/>
      <c r="AAT141" s="52"/>
      <c r="AAU141" s="52"/>
      <c r="AAV141" s="52"/>
      <c r="AAW141" s="52"/>
      <c r="AAX141" s="52"/>
      <c r="AAY141" s="52"/>
      <c r="AAZ141" s="52"/>
      <c r="ABA141" s="52"/>
      <c r="ABB141" s="52"/>
      <c r="ABC141" s="52"/>
      <c r="ABD141" s="52"/>
      <c r="ABE141" s="52"/>
      <c r="ABF141" s="52"/>
      <c r="ABG141" s="52"/>
      <c r="ABH141" s="52"/>
      <c r="ABI141" s="52"/>
      <c r="ABJ141" s="52"/>
      <c r="ABK141" s="52"/>
      <c r="ABL141" s="52"/>
      <c r="ABM141" s="52"/>
      <c r="ABN141" s="52"/>
      <c r="ABO141" s="52"/>
      <c r="ABP141" s="52"/>
      <c r="ABQ141" s="52"/>
      <c r="ABR141" s="52"/>
      <c r="ABS141" s="52"/>
      <c r="ABT141" s="52"/>
      <c r="ABU141" s="52"/>
      <c r="ABV141" s="52"/>
      <c r="ABW141" s="52"/>
      <c r="ABX141" s="52"/>
      <c r="ABY141" s="52"/>
      <c r="ABZ141" s="52"/>
      <c r="ACA141" s="52"/>
      <c r="ACB141" s="52"/>
      <c r="ACC141" s="52"/>
      <c r="ACD141" s="52"/>
      <c r="ACE141" s="52"/>
      <c r="ACF141" s="52"/>
      <c r="ACG141" s="52"/>
      <c r="ACH141" s="52"/>
      <c r="ACI141" s="52"/>
      <c r="ACJ141" s="52"/>
      <c r="ACK141" s="52"/>
      <c r="ACL141" s="52"/>
      <c r="ACM141" s="52"/>
      <c r="ACN141" s="52"/>
      <c r="ACO141" s="52"/>
      <c r="ACP141" s="52"/>
      <c r="ACQ141" s="52"/>
      <c r="ACR141" s="52"/>
      <c r="ACS141" s="52"/>
      <c r="ACT141" s="52"/>
      <c r="ACU141" s="52"/>
      <c r="ACV141" s="52"/>
      <c r="ACW141" s="52"/>
      <c r="ACX141" s="52"/>
      <c r="ACY141" s="52"/>
      <c r="ACZ141" s="52"/>
      <c r="ADA141" s="52"/>
      <c r="ADB141" s="52"/>
      <c r="ADC141" s="52"/>
      <c r="ADD141" s="52"/>
      <c r="ADE141" s="52"/>
      <c r="ADF141" s="52"/>
      <c r="ADG141" s="52"/>
      <c r="ADH141" s="52"/>
      <c r="ADI141" s="52"/>
      <c r="ADJ141" s="52"/>
      <c r="ADK141" s="52"/>
      <c r="ADL141" s="52"/>
      <c r="ADM141" s="52"/>
      <c r="ADN141" s="52"/>
      <c r="ADO141" s="52"/>
      <c r="ADP141" s="52"/>
      <c r="ADQ141" s="52"/>
      <c r="ADR141" s="52"/>
      <c r="ADS141" s="52"/>
      <c r="ADT141" s="52"/>
      <c r="ADU141" s="52"/>
      <c r="ADV141" s="52"/>
      <c r="ADW141" s="52"/>
      <c r="ADX141" s="52"/>
      <c r="ADY141" s="52"/>
      <c r="ADZ141" s="52"/>
      <c r="AEA141" s="52"/>
      <c r="AEB141" s="52"/>
      <c r="AEC141" s="52"/>
      <c r="AED141" s="52"/>
      <c r="AEE141" s="52"/>
      <c r="AEF141" s="52"/>
      <c r="AEG141" s="52"/>
      <c r="AEH141" s="52"/>
      <c r="AEI141" s="52"/>
      <c r="AEJ141" s="52"/>
      <c r="AEK141" s="52"/>
      <c r="AEL141" s="52"/>
      <c r="AEM141" s="52"/>
      <c r="AEN141" s="52"/>
      <c r="AEO141" s="52"/>
      <c r="AEP141" s="52"/>
      <c r="AEQ141" s="52"/>
      <c r="AER141" s="52"/>
      <c r="AES141" s="52"/>
      <c r="AET141" s="52"/>
      <c r="AEU141" s="52"/>
      <c r="AEV141" s="52"/>
      <c r="AEW141" s="52"/>
      <c r="AEX141" s="52"/>
      <c r="AEY141" s="52"/>
      <c r="AEZ141" s="52"/>
      <c r="AFA141" s="52"/>
      <c r="AFB141" s="52"/>
      <c r="AFC141" s="52"/>
      <c r="AFD141" s="52"/>
      <c r="AFE141" s="52"/>
      <c r="AFF141" s="52"/>
      <c r="AFG141" s="52"/>
      <c r="AFH141" s="52"/>
      <c r="AFI141" s="52"/>
      <c r="AFJ141" s="52"/>
      <c r="AFK141" s="52"/>
      <c r="AFL141" s="52"/>
      <c r="AFM141" s="52"/>
      <c r="AFN141" s="52"/>
      <c r="AFO141" s="52"/>
      <c r="AFP141" s="52"/>
      <c r="AFQ141" s="52"/>
      <c r="AFR141" s="52"/>
      <c r="AFS141" s="52"/>
      <c r="AFT141" s="52"/>
      <c r="AFU141" s="52"/>
      <c r="AFV141" s="52"/>
      <c r="AFW141" s="52"/>
      <c r="AFX141" s="52"/>
      <c r="AFY141" s="52"/>
      <c r="AFZ141" s="52"/>
      <c r="AGA141" s="52"/>
      <c r="AGB141" s="52"/>
      <c r="AGC141" s="52"/>
      <c r="AGD141" s="52"/>
      <c r="AGE141" s="52"/>
      <c r="AGF141" s="52"/>
      <c r="AGG141" s="52"/>
      <c r="AGH141" s="52"/>
      <c r="AGI141" s="52"/>
      <c r="AGJ141" s="52"/>
      <c r="AGK141" s="52"/>
      <c r="AGL141" s="52"/>
      <c r="AGM141" s="52"/>
      <c r="AGN141" s="52"/>
      <c r="AGO141" s="52"/>
      <c r="AGP141" s="52"/>
      <c r="AGQ141" s="52"/>
      <c r="AGR141" s="52"/>
      <c r="AGS141" s="52"/>
      <c r="AGT141" s="52"/>
      <c r="AGU141" s="52"/>
      <c r="AGV141" s="52"/>
      <c r="AGW141" s="52"/>
      <c r="AGX141" s="52"/>
      <c r="AGY141" s="52"/>
      <c r="AGZ141" s="52"/>
      <c r="AHA141" s="52"/>
      <c r="AHB141" s="52"/>
      <c r="AHC141" s="52"/>
      <c r="AHD141" s="52"/>
      <c r="AHE141" s="52"/>
      <c r="AHF141" s="52"/>
      <c r="AHG141" s="52"/>
      <c r="AHH141" s="52"/>
      <c r="AHI141" s="52"/>
      <c r="AHJ141" s="52"/>
      <c r="AHK141" s="52"/>
      <c r="AHL141" s="52"/>
      <c r="AHM141" s="52"/>
      <c r="AHN141" s="52"/>
      <c r="AHO141" s="52"/>
      <c r="AHP141" s="52"/>
      <c r="AHQ141" s="52"/>
      <c r="AHR141" s="52"/>
      <c r="AHS141" s="52"/>
      <c r="AHT141" s="52"/>
      <c r="AHU141" s="52"/>
      <c r="AHV141" s="52"/>
      <c r="AHW141" s="52"/>
      <c r="AHX141" s="52"/>
      <c r="AHY141" s="52"/>
      <c r="AHZ141" s="52"/>
      <c r="AIA141" s="52"/>
      <c r="AIB141" s="52"/>
      <c r="AIC141" s="52"/>
      <c r="AID141" s="52"/>
      <c r="AIE141" s="52"/>
      <c r="AIF141" s="52"/>
      <c r="AIG141" s="52"/>
      <c r="AIH141" s="52"/>
      <c r="AII141" s="52"/>
      <c r="AIJ141" s="52"/>
      <c r="AIK141" s="52"/>
      <c r="AIL141" s="52"/>
      <c r="AIM141" s="52"/>
      <c r="AIN141" s="52"/>
      <c r="AIO141" s="52"/>
      <c r="AIP141" s="52"/>
      <c r="AIQ141" s="52"/>
      <c r="AIR141" s="52"/>
      <c r="AIS141" s="52"/>
      <c r="AIT141" s="52"/>
      <c r="AIU141" s="52"/>
      <c r="AIV141" s="52"/>
      <c r="AIW141" s="52"/>
      <c r="AIX141" s="52"/>
      <c r="AIY141" s="52"/>
      <c r="AIZ141" s="52"/>
      <c r="AJA141" s="52"/>
      <c r="AJB141" s="52"/>
      <c r="AJC141" s="52"/>
      <c r="AJD141" s="52"/>
      <c r="AJE141" s="52"/>
      <c r="AJF141" s="52"/>
      <c r="AJG141" s="52"/>
      <c r="AJH141" s="52"/>
      <c r="AJI141" s="52"/>
      <c r="AJJ141" s="52"/>
      <c r="AJK141" s="52"/>
      <c r="AJL141" s="52"/>
      <c r="AJM141" s="52"/>
      <c r="AJN141" s="52"/>
      <c r="AJO141" s="52"/>
      <c r="AJP141" s="52"/>
      <c r="AJQ141" s="52"/>
      <c r="AJR141" s="52"/>
      <c r="AJS141" s="52"/>
      <c r="AJT141" s="52"/>
      <c r="AJU141" s="52"/>
      <c r="AJV141" s="52"/>
      <c r="AJW141" s="52"/>
      <c r="AJX141" s="52"/>
      <c r="AJY141" s="52"/>
      <c r="AJZ141" s="52"/>
      <c r="AKA141" s="52"/>
      <c r="AKB141" s="52"/>
      <c r="AKC141" s="52"/>
      <c r="AKD141" s="52"/>
      <c r="AKE141" s="52"/>
      <c r="AKF141" s="52"/>
      <c r="AKG141" s="52"/>
      <c r="AKH141" s="52"/>
      <c r="AKI141" s="52"/>
      <c r="AKJ141" s="52"/>
      <c r="AKK141" s="52"/>
      <c r="AKL141" s="52"/>
      <c r="AKM141" s="52"/>
      <c r="AKN141" s="52"/>
      <c r="AKO141" s="52"/>
      <c r="AKP141" s="52"/>
      <c r="AKQ141" s="52"/>
      <c r="AKR141" s="52"/>
      <c r="AKS141" s="52"/>
      <c r="AKT141" s="52"/>
      <c r="AKU141" s="52"/>
      <c r="AKV141" s="52"/>
      <c r="AKW141" s="52"/>
      <c r="AKX141" s="52"/>
      <c r="AKY141" s="52"/>
      <c r="AKZ141" s="52"/>
      <c r="ALA141" s="52"/>
      <c r="ALB141" s="52"/>
      <c r="ALC141" s="52"/>
      <c r="ALD141" s="52"/>
      <c r="ALE141" s="52"/>
      <c r="ALF141" s="52"/>
      <c r="ALG141" s="52"/>
      <c r="ALH141" s="52"/>
      <c r="ALI141" s="52"/>
      <c r="ALJ141" s="52"/>
      <c r="ALK141" s="52"/>
      <c r="ALL141" s="52"/>
      <c r="ALM141" s="52"/>
      <c r="ALN141" s="52"/>
      <c r="ALO141" s="52"/>
      <c r="ALP141" s="52"/>
      <c r="ALQ141" s="52"/>
      <c r="ALR141" s="52"/>
      <c r="ALS141" s="52"/>
      <c r="ALT141" s="52"/>
      <c r="ALU141" s="52"/>
      <c r="ALV141" s="52"/>
      <c r="ALW141" s="52"/>
      <c r="ALX141" s="52"/>
      <c r="ALY141" s="52"/>
      <c r="ALZ141" s="52"/>
      <c r="AMA141" s="52"/>
      <c r="AMB141" s="52"/>
      <c r="AMC141" s="52"/>
      <c r="AMD141" s="52"/>
      <c r="AME141" s="52"/>
      <c r="AMF141" s="52"/>
      <c r="AMG141" s="52"/>
      <c r="AMH141" s="52"/>
      <c r="AMI141" s="52"/>
      <c r="AMJ141" s="52"/>
      <c r="AMK141" s="52"/>
      <c r="AML141" s="52"/>
      <c r="AMM141" s="52"/>
      <c r="AMN141" s="52"/>
      <c r="AMO141" s="52"/>
      <c r="AMP141" s="52"/>
      <c r="AMQ141" s="52"/>
      <c r="AMR141" s="52"/>
      <c r="AMS141" s="52"/>
      <c r="AMT141" s="52"/>
      <c r="AMU141" s="52"/>
      <c r="AMV141" s="52"/>
      <c r="AMW141" s="52"/>
      <c r="AMX141" s="52"/>
      <c r="AMY141" s="52"/>
      <c r="AMZ141" s="52"/>
      <c r="ANA141" s="52"/>
      <c r="ANB141" s="52"/>
      <c r="ANC141" s="52"/>
      <c r="AND141" s="52"/>
      <c r="ANE141" s="52"/>
      <c r="ANF141" s="52"/>
      <c r="ANG141" s="52"/>
      <c r="ANH141" s="52"/>
      <c r="ANI141" s="52"/>
      <c r="ANJ141" s="52"/>
      <c r="ANK141" s="52"/>
      <c r="ANL141" s="52"/>
      <c r="ANM141" s="52"/>
      <c r="ANN141" s="52"/>
      <c r="ANO141" s="52"/>
      <c r="ANP141" s="52"/>
      <c r="ANQ141" s="52"/>
      <c r="ANR141" s="52"/>
      <c r="ANS141" s="52"/>
      <c r="ANT141" s="52"/>
      <c r="ANU141" s="52"/>
      <c r="ANV141" s="52"/>
      <c r="ANW141" s="52"/>
      <c r="ANX141" s="52"/>
      <c r="ANY141" s="52"/>
      <c r="ANZ141" s="52"/>
      <c r="AOA141" s="52"/>
      <c r="AOB141" s="52"/>
      <c r="AOC141" s="52"/>
      <c r="AOD141" s="52"/>
      <c r="AOE141" s="52"/>
      <c r="AOF141" s="52"/>
      <c r="AOG141" s="52"/>
      <c r="AOH141" s="52"/>
      <c r="AOI141" s="52"/>
      <c r="AOJ141" s="52"/>
      <c r="AOK141" s="52"/>
      <c r="AOL141" s="52"/>
      <c r="AOM141" s="52"/>
      <c r="AON141" s="52"/>
      <c r="AOO141" s="52"/>
      <c r="AOP141" s="52"/>
      <c r="AOQ141" s="52"/>
      <c r="AOR141" s="52"/>
      <c r="AOS141" s="52"/>
      <c r="AOT141" s="52"/>
      <c r="AOU141" s="52"/>
      <c r="AOV141" s="52"/>
      <c r="AOW141" s="52"/>
      <c r="AOX141" s="52"/>
      <c r="AOY141" s="52"/>
      <c r="AOZ141" s="52"/>
      <c r="APA141" s="52"/>
      <c r="APB141" s="52"/>
      <c r="APC141" s="52"/>
      <c r="APD141" s="52"/>
      <c r="APE141" s="52"/>
      <c r="APF141" s="52"/>
      <c r="APG141" s="52"/>
      <c r="APH141" s="52"/>
      <c r="API141" s="52"/>
      <c r="APJ141" s="52"/>
      <c r="APK141" s="52"/>
      <c r="APL141" s="52"/>
      <c r="APM141" s="52"/>
      <c r="APN141" s="52"/>
      <c r="APO141" s="52"/>
      <c r="APP141" s="52"/>
      <c r="APQ141" s="52"/>
      <c r="APR141" s="52"/>
      <c r="APS141" s="52"/>
      <c r="APT141" s="52"/>
      <c r="APU141" s="52"/>
      <c r="APV141" s="52"/>
      <c r="APW141" s="52"/>
      <c r="APX141" s="52"/>
      <c r="APY141" s="52"/>
      <c r="APZ141" s="52"/>
      <c r="AQA141" s="52"/>
      <c r="AQB141" s="52"/>
      <c r="AQC141" s="52"/>
      <c r="AQD141" s="52"/>
      <c r="AQE141" s="52"/>
      <c r="AQF141" s="52"/>
      <c r="AQG141" s="52"/>
      <c r="AQH141" s="52"/>
      <c r="AQI141" s="52"/>
      <c r="AQJ141" s="52"/>
      <c r="AQK141" s="52"/>
      <c r="AQL141" s="52"/>
      <c r="AQM141" s="52"/>
      <c r="AQN141" s="52"/>
      <c r="AQO141" s="52"/>
      <c r="AQP141" s="52"/>
      <c r="AQQ141" s="52"/>
      <c r="AQR141" s="52"/>
      <c r="AQS141" s="52"/>
      <c r="AQT141" s="52"/>
      <c r="AQU141" s="52"/>
      <c r="AQV141" s="52"/>
      <c r="AQW141" s="52"/>
      <c r="AQX141" s="52"/>
      <c r="AQY141" s="52"/>
      <c r="AQZ141" s="52"/>
      <c r="ARA141" s="52"/>
      <c r="ARB141" s="52"/>
      <c r="ARC141" s="52"/>
      <c r="ARD141" s="52"/>
      <c r="ARE141" s="52"/>
      <c r="ARF141" s="52"/>
      <c r="ARG141" s="52"/>
      <c r="ARH141" s="52"/>
      <c r="ARI141" s="52"/>
      <c r="ARJ141" s="52"/>
      <c r="ARK141" s="52"/>
      <c r="ARL141" s="52"/>
      <c r="ARM141" s="52"/>
      <c r="ARN141" s="52"/>
      <c r="ARO141" s="52"/>
      <c r="ARP141" s="52"/>
      <c r="ARQ141" s="52"/>
      <c r="ARR141" s="52"/>
      <c r="ARS141" s="52"/>
      <c r="ART141" s="52"/>
      <c r="ARU141" s="52"/>
      <c r="ARV141" s="52"/>
      <c r="ARW141" s="52"/>
      <c r="ARX141" s="52"/>
      <c r="ARY141" s="52"/>
      <c r="ARZ141" s="52"/>
      <c r="ASA141" s="52"/>
      <c r="ASB141" s="52"/>
      <c r="ASC141" s="52"/>
      <c r="ASD141" s="52"/>
      <c r="ASE141" s="52"/>
      <c r="ASF141" s="52"/>
      <c r="ASG141" s="52"/>
      <c r="ASH141" s="52"/>
      <c r="ASI141" s="52"/>
      <c r="ASJ141" s="52"/>
      <c r="ASK141" s="52"/>
      <c r="ASL141" s="52"/>
      <c r="ASM141" s="52"/>
      <c r="ASN141" s="52"/>
      <c r="ASO141" s="52"/>
      <c r="ASP141" s="52"/>
      <c r="ASQ141" s="52"/>
      <c r="ASR141" s="52"/>
      <c r="ASS141" s="52"/>
      <c r="AST141" s="52"/>
      <c r="ASU141" s="52"/>
      <c r="ASV141" s="52"/>
      <c r="ASW141" s="52"/>
      <c r="ASX141" s="52"/>
      <c r="ASY141" s="52"/>
      <c r="ASZ141" s="52"/>
      <c r="ATA141" s="52"/>
      <c r="ATB141" s="52"/>
      <c r="ATC141" s="52"/>
      <c r="ATD141" s="52"/>
      <c r="ATE141" s="52"/>
      <c r="ATF141" s="52"/>
      <c r="ATG141" s="52"/>
      <c r="ATH141" s="52"/>
      <c r="ATI141" s="52"/>
      <c r="ATJ141" s="52"/>
      <c r="ATK141" s="52"/>
      <c r="ATL141" s="52"/>
      <c r="ATM141" s="52"/>
      <c r="ATN141" s="52"/>
      <c r="ATO141" s="52"/>
      <c r="ATP141" s="52"/>
      <c r="ATQ141" s="52"/>
      <c r="ATR141" s="52"/>
      <c r="ATS141" s="52"/>
      <c r="ATT141" s="52"/>
      <c r="ATU141" s="52"/>
      <c r="ATV141" s="52"/>
      <c r="ATW141" s="52"/>
      <c r="ATX141" s="52"/>
      <c r="ATY141" s="52"/>
      <c r="ATZ141" s="52"/>
      <c r="AUA141" s="52"/>
      <c r="AUB141" s="52"/>
      <c r="AUC141" s="52"/>
      <c r="AUD141" s="52"/>
      <c r="AUE141" s="52"/>
      <c r="AUF141" s="52"/>
      <c r="AUG141" s="52"/>
      <c r="AUH141" s="52"/>
      <c r="AUI141" s="52"/>
      <c r="AUJ141" s="52"/>
      <c r="AUK141" s="52"/>
      <c r="AUL141" s="52"/>
      <c r="AUM141" s="52"/>
      <c r="AUN141" s="52"/>
      <c r="AUO141" s="52"/>
      <c r="AUP141" s="52"/>
      <c r="AUQ141" s="52"/>
      <c r="AUR141" s="52"/>
      <c r="AUS141" s="52"/>
      <c r="AUT141" s="52"/>
      <c r="AUU141" s="52"/>
      <c r="AUV141" s="52"/>
      <c r="AUW141" s="52"/>
      <c r="AUX141" s="52"/>
      <c r="AUY141" s="52"/>
      <c r="AUZ141" s="52"/>
      <c r="AVA141" s="52"/>
      <c r="AVB141" s="52"/>
      <c r="AVC141" s="52"/>
      <c r="AVD141" s="52"/>
      <c r="AVE141" s="52"/>
      <c r="AVF141" s="52"/>
      <c r="AVG141" s="52"/>
      <c r="AVH141" s="52"/>
      <c r="AVI141" s="52"/>
      <c r="AVJ141" s="52"/>
      <c r="AVK141" s="52"/>
      <c r="AVL141" s="52"/>
      <c r="AVM141" s="52"/>
      <c r="AVN141" s="52"/>
      <c r="AVO141" s="52"/>
      <c r="AVP141" s="52"/>
      <c r="AVQ141" s="52"/>
      <c r="AVR141" s="52"/>
      <c r="AVS141" s="52"/>
      <c r="AVT141" s="52"/>
      <c r="AVU141" s="52"/>
      <c r="AVV141" s="52"/>
      <c r="AVW141" s="52"/>
      <c r="AVX141" s="52"/>
      <c r="AVY141" s="52"/>
      <c r="AVZ141" s="52"/>
      <c r="AWA141" s="52"/>
      <c r="AWB141" s="52"/>
      <c r="AWC141" s="52"/>
      <c r="AWD141" s="52"/>
      <c r="AWE141" s="52"/>
      <c r="AWF141" s="52"/>
      <c r="AWG141" s="52"/>
      <c r="AWH141" s="52"/>
      <c r="AWI141" s="52"/>
      <c r="AWJ141" s="52"/>
      <c r="AWK141" s="52"/>
      <c r="AWL141" s="52"/>
      <c r="AWM141" s="52"/>
      <c r="AWN141" s="52"/>
      <c r="AWO141" s="52"/>
      <c r="AWP141" s="52"/>
      <c r="AWQ141" s="52"/>
      <c r="AWR141" s="52"/>
      <c r="AWS141" s="52"/>
      <c r="AWT141" s="52"/>
      <c r="AWU141" s="52"/>
      <c r="AWV141" s="52"/>
      <c r="AWW141" s="52"/>
      <c r="AWX141" s="52"/>
      <c r="AWY141" s="52"/>
      <c r="AWZ141" s="52"/>
      <c r="AXA141" s="52"/>
      <c r="AXB141" s="52"/>
      <c r="AXC141" s="52"/>
      <c r="AXD141" s="52"/>
      <c r="AXE141" s="52"/>
      <c r="AXF141" s="52"/>
      <c r="AXG141" s="52"/>
      <c r="AXH141" s="52"/>
      <c r="AXI141" s="52"/>
      <c r="AXJ141" s="52"/>
      <c r="AXK141" s="52"/>
      <c r="AXL141" s="52"/>
      <c r="AXM141" s="52"/>
      <c r="AXN141" s="52"/>
      <c r="AXO141" s="52"/>
      <c r="AXP141" s="52"/>
      <c r="AXQ141" s="52"/>
      <c r="AXR141" s="52"/>
      <c r="AXS141" s="52"/>
      <c r="AXT141" s="52"/>
      <c r="AXU141" s="52"/>
      <c r="AXV141" s="52"/>
      <c r="AXW141" s="52"/>
      <c r="AXX141" s="52"/>
      <c r="AXY141" s="52"/>
      <c r="AXZ141" s="52"/>
      <c r="AYA141" s="52"/>
      <c r="AYB141" s="52"/>
      <c r="AYC141" s="52"/>
      <c r="AYD141" s="52"/>
      <c r="AYE141" s="52"/>
      <c r="AYF141" s="52"/>
      <c r="AYG141" s="52"/>
      <c r="AYH141" s="52"/>
      <c r="AYI141" s="52"/>
      <c r="AYJ141" s="52"/>
      <c r="AYK141" s="52"/>
      <c r="AYL141" s="52"/>
      <c r="AYM141" s="52"/>
      <c r="AYN141" s="52"/>
      <c r="AYO141" s="52"/>
      <c r="AYP141" s="52"/>
      <c r="AYQ141" s="52"/>
      <c r="AYR141" s="52"/>
      <c r="AYS141" s="52"/>
      <c r="AYT141" s="52"/>
      <c r="AYU141" s="52"/>
      <c r="AYV141" s="52"/>
      <c r="AYW141" s="52"/>
      <c r="AYX141" s="52"/>
      <c r="AYY141" s="52"/>
      <c r="AYZ141" s="52"/>
      <c r="AZA141" s="52"/>
      <c r="AZB141" s="52"/>
      <c r="AZC141" s="52"/>
      <c r="AZD141" s="52"/>
      <c r="AZE141" s="52"/>
      <c r="AZF141" s="52"/>
      <c r="AZG141" s="52"/>
      <c r="AZH141" s="52"/>
      <c r="AZI141" s="52"/>
      <c r="AZJ141" s="52"/>
      <c r="AZK141" s="52"/>
      <c r="AZL141" s="52"/>
      <c r="AZM141" s="52"/>
      <c r="AZN141" s="52"/>
      <c r="AZO141" s="52"/>
      <c r="AZP141" s="52"/>
      <c r="AZQ141" s="52"/>
      <c r="AZR141" s="52"/>
      <c r="AZS141" s="52"/>
      <c r="AZT141" s="52"/>
      <c r="AZU141" s="52"/>
      <c r="AZV141" s="52"/>
      <c r="AZW141" s="52"/>
      <c r="AZX141" s="52"/>
      <c r="AZY141" s="52"/>
      <c r="AZZ141" s="52"/>
      <c r="BAA141" s="52"/>
      <c r="BAB141" s="52"/>
      <c r="BAC141" s="52"/>
      <c r="BAD141" s="52"/>
      <c r="BAE141" s="52"/>
      <c r="BAF141" s="52"/>
      <c r="BAG141" s="52"/>
      <c r="BAH141" s="52"/>
      <c r="BAI141" s="52"/>
      <c r="BAJ141" s="52"/>
      <c r="BAK141" s="52"/>
      <c r="BAL141" s="52"/>
      <c r="BAM141" s="52"/>
      <c r="BAN141" s="52"/>
      <c r="BAO141" s="52"/>
      <c r="BAP141" s="52"/>
      <c r="BAQ141" s="52"/>
      <c r="BAR141" s="52"/>
      <c r="BAS141" s="52"/>
      <c r="BAT141" s="52"/>
      <c r="BAU141" s="52"/>
      <c r="BAV141" s="52"/>
      <c r="BAW141" s="52"/>
      <c r="BAX141" s="52"/>
      <c r="BAY141" s="52"/>
      <c r="BAZ141" s="52"/>
      <c r="BBA141" s="52"/>
      <c r="BBB141" s="52"/>
      <c r="BBC141" s="52"/>
      <c r="BBD141" s="52"/>
      <c r="BBE141" s="52"/>
      <c r="BBF141" s="52"/>
      <c r="BBG141" s="52"/>
      <c r="BBH141" s="52"/>
      <c r="BBI141" s="52"/>
      <c r="BBJ141" s="52"/>
      <c r="BBK141" s="52"/>
      <c r="BBL141" s="52"/>
      <c r="BBM141" s="52"/>
      <c r="BBN141" s="52"/>
      <c r="BBO141" s="52"/>
      <c r="BBP141" s="52"/>
      <c r="BBQ141" s="52"/>
      <c r="BBR141" s="52"/>
      <c r="BBS141" s="52"/>
      <c r="BBT141" s="52"/>
      <c r="BBU141" s="52"/>
      <c r="BBV141" s="52"/>
      <c r="BBW141" s="52"/>
      <c r="BBX141" s="52"/>
      <c r="BBY141" s="52"/>
      <c r="BBZ141" s="52"/>
      <c r="BCA141" s="52"/>
      <c r="BCB141" s="52"/>
      <c r="BCC141" s="52"/>
      <c r="BCD141" s="52"/>
      <c r="BCE141" s="52"/>
      <c r="BCF141" s="52"/>
      <c r="BCG141" s="52"/>
      <c r="BCH141" s="52"/>
      <c r="BCI141" s="52"/>
      <c r="BCJ141" s="52"/>
      <c r="BCK141" s="52"/>
      <c r="BCL141" s="52"/>
      <c r="BCM141" s="52"/>
      <c r="BCN141" s="52"/>
      <c r="BCO141" s="52"/>
      <c r="BCP141" s="52"/>
      <c r="BCQ141" s="52"/>
      <c r="BCR141" s="52"/>
      <c r="BCS141" s="52"/>
      <c r="BCT141" s="52"/>
    </row>
    <row r="142" spans="1:1450" s="61" customFormat="1" x14ac:dyDescent="0.25">
      <c r="A142" s="77" t="s">
        <v>55</v>
      </c>
      <c r="B142" s="61" t="s">
        <v>55</v>
      </c>
      <c r="C142" s="61" t="s">
        <v>84</v>
      </c>
      <c r="D142" s="61" t="s">
        <v>272</v>
      </c>
      <c r="E142" s="61" t="s">
        <v>270</v>
      </c>
      <c r="F142" s="61" t="s">
        <v>273</v>
      </c>
      <c r="G142" s="78">
        <v>29586</v>
      </c>
      <c r="H142" s="78">
        <v>1793</v>
      </c>
      <c r="I142" s="78">
        <v>862</v>
      </c>
      <c r="N142" s="87"/>
      <c r="O142" s="61">
        <f t="shared" si="35"/>
        <v>1</v>
      </c>
      <c r="Q142" s="79"/>
      <c r="R142" s="80"/>
      <c r="S142" s="80"/>
      <c r="W142" s="79"/>
      <c r="X142" s="83"/>
      <c r="Y142" s="88"/>
      <c r="Z142" s="88"/>
      <c r="AA142" s="88"/>
      <c r="AB142" s="88"/>
      <c r="AF142" s="33"/>
      <c r="AG142" s="89"/>
      <c r="AH142" s="86"/>
      <c r="AI142" s="86"/>
      <c r="AJ142" s="86"/>
      <c r="AK142" s="86"/>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c r="GW142" s="52"/>
      <c r="GX142" s="52"/>
      <c r="GY142" s="52"/>
      <c r="GZ142" s="52"/>
      <c r="HA142" s="52"/>
      <c r="HB142" s="52"/>
      <c r="HC142" s="52"/>
      <c r="HD142" s="52"/>
      <c r="HE142" s="52"/>
      <c r="HF142" s="52"/>
      <c r="HG142" s="52"/>
      <c r="HH142" s="52"/>
      <c r="HI142" s="52"/>
      <c r="HJ142" s="52"/>
      <c r="HK142" s="52"/>
      <c r="HL142" s="52"/>
      <c r="HM142" s="52"/>
      <c r="HN142" s="52"/>
      <c r="HO142" s="52"/>
      <c r="HP142" s="52"/>
      <c r="HQ142" s="52"/>
      <c r="HR142" s="52"/>
      <c r="HS142" s="52"/>
      <c r="HT142" s="52"/>
      <c r="HU142" s="52"/>
      <c r="HV142" s="52"/>
      <c r="HW142" s="52"/>
      <c r="HX142" s="52"/>
      <c r="HY142" s="52"/>
      <c r="HZ142" s="52"/>
      <c r="IA142" s="52"/>
      <c r="IB142" s="52"/>
      <c r="IC142" s="52"/>
      <c r="ID142" s="52"/>
      <c r="IE142" s="52"/>
      <c r="IF142" s="52"/>
      <c r="IG142" s="52"/>
      <c r="IH142" s="52"/>
      <c r="II142" s="52"/>
      <c r="IJ142" s="52"/>
      <c r="IK142" s="52"/>
      <c r="IL142" s="52"/>
      <c r="IM142" s="52"/>
      <c r="IN142" s="52"/>
      <c r="IO142" s="52"/>
      <c r="IP142" s="52"/>
      <c r="IQ142" s="52"/>
      <c r="IR142" s="52"/>
      <c r="IS142" s="52"/>
      <c r="IT142" s="52"/>
      <c r="IU142" s="52"/>
      <c r="IV142" s="52"/>
      <c r="IW142" s="52"/>
      <c r="IX142" s="52"/>
      <c r="IY142" s="52"/>
      <c r="IZ142" s="52"/>
      <c r="JA142" s="52"/>
      <c r="JB142" s="52"/>
      <c r="JC142" s="52"/>
      <c r="JD142" s="52"/>
      <c r="JE142" s="52"/>
      <c r="JF142" s="52"/>
      <c r="JG142" s="52"/>
      <c r="JH142" s="52"/>
      <c r="JI142" s="52"/>
      <c r="JJ142" s="52"/>
      <c r="JK142" s="52"/>
      <c r="JL142" s="52"/>
      <c r="JM142" s="52"/>
      <c r="JN142" s="52"/>
      <c r="JO142" s="52"/>
      <c r="JP142" s="52"/>
      <c r="JQ142" s="52"/>
      <c r="JR142" s="52"/>
      <c r="JS142" s="52"/>
      <c r="JT142" s="52"/>
      <c r="JU142" s="52"/>
      <c r="JV142" s="52"/>
      <c r="JW142" s="52"/>
      <c r="JX142" s="52"/>
      <c r="JY142" s="52"/>
      <c r="JZ142" s="52"/>
      <c r="KA142" s="52"/>
      <c r="KB142" s="52"/>
      <c r="KC142" s="52"/>
      <c r="KD142" s="52"/>
      <c r="KE142" s="52"/>
      <c r="KF142" s="52"/>
      <c r="KG142" s="52"/>
      <c r="KH142" s="52"/>
      <c r="KI142" s="52"/>
      <c r="KJ142" s="52"/>
      <c r="KK142" s="52"/>
      <c r="KL142" s="52"/>
      <c r="KM142" s="52"/>
      <c r="KN142" s="52"/>
      <c r="KO142" s="52"/>
      <c r="KP142" s="52"/>
      <c r="KQ142" s="52"/>
      <c r="KR142" s="52"/>
      <c r="KS142" s="52"/>
      <c r="KT142" s="52"/>
      <c r="KU142" s="52"/>
      <c r="KV142" s="52"/>
      <c r="KW142" s="52"/>
      <c r="KX142" s="52"/>
      <c r="KY142" s="52"/>
      <c r="KZ142" s="52"/>
      <c r="LA142" s="52"/>
      <c r="LB142" s="52"/>
      <c r="LC142" s="52"/>
      <c r="LD142" s="52"/>
      <c r="LE142" s="52"/>
      <c r="LF142" s="52"/>
      <c r="LG142" s="52"/>
      <c r="LH142" s="52"/>
      <c r="LI142" s="52"/>
      <c r="LJ142" s="52"/>
      <c r="LK142" s="52"/>
      <c r="LL142" s="52"/>
      <c r="LM142" s="52"/>
      <c r="LN142" s="52"/>
      <c r="LO142" s="52"/>
      <c r="LP142" s="52"/>
      <c r="LQ142" s="52"/>
      <c r="LR142" s="52"/>
      <c r="LS142" s="52"/>
      <c r="LT142" s="52"/>
      <c r="LU142" s="52"/>
      <c r="LV142" s="52"/>
      <c r="LW142" s="52"/>
      <c r="LX142" s="52"/>
      <c r="LY142" s="52"/>
      <c r="LZ142" s="52"/>
      <c r="MA142" s="52"/>
      <c r="MB142" s="52"/>
      <c r="MC142" s="52"/>
      <c r="MD142" s="52"/>
      <c r="ME142" s="52"/>
      <c r="MF142" s="52"/>
      <c r="MG142" s="52"/>
      <c r="MH142" s="52"/>
      <c r="MI142" s="52"/>
      <c r="MJ142" s="52"/>
      <c r="MK142" s="52"/>
      <c r="ML142" s="52"/>
      <c r="MM142" s="52"/>
      <c r="MN142" s="52"/>
      <c r="MO142" s="52"/>
      <c r="MP142" s="52"/>
      <c r="MQ142" s="52"/>
      <c r="MR142" s="52"/>
      <c r="MS142" s="52"/>
      <c r="MT142" s="52"/>
      <c r="MU142" s="52"/>
      <c r="MV142" s="52"/>
      <c r="MW142" s="52"/>
      <c r="MX142" s="52"/>
      <c r="MY142" s="52"/>
      <c r="MZ142" s="52"/>
      <c r="NA142" s="52"/>
      <c r="NB142" s="52"/>
      <c r="NC142" s="52"/>
      <c r="ND142" s="52"/>
      <c r="NE142" s="52"/>
      <c r="NF142" s="52"/>
      <c r="NG142" s="52"/>
      <c r="NH142" s="52"/>
      <c r="NI142" s="52"/>
      <c r="NJ142" s="52"/>
      <c r="NK142" s="52"/>
      <c r="NL142" s="52"/>
      <c r="NM142" s="52"/>
      <c r="NN142" s="52"/>
      <c r="NO142" s="52"/>
      <c r="NP142" s="52"/>
      <c r="NQ142" s="52"/>
      <c r="NR142" s="52"/>
      <c r="NS142" s="52"/>
      <c r="NT142" s="52"/>
      <c r="NU142" s="52"/>
      <c r="NV142" s="52"/>
      <c r="NW142" s="52"/>
      <c r="NX142" s="52"/>
      <c r="NY142" s="52"/>
      <c r="NZ142" s="52"/>
      <c r="OA142" s="52"/>
      <c r="OB142" s="52"/>
      <c r="OC142" s="52"/>
      <c r="OD142" s="52"/>
      <c r="OE142" s="52"/>
      <c r="OF142" s="52"/>
      <c r="OG142" s="52"/>
      <c r="OH142" s="52"/>
      <c r="OI142" s="52"/>
      <c r="OJ142" s="52"/>
      <c r="OK142" s="52"/>
      <c r="OL142" s="52"/>
      <c r="OM142" s="52"/>
      <c r="ON142" s="52"/>
      <c r="OO142" s="52"/>
      <c r="OP142" s="52"/>
      <c r="OQ142" s="52"/>
      <c r="OR142" s="52"/>
      <c r="OS142" s="52"/>
      <c r="OT142" s="52"/>
      <c r="OU142" s="52"/>
      <c r="OV142" s="52"/>
      <c r="OW142" s="52"/>
      <c r="OX142" s="52"/>
      <c r="OY142" s="52"/>
      <c r="OZ142" s="52"/>
      <c r="PA142" s="52"/>
      <c r="PB142" s="52"/>
      <c r="PC142" s="52"/>
      <c r="PD142" s="52"/>
      <c r="PE142" s="52"/>
      <c r="PF142" s="52"/>
      <c r="PG142" s="52"/>
      <c r="PH142" s="52"/>
      <c r="PI142" s="52"/>
      <c r="PJ142" s="52"/>
      <c r="PK142" s="52"/>
      <c r="PL142" s="52"/>
      <c r="PM142" s="52"/>
      <c r="PN142" s="52"/>
      <c r="PO142" s="52"/>
      <c r="PP142" s="52"/>
      <c r="PQ142" s="52"/>
      <c r="PR142" s="52"/>
      <c r="PS142" s="52"/>
      <c r="PT142" s="52"/>
      <c r="PU142" s="52"/>
      <c r="PV142" s="52"/>
      <c r="PW142" s="52"/>
      <c r="PX142" s="52"/>
      <c r="PY142" s="52"/>
      <c r="PZ142" s="52"/>
      <c r="QA142" s="52"/>
      <c r="QB142" s="52"/>
      <c r="QC142" s="52"/>
      <c r="QD142" s="52"/>
      <c r="QE142" s="52"/>
      <c r="QF142" s="52"/>
      <c r="QG142" s="52"/>
      <c r="QH142" s="52"/>
      <c r="QI142" s="52"/>
      <c r="QJ142" s="52"/>
      <c r="QK142" s="52"/>
      <c r="QL142" s="52"/>
      <c r="QM142" s="52"/>
      <c r="QN142" s="52"/>
      <c r="QO142" s="52"/>
      <c r="QP142" s="52"/>
      <c r="QQ142" s="52"/>
      <c r="QR142" s="52"/>
      <c r="QS142" s="52"/>
      <c r="QT142" s="52"/>
      <c r="QU142" s="52"/>
      <c r="QV142" s="52"/>
      <c r="QW142" s="52"/>
      <c r="QX142" s="52"/>
      <c r="QY142" s="52"/>
      <c r="QZ142" s="52"/>
      <c r="RA142" s="52"/>
      <c r="RB142" s="52"/>
      <c r="RC142" s="52"/>
      <c r="RD142" s="52"/>
      <c r="RE142" s="52"/>
      <c r="RF142" s="52"/>
      <c r="RG142" s="52"/>
      <c r="RH142" s="52"/>
      <c r="RI142" s="52"/>
      <c r="RJ142" s="52"/>
      <c r="RK142" s="52"/>
      <c r="RL142" s="52"/>
      <c r="RM142" s="52"/>
      <c r="RN142" s="52"/>
      <c r="RO142" s="52"/>
      <c r="RP142" s="52"/>
      <c r="RQ142" s="52"/>
      <c r="RR142" s="52"/>
      <c r="RS142" s="52"/>
      <c r="RT142" s="52"/>
      <c r="RU142" s="52"/>
      <c r="RV142" s="52"/>
      <c r="RW142" s="52"/>
      <c r="RX142" s="52"/>
      <c r="RY142" s="52"/>
      <c r="RZ142" s="52"/>
      <c r="SA142" s="52"/>
      <c r="SB142" s="52"/>
      <c r="SC142" s="52"/>
      <c r="SD142" s="52"/>
      <c r="SE142" s="52"/>
      <c r="SF142" s="52"/>
      <c r="SG142" s="52"/>
      <c r="SH142" s="52"/>
      <c r="SI142" s="52"/>
      <c r="SJ142" s="52"/>
      <c r="SK142" s="52"/>
      <c r="SL142" s="52"/>
      <c r="SM142" s="52"/>
      <c r="SN142" s="52"/>
      <c r="SO142" s="52"/>
      <c r="SP142" s="52"/>
      <c r="SQ142" s="52"/>
      <c r="SR142" s="52"/>
      <c r="SS142" s="52"/>
      <c r="ST142" s="52"/>
      <c r="SU142" s="52"/>
      <c r="SV142" s="52"/>
      <c r="SW142" s="52"/>
      <c r="SX142" s="52"/>
      <c r="SY142" s="52"/>
      <c r="SZ142" s="52"/>
      <c r="TA142" s="52"/>
      <c r="TB142" s="52"/>
      <c r="TC142" s="52"/>
      <c r="TD142" s="52"/>
      <c r="TE142" s="52"/>
      <c r="TF142" s="52"/>
      <c r="TG142" s="52"/>
      <c r="TH142" s="52"/>
      <c r="TI142" s="52"/>
      <c r="TJ142" s="52"/>
      <c r="TK142" s="52"/>
      <c r="TL142" s="52"/>
      <c r="TM142" s="52"/>
      <c r="TN142" s="52"/>
      <c r="TO142" s="52"/>
      <c r="TP142" s="52"/>
      <c r="TQ142" s="52"/>
      <c r="TR142" s="52"/>
      <c r="TS142" s="52"/>
      <c r="TT142" s="52"/>
      <c r="TU142" s="52"/>
      <c r="TV142" s="52"/>
      <c r="TW142" s="52"/>
      <c r="TX142" s="52"/>
      <c r="TY142" s="52"/>
      <c r="TZ142" s="52"/>
      <c r="UA142" s="52"/>
      <c r="UB142" s="52"/>
      <c r="UC142" s="52"/>
      <c r="UD142" s="52"/>
      <c r="UE142" s="52"/>
      <c r="UF142" s="52"/>
      <c r="UG142" s="52"/>
      <c r="UH142" s="52"/>
      <c r="UI142" s="52"/>
      <c r="UJ142" s="52"/>
      <c r="UK142" s="52"/>
      <c r="UL142" s="52"/>
      <c r="UM142" s="52"/>
      <c r="UN142" s="52"/>
      <c r="UO142" s="52"/>
      <c r="UP142" s="52"/>
      <c r="UQ142" s="52"/>
      <c r="UR142" s="52"/>
      <c r="US142" s="52"/>
      <c r="UT142" s="52"/>
      <c r="UU142" s="52"/>
      <c r="UV142" s="52"/>
      <c r="UW142" s="52"/>
      <c r="UX142" s="52"/>
      <c r="UY142" s="52"/>
      <c r="UZ142" s="52"/>
      <c r="VA142" s="52"/>
      <c r="VB142" s="52"/>
      <c r="VC142" s="52"/>
      <c r="VD142" s="52"/>
      <c r="VE142" s="52"/>
      <c r="VF142" s="52"/>
      <c r="VG142" s="52"/>
      <c r="VH142" s="52"/>
      <c r="VI142" s="52"/>
      <c r="VJ142" s="52"/>
      <c r="VK142" s="52"/>
      <c r="VL142" s="52"/>
      <c r="VM142" s="52"/>
      <c r="VN142" s="52"/>
      <c r="VO142" s="52"/>
      <c r="VP142" s="52"/>
      <c r="VQ142" s="52"/>
      <c r="VR142" s="52"/>
      <c r="VS142" s="52"/>
      <c r="VT142" s="52"/>
      <c r="VU142" s="52"/>
      <c r="VV142" s="52"/>
      <c r="VW142" s="52"/>
      <c r="VX142" s="52"/>
      <c r="VY142" s="52"/>
      <c r="VZ142" s="52"/>
      <c r="WA142" s="52"/>
      <c r="WB142" s="52"/>
      <c r="WC142" s="52"/>
      <c r="WD142" s="52"/>
      <c r="WE142" s="52"/>
      <c r="WF142" s="52"/>
      <c r="WG142" s="52"/>
      <c r="WH142" s="52"/>
      <c r="WI142" s="52"/>
      <c r="WJ142" s="52"/>
      <c r="WK142" s="52"/>
      <c r="WL142" s="52"/>
      <c r="WM142" s="52"/>
      <c r="WN142" s="52"/>
      <c r="WO142" s="52"/>
      <c r="WP142" s="52"/>
      <c r="WQ142" s="52"/>
      <c r="WR142" s="52"/>
      <c r="WS142" s="52"/>
      <c r="WT142" s="52"/>
      <c r="WU142" s="52"/>
      <c r="WV142" s="52"/>
      <c r="WW142" s="52"/>
      <c r="WX142" s="52"/>
      <c r="WY142" s="52"/>
      <c r="WZ142" s="52"/>
      <c r="XA142" s="52"/>
      <c r="XB142" s="52"/>
      <c r="XC142" s="52"/>
      <c r="XD142" s="52"/>
      <c r="XE142" s="52"/>
      <c r="XF142" s="52"/>
      <c r="XG142" s="52"/>
      <c r="XH142" s="52"/>
      <c r="XI142" s="52"/>
      <c r="XJ142" s="52"/>
      <c r="XK142" s="52"/>
      <c r="XL142" s="52"/>
      <c r="XM142" s="52"/>
      <c r="XN142" s="52"/>
      <c r="XO142" s="52"/>
      <c r="XP142" s="52"/>
      <c r="XQ142" s="52"/>
      <c r="XR142" s="52"/>
      <c r="XS142" s="52"/>
      <c r="XT142" s="52"/>
      <c r="XU142" s="52"/>
      <c r="XV142" s="52"/>
      <c r="XW142" s="52"/>
      <c r="XX142" s="52"/>
      <c r="XY142" s="52"/>
      <c r="XZ142" s="52"/>
      <c r="YA142" s="52"/>
      <c r="YB142" s="52"/>
      <c r="YC142" s="52"/>
      <c r="YD142" s="52"/>
      <c r="YE142" s="52"/>
      <c r="YF142" s="52"/>
      <c r="YG142" s="52"/>
      <c r="YH142" s="52"/>
      <c r="YI142" s="52"/>
      <c r="YJ142" s="52"/>
      <c r="YK142" s="52"/>
      <c r="YL142" s="52"/>
      <c r="YM142" s="52"/>
      <c r="YN142" s="52"/>
      <c r="YO142" s="52"/>
      <c r="YP142" s="52"/>
      <c r="YQ142" s="52"/>
      <c r="YR142" s="52"/>
      <c r="YS142" s="52"/>
      <c r="YT142" s="52"/>
      <c r="YU142" s="52"/>
      <c r="YV142" s="52"/>
      <c r="YW142" s="52"/>
      <c r="YX142" s="52"/>
      <c r="YY142" s="52"/>
      <c r="YZ142" s="52"/>
      <c r="ZA142" s="52"/>
      <c r="ZB142" s="52"/>
      <c r="ZC142" s="52"/>
      <c r="ZD142" s="52"/>
      <c r="ZE142" s="52"/>
      <c r="ZF142" s="52"/>
      <c r="ZG142" s="52"/>
      <c r="ZH142" s="52"/>
      <c r="ZI142" s="52"/>
      <c r="ZJ142" s="52"/>
      <c r="ZK142" s="52"/>
      <c r="ZL142" s="52"/>
      <c r="ZM142" s="52"/>
      <c r="ZN142" s="52"/>
      <c r="ZO142" s="52"/>
      <c r="ZP142" s="52"/>
      <c r="ZQ142" s="52"/>
      <c r="ZR142" s="52"/>
      <c r="ZS142" s="52"/>
      <c r="ZT142" s="52"/>
      <c r="ZU142" s="52"/>
      <c r="ZV142" s="52"/>
      <c r="ZW142" s="52"/>
      <c r="ZX142" s="52"/>
      <c r="ZY142" s="52"/>
      <c r="ZZ142" s="52"/>
      <c r="AAA142" s="52"/>
      <c r="AAB142" s="52"/>
      <c r="AAC142" s="52"/>
      <c r="AAD142" s="52"/>
      <c r="AAE142" s="52"/>
      <c r="AAF142" s="52"/>
      <c r="AAG142" s="52"/>
      <c r="AAH142" s="52"/>
      <c r="AAI142" s="52"/>
      <c r="AAJ142" s="52"/>
      <c r="AAK142" s="52"/>
      <c r="AAL142" s="52"/>
      <c r="AAM142" s="52"/>
      <c r="AAN142" s="52"/>
      <c r="AAO142" s="52"/>
      <c r="AAP142" s="52"/>
      <c r="AAQ142" s="52"/>
      <c r="AAR142" s="52"/>
      <c r="AAS142" s="52"/>
      <c r="AAT142" s="52"/>
      <c r="AAU142" s="52"/>
      <c r="AAV142" s="52"/>
      <c r="AAW142" s="52"/>
      <c r="AAX142" s="52"/>
      <c r="AAY142" s="52"/>
      <c r="AAZ142" s="52"/>
      <c r="ABA142" s="52"/>
      <c r="ABB142" s="52"/>
      <c r="ABC142" s="52"/>
      <c r="ABD142" s="52"/>
      <c r="ABE142" s="52"/>
      <c r="ABF142" s="52"/>
      <c r="ABG142" s="52"/>
      <c r="ABH142" s="52"/>
      <c r="ABI142" s="52"/>
      <c r="ABJ142" s="52"/>
      <c r="ABK142" s="52"/>
      <c r="ABL142" s="52"/>
      <c r="ABM142" s="52"/>
      <c r="ABN142" s="52"/>
      <c r="ABO142" s="52"/>
      <c r="ABP142" s="52"/>
      <c r="ABQ142" s="52"/>
      <c r="ABR142" s="52"/>
      <c r="ABS142" s="52"/>
      <c r="ABT142" s="52"/>
      <c r="ABU142" s="52"/>
      <c r="ABV142" s="52"/>
      <c r="ABW142" s="52"/>
      <c r="ABX142" s="52"/>
      <c r="ABY142" s="52"/>
      <c r="ABZ142" s="52"/>
      <c r="ACA142" s="52"/>
      <c r="ACB142" s="52"/>
      <c r="ACC142" s="52"/>
      <c r="ACD142" s="52"/>
      <c r="ACE142" s="52"/>
      <c r="ACF142" s="52"/>
      <c r="ACG142" s="52"/>
      <c r="ACH142" s="52"/>
      <c r="ACI142" s="52"/>
      <c r="ACJ142" s="52"/>
      <c r="ACK142" s="52"/>
      <c r="ACL142" s="52"/>
      <c r="ACM142" s="52"/>
      <c r="ACN142" s="52"/>
      <c r="ACO142" s="52"/>
      <c r="ACP142" s="52"/>
      <c r="ACQ142" s="52"/>
      <c r="ACR142" s="52"/>
      <c r="ACS142" s="52"/>
      <c r="ACT142" s="52"/>
      <c r="ACU142" s="52"/>
      <c r="ACV142" s="52"/>
      <c r="ACW142" s="52"/>
      <c r="ACX142" s="52"/>
      <c r="ACY142" s="52"/>
      <c r="ACZ142" s="52"/>
      <c r="ADA142" s="52"/>
      <c r="ADB142" s="52"/>
      <c r="ADC142" s="52"/>
      <c r="ADD142" s="52"/>
      <c r="ADE142" s="52"/>
      <c r="ADF142" s="52"/>
      <c r="ADG142" s="52"/>
      <c r="ADH142" s="52"/>
      <c r="ADI142" s="52"/>
      <c r="ADJ142" s="52"/>
      <c r="ADK142" s="52"/>
      <c r="ADL142" s="52"/>
      <c r="ADM142" s="52"/>
      <c r="ADN142" s="52"/>
      <c r="ADO142" s="52"/>
      <c r="ADP142" s="52"/>
      <c r="ADQ142" s="52"/>
      <c r="ADR142" s="52"/>
      <c r="ADS142" s="52"/>
      <c r="ADT142" s="52"/>
      <c r="ADU142" s="52"/>
      <c r="ADV142" s="52"/>
      <c r="ADW142" s="52"/>
      <c r="ADX142" s="52"/>
      <c r="ADY142" s="52"/>
      <c r="ADZ142" s="52"/>
      <c r="AEA142" s="52"/>
      <c r="AEB142" s="52"/>
      <c r="AEC142" s="52"/>
      <c r="AED142" s="52"/>
      <c r="AEE142" s="52"/>
      <c r="AEF142" s="52"/>
      <c r="AEG142" s="52"/>
      <c r="AEH142" s="52"/>
      <c r="AEI142" s="52"/>
      <c r="AEJ142" s="52"/>
      <c r="AEK142" s="52"/>
      <c r="AEL142" s="52"/>
      <c r="AEM142" s="52"/>
      <c r="AEN142" s="52"/>
      <c r="AEO142" s="52"/>
      <c r="AEP142" s="52"/>
      <c r="AEQ142" s="52"/>
      <c r="AER142" s="52"/>
      <c r="AES142" s="52"/>
      <c r="AET142" s="52"/>
      <c r="AEU142" s="52"/>
      <c r="AEV142" s="52"/>
      <c r="AEW142" s="52"/>
      <c r="AEX142" s="52"/>
      <c r="AEY142" s="52"/>
      <c r="AEZ142" s="52"/>
      <c r="AFA142" s="52"/>
      <c r="AFB142" s="52"/>
      <c r="AFC142" s="52"/>
      <c r="AFD142" s="52"/>
      <c r="AFE142" s="52"/>
      <c r="AFF142" s="52"/>
      <c r="AFG142" s="52"/>
      <c r="AFH142" s="52"/>
      <c r="AFI142" s="52"/>
      <c r="AFJ142" s="52"/>
      <c r="AFK142" s="52"/>
      <c r="AFL142" s="52"/>
      <c r="AFM142" s="52"/>
      <c r="AFN142" s="52"/>
      <c r="AFO142" s="52"/>
      <c r="AFP142" s="52"/>
      <c r="AFQ142" s="52"/>
      <c r="AFR142" s="52"/>
      <c r="AFS142" s="52"/>
      <c r="AFT142" s="52"/>
      <c r="AFU142" s="52"/>
      <c r="AFV142" s="52"/>
      <c r="AFW142" s="52"/>
      <c r="AFX142" s="52"/>
      <c r="AFY142" s="52"/>
      <c r="AFZ142" s="52"/>
      <c r="AGA142" s="52"/>
      <c r="AGB142" s="52"/>
      <c r="AGC142" s="52"/>
      <c r="AGD142" s="52"/>
      <c r="AGE142" s="52"/>
      <c r="AGF142" s="52"/>
      <c r="AGG142" s="52"/>
      <c r="AGH142" s="52"/>
      <c r="AGI142" s="52"/>
      <c r="AGJ142" s="52"/>
      <c r="AGK142" s="52"/>
      <c r="AGL142" s="52"/>
      <c r="AGM142" s="52"/>
      <c r="AGN142" s="52"/>
      <c r="AGO142" s="52"/>
      <c r="AGP142" s="52"/>
      <c r="AGQ142" s="52"/>
      <c r="AGR142" s="52"/>
      <c r="AGS142" s="52"/>
      <c r="AGT142" s="52"/>
      <c r="AGU142" s="52"/>
      <c r="AGV142" s="52"/>
      <c r="AGW142" s="52"/>
      <c r="AGX142" s="52"/>
      <c r="AGY142" s="52"/>
      <c r="AGZ142" s="52"/>
      <c r="AHA142" s="52"/>
      <c r="AHB142" s="52"/>
      <c r="AHC142" s="52"/>
      <c r="AHD142" s="52"/>
      <c r="AHE142" s="52"/>
      <c r="AHF142" s="52"/>
      <c r="AHG142" s="52"/>
      <c r="AHH142" s="52"/>
      <c r="AHI142" s="52"/>
      <c r="AHJ142" s="52"/>
      <c r="AHK142" s="52"/>
      <c r="AHL142" s="52"/>
      <c r="AHM142" s="52"/>
      <c r="AHN142" s="52"/>
      <c r="AHO142" s="52"/>
      <c r="AHP142" s="52"/>
      <c r="AHQ142" s="52"/>
      <c r="AHR142" s="52"/>
      <c r="AHS142" s="52"/>
      <c r="AHT142" s="52"/>
      <c r="AHU142" s="52"/>
      <c r="AHV142" s="52"/>
      <c r="AHW142" s="52"/>
      <c r="AHX142" s="52"/>
      <c r="AHY142" s="52"/>
      <c r="AHZ142" s="52"/>
      <c r="AIA142" s="52"/>
      <c r="AIB142" s="52"/>
      <c r="AIC142" s="52"/>
      <c r="AID142" s="52"/>
      <c r="AIE142" s="52"/>
      <c r="AIF142" s="52"/>
      <c r="AIG142" s="52"/>
      <c r="AIH142" s="52"/>
      <c r="AII142" s="52"/>
      <c r="AIJ142" s="52"/>
      <c r="AIK142" s="52"/>
      <c r="AIL142" s="52"/>
      <c r="AIM142" s="52"/>
      <c r="AIN142" s="52"/>
      <c r="AIO142" s="52"/>
      <c r="AIP142" s="52"/>
      <c r="AIQ142" s="52"/>
      <c r="AIR142" s="52"/>
      <c r="AIS142" s="52"/>
      <c r="AIT142" s="52"/>
      <c r="AIU142" s="52"/>
      <c r="AIV142" s="52"/>
      <c r="AIW142" s="52"/>
      <c r="AIX142" s="52"/>
      <c r="AIY142" s="52"/>
      <c r="AIZ142" s="52"/>
      <c r="AJA142" s="52"/>
      <c r="AJB142" s="52"/>
      <c r="AJC142" s="52"/>
      <c r="AJD142" s="52"/>
      <c r="AJE142" s="52"/>
      <c r="AJF142" s="52"/>
      <c r="AJG142" s="52"/>
      <c r="AJH142" s="52"/>
      <c r="AJI142" s="52"/>
      <c r="AJJ142" s="52"/>
      <c r="AJK142" s="52"/>
      <c r="AJL142" s="52"/>
      <c r="AJM142" s="52"/>
      <c r="AJN142" s="52"/>
      <c r="AJO142" s="52"/>
      <c r="AJP142" s="52"/>
      <c r="AJQ142" s="52"/>
      <c r="AJR142" s="52"/>
      <c r="AJS142" s="52"/>
      <c r="AJT142" s="52"/>
      <c r="AJU142" s="52"/>
      <c r="AJV142" s="52"/>
      <c r="AJW142" s="52"/>
      <c r="AJX142" s="52"/>
      <c r="AJY142" s="52"/>
      <c r="AJZ142" s="52"/>
      <c r="AKA142" s="52"/>
      <c r="AKB142" s="52"/>
      <c r="AKC142" s="52"/>
      <c r="AKD142" s="52"/>
      <c r="AKE142" s="52"/>
      <c r="AKF142" s="52"/>
      <c r="AKG142" s="52"/>
      <c r="AKH142" s="52"/>
      <c r="AKI142" s="52"/>
      <c r="AKJ142" s="52"/>
      <c r="AKK142" s="52"/>
      <c r="AKL142" s="52"/>
      <c r="AKM142" s="52"/>
      <c r="AKN142" s="52"/>
      <c r="AKO142" s="52"/>
      <c r="AKP142" s="52"/>
      <c r="AKQ142" s="52"/>
      <c r="AKR142" s="52"/>
      <c r="AKS142" s="52"/>
      <c r="AKT142" s="52"/>
      <c r="AKU142" s="52"/>
      <c r="AKV142" s="52"/>
      <c r="AKW142" s="52"/>
      <c r="AKX142" s="52"/>
      <c r="AKY142" s="52"/>
      <c r="AKZ142" s="52"/>
      <c r="ALA142" s="52"/>
      <c r="ALB142" s="52"/>
      <c r="ALC142" s="52"/>
      <c r="ALD142" s="52"/>
      <c r="ALE142" s="52"/>
      <c r="ALF142" s="52"/>
      <c r="ALG142" s="52"/>
      <c r="ALH142" s="52"/>
      <c r="ALI142" s="52"/>
      <c r="ALJ142" s="52"/>
      <c r="ALK142" s="52"/>
      <c r="ALL142" s="52"/>
      <c r="ALM142" s="52"/>
      <c r="ALN142" s="52"/>
      <c r="ALO142" s="52"/>
      <c r="ALP142" s="52"/>
      <c r="ALQ142" s="52"/>
      <c r="ALR142" s="52"/>
      <c r="ALS142" s="52"/>
      <c r="ALT142" s="52"/>
      <c r="ALU142" s="52"/>
      <c r="ALV142" s="52"/>
      <c r="ALW142" s="52"/>
      <c r="ALX142" s="52"/>
      <c r="ALY142" s="52"/>
      <c r="ALZ142" s="52"/>
      <c r="AMA142" s="52"/>
      <c r="AMB142" s="52"/>
      <c r="AMC142" s="52"/>
      <c r="AMD142" s="52"/>
      <c r="AME142" s="52"/>
      <c r="AMF142" s="52"/>
      <c r="AMG142" s="52"/>
      <c r="AMH142" s="52"/>
      <c r="AMI142" s="52"/>
      <c r="AMJ142" s="52"/>
      <c r="AMK142" s="52"/>
      <c r="AML142" s="52"/>
      <c r="AMM142" s="52"/>
      <c r="AMN142" s="52"/>
      <c r="AMO142" s="52"/>
      <c r="AMP142" s="52"/>
      <c r="AMQ142" s="52"/>
      <c r="AMR142" s="52"/>
      <c r="AMS142" s="52"/>
      <c r="AMT142" s="52"/>
      <c r="AMU142" s="52"/>
      <c r="AMV142" s="52"/>
      <c r="AMW142" s="52"/>
      <c r="AMX142" s="52"/>
      <c r="AMY142" s="52"/>
      <c r="AMZ142" s="52"/>
      <c r="ANA142" s="52"/>
      <c r="ANB142" s="52"/>
      <c r="ANC142" s="52"/>
      <c r="AND142" s="52"/>
      <c r="ANE142" s="52"/>
      <c r="ANF142" s="52"/>
      <c r="ANG142" s="52"/>
      <c r="ANH142" s="52"/>
      <c r="ANI142" s="52"/>
      <c r="ANJ142" s="52"/>
      <c r="ANK142" s="52"/>
      <c r="ANL142" s="52"/>
      <c r="ANM142" s="52"/>
      <c r="ANN142" s="52"/>
      <c r="ANO142" s="52"/>
      <c r="ANP142" s="52"/>
      <c r="ANQ142" s="52"/>
      <c r="ANR142" s="52"/>
      <c r="ANS142" s="52"/>
      <c r="ANT142" s="52"/>
      <c r="ANU142" s="52"/>
      <c r="ANV142" s="52"/>
      <c r="ANW142" s="52"/>
      <c r="ANX142" s="52"/>
      <c r="ANY142" s="52"/>
      <c r="ANZ142" s="52"/>
      <c r="AOA142" s="52"/>
      <c r="AOB142" s="52"/>
      <c r="AOC142" s="52"/>
      <c r="AOD142" s="52"/>
      <c r="AOE142" s="52"/>
      <c r="AOF142" s="52"/>
      <c r="AOG142" s="52"/>
      <c r="AOH142" s="52"/>
      <c r="AOI142" s="52"/>
      <c r="AOJ142" s="52"/>
      <c r="AOK142" s="52"/>
      <c r="AOL142" s="52"/>
      <c r="AOM142" s="52"/>
      <c r="AON142" s="52"/>
      <c r="AOO142" s="52"/>
      <c r="AOP142" s="52"/>
      <c r="AOQ142" s="52"/>
      <c r="AOR142" s="52"/>
      <c r="AOS142" s="52"/>
      <c r="AOT142" s="52"/>
      <c r="AOU142" s="52"/>
      <c r="AOV142" s="52"/>
      <c r="AOW142" s="52"/>
      <c r="AOX142" s="52"/>
      <c r="AOY142" s="52"/>
      <c r="AOZ142" s="52"/>
      <c r="APA142" s="52"/>
      <c r="APB142" s="52"/>
      <c r="APC142" s="52"/>
      <c r="APD142" s="52"/>
      <c r="APE142" s="52"/>
      <c r="APF142" s="52"/>
      <c r="APG142" s="52"/>
      <c r="APH142" s="52"/>
      <c r="API142" s="52"/>
      <c r="APJ142" s="52"/>
      <c r="APK142" s="52"/>
      <c r="APL142" s="52"/>
      <c r="APM142" s="52"/>
      <c r="APN142" s="52"/>
      <c r="APO142" s="52"/>
      <c r="APP142" s="52"/>
      <c r="APQ142" s="52"/>
      <c r="APR142" s="52"/>
      <c r="APS142" s="52"/>
      <c r="APT142" s="52"/>
      <c r="APU142" s="52"/>
      <c r="APV142" s="52"/>
      <c r="APW142" s="52"/>
      <c r="APX142" s="52"/>
      <c r="APY142" s="52"/>
      <c r="APZ142" s="52"/>
      <c r="AQA142" s="52"/>
      <c r="AQB142" s="52"/>
      <c r="AQC142" s="52"/>
      <c r="AQD142" s="52"/>
      <c r="AQE142" s="52"/>
      <c r="AQF142" s="52"/>
      <c r="AQG142" s="52"/>
      <c r="AQH142" s="52"/>
      <c r="AQI142" s="52"/>
      <c r="AQJ142" s="52"/>
      <c r="AQK142" s="52"/>
      <c r="AQL142" s="52"/>
      <c r="AQM142" s="52"/>
      <c r="AQN142" s="52"/>
      <c r="AQO142" s="52"/>
      <c r="AQP142" s="52"/>
      <c r="AQQ142" s="52"/>
      <c r="AQR142" s="52"/>
      <c r="AQS142" s="52"/>
      <c r="AQT142" s="52"/>
      <c r="AQU142" s="52"/>
      <c r="AQV142" s="52"/>
      <c r="AQW142" s="52"/>
      <c r="AQX142" s="52"/>
      <c r="AQY142" s="52"/>
      <c r="AQZ142" s="52"/>
      <c r="ARA142" s="52"/>
      <c r="ARB142" s="52"/>
      <c r="ARC142" s="52"/>
      <c r="ARD142" s="52"/>
      <c r="ARE142" s="52"/>
      <c r="ARF142" s="52"/>
      <c r="ARG142" s="52"/>
      <c r="ARH142" s="52"/>
      <c r="ARI142" s="52"/>
      <c r="ARJ142" s="52"/>
      <c r="ARK142" s="52"/>
      <c r="ARL142" s="52"/>
      <c r="ARM142" s="52"/>
      <c r="ARN142" s="52"/>
      <c r="ARO142" s="52"/>
      <c r="ARP142" s="52"/>
      <c r="ARQ142" s="52"/>
      <c r="ARR142" s="52"/>
      <c r="ARS142" s="52"/>
      <c r="ART142" s="52"/>
      <c r="ARU142" s="52"/>
      <c r="ARV142" s="52"/>
      <c r="ARW142" s="52"/>
      <c r="ARX142" s="52"/>
      <c r="ARY142" s="52"/>
      <c r="ARZ142" s="52"/>
      <c r="ASA142" s="52"/>
      <c r="ASB142" s="52"/>
      <c r="ASC142" s="52"/>
      <c r="ASD142" s="52"/>
      <c r="ASE142" s="52"/>
      <c r="ASF142" s="52"/>
      <c r="ASG142" s="52"/>
      <c r="ASH142" s="52"/>
      <c r="ASI142" s="52"/>
      <c r="ASJ142" s="52"/>
      <c r="ASK142" s="52"/>
      <c r="ASL142" s="52"/>
      <c r="ASM142" s="52"/>
      <c r="ASN142" s="52"/>
      <c r="ASO142" s="52"/>
      <c r="ASP142" s="52"/>
      <c r="ASQ142" s="52"/>
      <c r="ASR142" s="52"/>
      <c r="ASS142" s="52"/>
      <c r="AST142" s="52"/>
      <c r="ASU142" s="52"/>
      <c r="ASV142" s="52"/>
      <c r="ASW142" s="52"/>
      <c r="ASX142" s="52"/>
      <c r="ASY142" s="52"/>
      <c r="ASZ142" s="52"/>
      <c r="ATA142" s="52"/>
      <c r="ATB142" s="52"/>
      <c r="ATC142" s="52"/>
      <c r="ATD142" s="52"/>
      <c r="ATE142" s="52"/>
      <c r="ATF142" s="52"/>
      <c r="ATG142" s="52"/>
      <c r="ATH142" s="52"/>
      <c r="ATI142" s="52"/>
      <c r="ATJ142" s="52"/>
      <c r="ATK142" s="52"/>
      <c r="ATL142" s="52"/>
      <c r="ATM142" s="52"/>
      <c r="ATN142" s="52"/>
      <c r="ATO142" s="52"/>
      <c r="ATP142" s="52"/>
      <c r="ATQ142" s="52"/>
      <c r="ATR142" s="52"/>
      <c r="ATS142" s="52"/>
      <c r="ATT142" s="52"/>
      <c r="ATU142" s="52"/>
      <c r="ATV142" s="52"/>
      <c r="ATW142" s="52"/>
      <c r="ATX142" s="52"/>
      <c r="ATY142" s="52"/>
      <c r="ATZ142" s="52"/>
      <c r="AUA142" s="52"/>
      <c r="AUB142" s="52"/>
      <c r="AUC142" s="52"/>
      <c r="AUD142" s="52"/>
      <c r="AUE142" s="52"/>
      <c r="AUF142" s="52"/>
      <c r="AUG142" s="52"/>
      <c r="AUH142" s="52"/>
      <c r="AUI142" s="52"/>
      <c r="AUJ142" s="52"/>
      <c r="AUK142" s="52"/>
      <c r="AUL142" s="52"/>
      <c r="AUM142" s="52"/>
      <c r="AUN142" s="52"/>
      <c r="AUO142" s="52"/>
      <c r="AUP142" s="52"/>
      <c r="AUQ142" s="52"/>
      <c r="AUR142" s="52"/>
      <c r="AUS142" s="52"/>
      <c r="AUT142" s="52"/>
      <c r="AUU142" s="52"/>
      <c r="AUV142" s="52"/>
      <c r="AUW142" s="52"/>
      <c r="AUX142" s="52"/>
      <c r="AUY142" s="52"/>
      <c r="AUZ142" s="52"/>
      <c r="AVA142" s="52"/>
      <c r="AVB142" s="52"/>
      <c r="AVC142" s="52"/>
      <c r="AVD142" s="52"/>
      <c r="AVE142" s="52"/>
      <c r="AVF142" s="52"/>
      <c r="AVG142" s="52"/>
      <c r="AVH142" s="52"/>
      <c r="AVI142" s="52"/>
      <c r="AVJ142" s="52"/>
      <c r="AVK142" s="52"/>
      <c r="AVL142" s="52"/>
      <c r="AVM142" s="52"/>
      <c r="AVN142" s="52"/>
      <c r="AVO142" s="52"/>
      <c r="AVP142" s="52"/>
      <c r="AVQ142" s="52"/>
      <c r="AVR142" s="52"/>
      <c r="AVS142" s="52"/>
      <c r="AVT142" s="52"/>
      <c r="AVU142" s="52"/>
      <c r="AVV142" s="52"/>
      <c r="AVW142" s="52"/>
      <c r="AVX142" s="52"/>
      <c r="AVY142" s="52"/>
      <c r="AVZ142" s="52"/>
      <c r="AWA142" s="52"/>
      <c r="AWB142" s="52"/>
      <c r="AWC142" s="52"/>
      <c r="AWD142" s="52"/>
      <c r="AWE142" s="52"/>
      <c r="AWF142" s="52"/>
      <c r="AWG142" s="52"/>
      <c r="AWH142" s="52"/>
      <c r="AWI142" s="52"/>
      <c r="AWJ142" s="52"/>
      <c r="AWK142" s="52"/>
      <c r="AWL142" s="52"/>
      <c r="AWM142" s="52"/>
      <c r="AWN142" s="52"/>
      <c r="AWO142" s="52"/>
      <c r="AWP142" s="52"/>
      <c r="AWQ142" s="52"/>
      <c r="AWR142" s="52"/>
      <c r="AWS142" s="52"/>
      <c r="AWT142" s="52"/>
      <c r="AWU142" s="52"/>
      <c r="AWV142" s="52"/>
      <c r="AWW142" s="52"/>
      <c r="AWX142" s="52"/>
      <c r="AWY142" s="52"/>
      <c r="AWZ142" s="52"/>
      <c r="AXA142" s="52"/>
      <c r="AXB142" s="52"/>
      <c r="AXC142" s="52"/>
      <c r="AXD142" s="52"/>
      <c r="AXE142" s="52"/>
      <c r="AXF142" s="52"/>
      <c r="AXG142" s="52"/>
      <c r="AXH142" s="52"/>
      <c r="AXI142" s="52"/>
      <c r="AXJ142" s="52"/>
      <c r="AXK142" s="52"/>
      <c r="AXL142" s="52"/>
      <c r="AXM142" s="52"/>
      <c r="AXN142" s="52"/>
      <c r="AXO142" s="52"/>
      <c r="AXP142" s="52"/>
      <c r="AXQ142" s="52"/>
      <c r="AXR142" s="52"/>
      <c r="AXS142" s="52"/>
      <c r="AXT142" s="52"/>
      <c r="AXU142" s="52"/>
      <c r="AXV142" s="52"/>
      <c r="AXW142" s="52"/>
      <c r="AXX142" s="52"/>
      <c r="AXY142" s="52"/>
      <c r="AXZ142" s="52"/>
      <c r="AYA142" s="52"/>
      <c r="AYB142" s="52"/>
      <c r="AYC142" s="52"/>
      <c r="AYD142" s="52"/>
      <c r="AYE142" s="52"/>
      <c r="AYF142" s="52"/>
      <c r="AYG142" s="52"/>
      <c r="AYH142" s="52"/>
      <c r="AYI142" s="52"/>
      <c r="AYJ142" s="52"/>
      <c r="AYK142" s="52"/>
      <c r="AYL142" s="52"/>
      <c r="AYM142" s="52"/>
      <c r="AYN142" s="52"/>
      <c r="AYO142" s="52"/>
      <c r="AYP142" s="52"/>
      <c r="AYQ142" s="52"/>
      <c r="AYR142" s="52"/>
      <c r="AYS142" s="52"/>
      <c r="AYT142" s="52"/>
      <c r="AYU142" s="52"/>
      <c r="AYV142" s="52"/>
      <c r="AYW142" s="52"/>
      <c r="AYX142" s="52"/>
      <c r="AYY142" s="52"/>
      <c r="AYZ142" s="52"/>
      <c r="AZA142" s="52"/>
      <c r="AZB142" s="52"/>
      <c r="AZC142" s="52"/>
      <c r="AZD142" s="52"/>
      <c r="AZE142" s="52"/>
      <c r="AZF142" s="52"/>
      <c r="AZG142" s="52"/>
      <c r="AZH142" s="52"/>
      <c r="AZI142" s="52"/>
      <c r="AZJ142" s="52"/>
      <c r="AZK142" s="52"/>
      <c r="AZL142" s="52"/>
      <c r="AZM142" s="52"/>
      <c r="AZN142" s="52"/>
      <c r="AZO142" s="52"/>
      <c r="AZP142" s="52"/>
      <c r="AZQ142" s="52"/>
      <c r="AZR142" s="52"/>
      <c r="AZS142" s="52"/>
      <c r="AZT142" s="52"/>
      <c r="AZU142" s="52"/>
      <c r="AZV142" s="52"/>
      <c r="AZW142" s="52"/>
      <c r="AZX142" s="52"/>
      <c r="AZY142" s="52"/>
      <c r="AZZ142" s="52"/>
      <c r="BAA142" s="52"/>
      <c r="BAB142" s="52"/>
      <c r="BAC142" s="52"/>
      <c r="BAD142" s="52"/>
      <c r="BAE142" s="52"/>
      <c r="BAF142" s="52"/>
      <c r="BAG142" s="52"/>
      <c r="BAH142" s="52"/>
      <c r="BAI142" s="52"/>
      <c r="BAJ142" s="52"/>
      <c r="BAK142" s="52"/>
      <c r="BAL142" s="52"/>
      <c r="BAM142" s="52"/>
      <c r="BAN142" s="52"/>
      <c r="BAO142" s="52"/>
      <c r="BAP142" s="52"/>
      <c r="BAQ142" s="52"/>
      <c r="BAR142" s="52"/>
      <c r="BAS142" s="52"/>
      <c r="BAT142" s="52"/>
      <c r="BAU142" s="52"/>
      <c r="BAV142" s="52"/>
      <c r="BAW142" s="52"/>
      <c r="BAX142" s="52"/>
      <c r="BAY142" s="52"/>
      <c r="BAZ142" s="52"/>
      <c r="BBA142" s="52"/>
      <c r="BBB142" s="52"/>
      <c r="BBC142" s="52"/>
      <c r="BBD142" s="52"/>
      <c r="BBE142" s="52"/>
      <c r="BBF142" s="52"/>
      <c r="BBG142" s="52"/>
      <c r="BBH142" s="52"/>
      <c r="BBI142" s="52"/>
      <c r="BBJ142" s="52"/>
      <c r="BBK142" s="52"/>
      <c r="BBL142" s="52"/>
      <c r="BBM142" s="52"/>
      <c r="BBN142" s="52"/>
      <c r="BBO142" s="52"/>
      <c r="BBP142" s="52"/>
      <c r="BBQ142" s="52"/>
      <c r="BBR142" s="52"/>
      <c r="BBS142" s="52"/>
      <c r="BBT142" s="52"/>
      <c r="BBU142" s="52"/>
      <c r="BBV142" s="52"/>
      <c r="BBW142" s="52"/>
      <c r="BBX142" s="52"/>
      <c r="BBY142" s="52"/>
      <c r="BBZ142" s="52"/>
      <c r="BCA142" s="52"/>
      <c r="BCB142" s="52"/>
      <c r="BCC142" s="52"/>
      <c r="BCD142" s="52"/>
      <c r="BCE142" s="52"/>
      <c r="BCF142" s="52"/>
      <c r="BCG142" s="52"/>
      <c r="BCH142" s="52"/>
      <c r="BCI142" s="52"/>
      <c r="BCJ142" s="52"/>
      <c r="BCK142" s="52"/>
      <c r="BCL142" s="52"/>
      <c r="BCM142" s="52"/>
      <c r="BCN142" s="52"/>
      <c r="BCO142" s="52"/>
      <c r="BCP142" s="52"/>
      <c r="BCQ142" s="52"/>
      <c r="BCR142" s="52"/>
      <c r="BCS142" s="52"/>
      <c r="BCT142" s="52"/>
    </row>
    <row r="143" spans="1:1450" x14ac:dyDescent="0.25">
      <c r="A143" s="42" t="s">
        <v>55</v>
      </c>
      <c r="B143" s="29" t="s">
        <v>55</v>
      </c>
      <c r="C143" s="29" t="s">
        <v>84</v>
      </c>
      <c r="D143" s="29" t="s">
        <v>274</v>
      </c>
      <c r="E143" s="29" t="s">
        <v>275</v>
      </c>
      <c r="F143" s="29" t="s">
        <v>276</v>
      </c>
      <c r="G143" s="43">
        <v>23377</v>
      </c>
      <c r="H143" s="43">
        <v>1362</v>
      </c>
      <c r="I143" s="43">
        <v>561</v>
      </c>
      <c r="J143" s="29">
        <v>7</v>
      </c>
      <c r="K143" s="44">
        <f>AVERAGE(G143:G149)</f>
        <v>27830.571428571428</v>
      </c>
      <c r="L143" s="44">
        <f>STDEV(G143:G149)</f>
        <v>11006.90910075944</v>
      </c>
      <c r="M143" s="29"/>
      <c r="N143" s="45">
        <v>1.6930000000000001</v>
      </c>
      <c r="O143" s="29" t="str">
        <f t="shared" si="35"/>
        <v/>
      </c>
      <c r="P143" s="44">
        <f>ABS(L143*N143)</f>
        <v>18634.697107585733</v>
      </c>
      <c r="Q143" s="44">
        <f t="shared" ref="Q143:Q149" si="38">ABS(G143-$K$143)</f>
        <v>4453.5714285714275</v>
      </c>
      <c r="R143" s="30">
        <f t="shared" ref="R143:R149" si="39">IF(Q143&gt;$P$143,"",G143)</f>
        <v>23377</v>
      </c>
      <c r="S143" s="30">
        <f t="shared" ref="S143:S161" si="40">IF(R143=G143,I143,"")</f>
        <v>561</v>
      </c>
      <c r="T143" s="44">
        <f>AVERAGE(R143:R149)</f>
        <v>27830.571428571428</v>
      </c>
      <c r="U143" s="44">
        <f>STDEV(R143:R149)</f>
        <v>11006.90910075944</v>
      </c>
      <c r="V143" s="29"/>
      <c r="W143" s="44">
        <f t="shared" ref="W143:W149" si="41">IF(R143="","",((R143-$T$143)/S143)^2)</f>
        <v>63.021846236468953</v>
      </c>
      <c r="X143" s="46">
        <f>(1/(J143-1))*SUM(W143:W149)</f>
        <v>251.14926321014246</v>
      </c>
      <c r="Y143" s="47">
        <f>U143/T143</f>
        <v>0.39549705722030287</v>
      </c>
      <c r="Z143" s="31"/>
      <c r="AA143" s="47" t="str">
        <f>IF(X143&lt;2,"A",IF(Y143&lt;0.15,"B","C"))</f>
        <v>C</v>
      </c>
      <c r="AB143" s="31"/>
      <c r="AC143" s="48">
        <f>T143/1000</f>
        <v>27.830571428571428</v>
      </c>
      <c r="AD143" s="49">
        <f>AC143*(SQRT((U143/T143)^2+(0.21/3.98)^2))</f>
        <v>11.104430883112755</v>
      </c>
      <c r="AE143" s="47">
        <f>AD143/AC143</f>
        <v>0.39900118154644576</v>
      </c>
      <c r="AF143" s="47"/>
      <c r="AG143" s="50">
        <v>62</v>
      </c>
      <c r="AH143" s="32"/>
      <c r="AI143" s="49">
        <f>(MEDIAN(R143:R149))/1000</f>
        <v>23.376999999999999</v>
      </c>
      <c r="AJ143" s="49">
        <f>(QUARTILE(R143:R149,1))/1000</f>
        <v>20.465499999999999</v>
      </c>
      <c r="AK143" s="49">
        <f>(QUARTILE(R143:R149,3))/1000</f>
        <v>33.561999999999998</v>
      </c>
      <c r="AL143" s="48">
        <f>(AK143-AJ143)</f>
        <v>13.096499999999999</v>
      </c>
      <c r="AO143" s="29"/>
      <c r="AP143" s="29"/>
      <c r="AQ143" s="29"/>
      <c r="AR143" s="29"/>
      <c r="AS143" s="29"/>
      <c r="AT143" s="29"/>
    </row>
    <row r="144" spans="1:1450" x14ac:dyDescent="0.25">
      <c r="A144" s="42" t="s">
        <v>55</v>
      </c>
      <c r="B144" s="29" t="s">
        <v>55</v>
      </c>
      <c r="C144" s="29" t="s">
        <v>84</v>
      </c>
      <c r="D144" s="29" t="s">
        <v>277</v>
      </c>
      <c r="E144" s="29" t="s">
        <v>275</v>
      </c>
      <c r="F144" s="29" t="s">
        <v>278</v>
      </c>
      <c r="G144" s="43">
        <v>20859</v>
      </c>
      <c r="H144" s="43">
        <v>1218</v>
      </c>
      <c r="I144" s="43">
        <v>510</v>
      </c>
      <c r="J144" s="29"/>
      <c r="K144" s="44"/>
      <c r="L144" s="44"/>
      <c r="M144" s="29"/>
      <c r="N144" s="62"/>
      <c r="O144" s="29" t="str">
        <f t="shared" si="35"/>
        <v/>
      </c>
      <c r="P144" s="44"/>
      <c r="Q144" s="44">
        <f t="shared" si="38"/>
        <v>6971.5714285714275</v>
      </c>
      <c r="R144" s="30">
        <f t="shared" si="39"/>
        <v>20859</v>
      </c>
      <c r="S144" s="30">
        <f t="shared" si="40"/>
        <v>510</v>
      </c>
      <c r="T144" s="44"/>
      <c r="U144" s="44"/>
      <c r="V144" s="29"/>
      <c r="W144" s="44">
        <f t="shared" si="41"/>
        <v>186.86200762657998</v>
      </c>
      <c r="X144" s="46"/>
      <c r="Y144" s="47"/>
      <c r="Z144" s="47"/>
      <c r="AA144" s="47"/>
      <c r="AB144" s="47"/>
      <c r="AC144" s="48"/>
      <c r="AD144" s="48"/>
      <c r="AE144" s="47"/>
      <c r="AF144" s="47"/>
      <c r="AG144" s="50"/>
      <c r="AH144" s="105"/>
      <c r="AI144" s="105"/>
      <c r="AJ144" s="105"/>
      <c r="AK144" s="105"/>
      <c r="AL144" s="29"/>
      <c r="AO144" s="29"/>
      <c r="AP144" s="29"/>
      <c r="AQ144" s="29"/>
      <c r="AR144" s="29"/>
      <c r="AS144" s="29"/>
      <c r="AT144" s="29"/>
    </row>
    <row r="145" spans="1:1450" s="37" customFormat="1" x14ac:dyDescent="0.25">
      <c r="A145" s="42" t="s">
        <v>55</v>
      </c>
      <c r="B145" s="29" t="s">
        <v>55</v>
      </c>
      <c r="C145" s="29" t="s">
        <v>84</v>
      </c>
      <c r="D145" s="29" t="s">
        <v>279</v>
      </c>
      <c r="E145" s="29" t="s">
        <v>275</v>
      </c>
      <c r="F145" s="29" t="s">
        <v>280</v>
      </c>
      <c r="G145" s="43">
        <v>23709</v>
      </c>
      <c r="H145" s="43">
        <v>1335</v>
      </c>
      <c r="I145" s="43">
        <v>447</v>
      </c>
      <c r="J145" s="29"/>
      <c r="K145" s="29"/>
      <c r="L145" s="29"/>
      <c r="M145" s="29"/>
      <c r="N145" s="62"/>
      <c r="O145" s="29" t="str">
        <f t="shared" si="35"/>
        <v/>
      </c>
      <c r="P145" s="29"/>
      <c r="Q145" s="44">
        <f t="shared" si="38"/>
        <v>4121.5714285714275</v>
      </c>
      <c r="R145" s="30">
        <f t="shared" si="39"/>
        <v>23709</v>
      </c>
      <c r="S145" s="30">
        <f t="shared" si="40"/>
        <v>447</v>
      </c>
      <c r="T145" s="29"/>
      <c r="U145" s="29"/>
      <c r="V145" s="29"/>
      <c r="W145" s="44">
        <f t="shared" si="41"/>
        <v>85.017947343794916</v>
      </c>
      <c r="X145" s="48"/>
      <c r="Y145" s="31"/>
      <c r="Z145" s="31"/>
      <c r="AA145" s="31"/>
      <c r="AB145" s="31"/>
      <c r="AC145" s="29"/>
      <c r="AD145" s="29"/>
      <c r="AE145" s="29"/>
      <c r="AF145" s="29"/>
      <c r="AG145" s="63"/>
      <c r="AH145" s="32"/>
      <c r="AI145" s="32"/>
      <c r="AJ145" s="32"/>
      <c r="AK145" s="32"/>
      <c r="AL145" s="29"/>
      <c r="AM145" s="10"/>
      <c r="AN145" s="10"/>
      <c r="AO145" s="29"/>
      <c r="AP145" s="29"/>
      <c r="AQ145" s="29"/>
      <c r="AR145" s="29"/>
      <c r="AS145" s="29"/>
      <c r="AT145" s="29"/>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c r="AMJ145" s="10"/>
      <c r="AMK145" s="10"/>
      <c r="AML145" s="10"/>
      <c r="AMM145" s="10"/>
      <c r="AMN145" s="10"/>
      <c r="AMO145" s="10"/>
      <c r="AMP145" s="10"/>
      <c r="AMQ145" s="10"/>
      <c r="AMR145" s="10"/>
      <c r="AMS145" s="10"/>
      <c r="AMT145" s="10"/>
      <c r="AMU145" s="10"/>
      <c r="AMV145" s="10"/>
      <c r="AMW145" s="10"/>
      <c r="AMX145" s="10"/>
      <c r="AMY145" s="10"/>
      <c r="AMZ145" s="10"/>
      <c r="ANA145" s="10"/>
      <c r="ANB145" s="10"/>
      <c r="ANC145" s="10"/>
      <c r="AND145" s="10"/>
      <c r="ANE145" s="10"/>
      <c r="ANF145" s="10"/>
      <c r="ANG145" s="10"/>
      <c r="ANH145" s="10"/>
      <c r="ANI145" s="10"/>
      <c r="ANJ145" s="10"/>
      <c r="ANK145" s="10"/>
      <c r="ANL145" s="10"/>
      <c r="ANM145" s="10"/>
      <c r="ANN145" s="10"/>
      <c r="ANO145" s="10"/>
      <c r="ANP145" s="10"/>
      <c r="ANQ145" s="10"/>
      <c r="ANR145" s="10"/>
      <c r="ANS145" s="10"/>
      <c r="ANT145" s="10"/>
      <c r="ANU145" s="10"/>
      <c r="ANV145" s="10"/>
      <c r="ANW145" s="10"/>
      <c r="ANX145" s="10"/>
      <c r="ANY145" s="10"/>
      <c r="ANZ145" s="10"/>
      <c r="AOA145" s="10"/>
      <c r="AOB145" s="10"/>
      <c r="AOC145" s="10"/>
      <c r="AOD145" s="10"/>
      <c r="AOE145" s="10"/>
      <c r="AOF145" s="10"/>
      <c r="AOG145" s="10"/>
      <c r="AOH145" s="10"/>
      <c r="AOI145" s="10"/>
      <c r="AOJ145" s="10"/>
      <c r="AOK145" s="10"/>
      <c r="AOL145" s="10"/>
      <c r="AOM145" s="10"/>
      <c r="AON145" s="10"/>
      <c r="AOO145" s="10"/>
      <c r="AOP145" s="10"/>
      <c r="AOQ145" s="10"/>
      <c r="AOR145" s="10"/>
      <c r="AOS145" s="10"/>
      <c r="AOT145" s="10"/>
      <c r="AOU145" s="10"/>
      <c r="AOV145" s="10"/>
      <c r="AOW145" s="10"/>
      <c r="AOX145" s="10"/>
      <c r="AOY145" s="10"/>
      <c r="AOZ145" s="10"/>
      <c r="APA145" s="10"/>
      <c r="APB145" s="10"/>
      <c r="APC145" s="10"/>
      <c r="APD145" s="10"/>
      <c r="APE145" s="10"/>
      <c r="APF145" s="10"/>
      <c r="APG145" s="10"/>
      <c r="APH145" s="10"/>
      <c r="API145" s="10"/>
      <c r="APJ145" s="10"/>
      <c r="APK145" s="10"/>
      <c r="APL145" s="10"/>
      <c r="APM145" s="10"/>
      <c r="APN145" s="10"/>
      <c r="APO145" s="10"/>
      <c r="APP145" s="10"/>
      <c r="APQ145" s="10"/>
      <c r="APR145" s="10"/>
      <c r="APS145" s="10"/>
      <c r="APT145" s="10"/>
      <c r="APU145" s="10"/>
      <c r="APV145" s="10"/>
      <c r="APW145" s="10"/>
      <c r="APX145" s="10"/>
      <c r="APY145" s="10"/>
      <c r="APZ145" s="10"/>
      <c r="AQA145" s="10"/>
      <c r="AQB145" s="10"/>
      <c r="AQC145" s="10"/>
      <c r="AQD145" s="10"/>
      <c r="AQE145" s="10"/>
      <c r="AQF145" s="10"/>
      <c r="AQG145" s="10"/>
      <c r="AQH145" s="10"/>
      <c r="AQI145" s="10"/>
      <c r="AQJ145" s="10"/>
      <c r="AQK145" s="10"/>
      <c r="AQL145" s="10"/>
      <c r="AQM145" s="10"/>
      <c r="AQN145" s="10"/>
      <c r="AQO145" s="10"/>
      <c r="AQP145" s="10"/>
      <c r="AQQ145" s="10"/>
      <c r="AQR145" s="10"/>
      <c r="AQS145" s="10"/>
      <c r="AQT145" s="10"/>
      <c r="AQU145" s="10"/>
      <c r="AQV145" s="10"/>
      <c r="AQW145" s="10"/>
      <c r="AQX145" s="10"/>
      <c r="AQY145" s="10"/>
      <c r="AQZ145" s="10"/>
      <c r="ARA145" s="10"/>
      <c r="ARB145" s="10"/>
      <c r="ARC145" s="10"/>
      <c r="ARD145" s="10"/>
      <c r="ARE145" s="10"/>
      <c r="ARF145" s="10"/>
      <c r="ARG145" s="10"/>
      <c r="ARH145" s="10"/>
      <c r="ARI145" s="10"/>
      <c r="ARJ145" s="10"/>
      <c r="ARK145" s="10"/>
      <c r="ARL145" s="10"/>
      <c r="ARM145" s="10"/>
      <c r="ARN145" s="10"/>
      <c r="ARO145" s="10"/>
      <c r="ARP145" s="10"/>
      <c r="ARQ145" s="10"/>
      <c r="ARR145" s="10"/>
      <c r="ARS145" s="10"/>
      <c r="ART145" s="10"/>
      <c r="ARU145" s="10"/>
      <c r="ARV145" s="10"/>
      <c r="ARW145" s="10"/>
      <c r="ARX145" s="10"/>
      <c r="ARY145" s="10"/>
      <c r="ARZ145" s="10"/>
      <c r="ASA145" s="10"/>
      <c r="ASB145" s="10"/>
      <c r="ASC145" s="10"/>
      <c r="ASD145" s="10"/>
      <c r="ASE145" s="10"/>
      <c r="ASF145" s="10"/>
      <c r="ASG145" s="10"/>
      <c r="ASH145" s="10"/>
      <c r="ASI145" s="10"/>
      <c r="ASJ145" s="10"/>
      <c r="ASK145" s="10"/>
      <c r="ASL145" s="10"/>
      <c r="ASM145" s="10"/>
      <c r="ASN145" s="10"/>
      <c r="ASO145" s="10"/>
      <c r="ASP145" s="10"/>
      <c r="ASQ145" s="10"/>
      <c r="ASR145" s="10"/>
      <c r="ASS145" s="10"/>
      <c r="AST145" s="10"/>
      <c r="ASU145" s="10"/>
      <c r="ASV145" s="10"/>
      <c r="ASW145" s="10"/>
      <c r="ASX145" s="10"/>
      <c r="ASY145" s="10"/>
      <c r="ASZ145" s="10"/>
      <c r="ATA145" s="10"/>
      <c r="ATB145" s="10"/>
      <c r="ATC145" s="10"/>
      <c r="ATD145" s="10"/>
      <c r="ATE145" s="10"/>
      <c r="ATF145" s="10"/>
      <c r="ATG145" s="10"/>
      <c r="ATH145" s="10"/>
      <c r="ATI145" s="10"/>
      <c r="ATJ145" s="10"/>
      <c r="ATK145" s="10"/>
      <c r="ATL145" s="10"/>
      <c r="ATM145" s="10"/>
      <c r="ATN145" s="10"/>
      <c r="ATO145" s="10"/>
      <c r="ATP145" s="10"/>
      <c r="ATQ145" s="10"/>
      <c r="ATR145" s="10"/>
      <c r="ATS145" s="10"/>
      <c r="ATT145" s="10"/>
      <c r="ATU145" s="10"/>
      <c r="ATV145" s="10"/>
      <c r="ATW145" s="10"/>
      <c r="ATX145" s="10"/>
      <c r="ATY145" s="10"/>
      <c r="ATZ145" s="10"/>
      <c r="AUA145" s="10"/>
      <c r="AUB145" s="10"/>
      <c r="AUC145" s="10"/>
      <c r="AUD145" s="10"/>
      <c r="AUE145" s="10"/>
      <c r="AUF145" s="10"/>
      <c r="AUG145" s="10"/>
      <c r="AUH145" s="10"/>
      <c r="AUI145" s="10"/>
      <c r="AUJ145" s="10"/>
      <c r="AUK145" s="10"/>
      <c r="AUL145" s="10"/>
      <c r="AUM145" s="10"/>
      <c r="AUN145" s="10"/>
      <c r="AUO145" s="10"/>
      <c r="AUP145" s="10"/>
      <c r="AUQ145" s="10"/>
      <c r="AUR145" s="10"/>
      <c r="AUS145" s="10"/>
      <c r="AUT145" s="10"/>
      <c r="AUU145" s="10"/>
      <c r="AUV145" s="10"/>
      <c r="AUW145" s="10"/>
      <c r="AUX145" s="10"/>
      <c r="AUY145" s="10"/>
      <c r="AUZ145" s="10"/>
      <c r="AVA145" s="10"/>
      <c r="AVB145" s="10"/>
      <c r="AVC145" s="10"/>
      <c r="AVD145" s="10"/>
      <c r="AVE145" s="10"/>
      <c r="AVF145" s="10"/>
      <c r="AVG145" s="10"/>
      <c r="AVH145" s="10"/>
      <c r="AVI145" s="10"/>
      <c r="AVJ145" s="10"/>
      <c r="AVK145" s="10"/>
      <c r="AVL145" s="10"/>
      <c r="AVM145" s="10"/>
      <c r="AVN145" s="10"/>
      <c r="AVO145" s="10"/>
      <c r="AVP145" s="10"/>
      <c r="AVQ145" s="10"/>
      <c r="AVR145" s="10"/>
      <c r="AVS145" s="10"/>
      <c r="AVT145" s="10"/>
      <c r="AVU145" s="10"/>
      <c r="AVV145" s="10"/>
      <c r="AVW145" s="10"/>
      <c r="AVX145" s="10"/>
      <c r="AVY145" s="10"/>
      <c r="AVZ145" s="10"/>
      <c r="AWA145" s="10"/>
      <c r="AWB145" s="10"/>
      <c r="AWC145" s="10"/>
      <c r="AWD145" s="10"/>
      <c r="AWE145" s="10"/>
      <c r="AWF145" s="10"/>
      <c r="AWG145" s="10"/>
      <c r="AWH145" s="10"/>
      <c r="AWI145" s="10"/>
      <c r="AWJ145" s="10"/>
      <c r="AWK145" s="10"/>
      <c r="AWL145" s="10"/>
      <c r="AWM145" s="10"/>
      <c r="AWN145" s="10"/>
      <c r="AWO145" s="10"/>
      <c r="AWP145" s="10"/>
      <c r="AWQ145" s="10"/>
      <c r="AWR145" s="10"/>
      <c r="AWS145" s="10"/>
      <c r="AWT145" s="10"/>
      <c r="AWU145" s="10"/>
      <c r="AWV145" s="10"/>
      <c r="AWW145" s="10"/>
      <c r="AWX145" s="10"/>
      <c r="AWY145" s="10"/>
      <c r="AWZ145" s="10"/>
      <c r="AXA145" s="10"/>
      <c r="AXB145" s="10"/>
      <c r="AXC145" s="10"/>
      <c r="AXD145" s="10"/>
      <c r="AXE145" s="10"/>
      <c r="AXF145" s="10"/>
      <c r="AXG145" s="10"/>
      <c r="AXH145" s="10"/>
      <c r="AXI145" s="10"/>
      <c r="AXJ145" s="10"/>
      <c r="AXK145" s="10"/>
      <c r="AXL145" s="10"/>
      <c r="AXM145" s="10"/>
      <c r="AXN145" s="10"/>
      <c r="AXO145" s="10"/>
      <c r="AXP145" s="10"/>
      <c r="AXQ145" s="10"/>
      <c r="AXR145" s="10"/>
      <c r="AXS145" s="10"/>
      <c r="AXT145" s="10"/>
      <c r="AXU145" s="10"/>
      <c r="AXV145" s="10"/>
      <c r="AXW145" s="10"/>
      <c r="AXX145" s="10"/>
      <c r="AXY145" s="10"/>
      <c r="AXZ145" s="10"/>
      <c r="AYA145" s="10"/>
      <c r="AYB145" s="10"/>
      <c r="AYC145" s="10"/>
      <c r="AYD145" s="10"/>
      <c r="AYE145" s="10"/>
      <c r="AYF145" s="10"/>
      <c r="AYG145" s="10"/>
      <c r="AYH145" s="10"/>
      <c r="AYI145" s="10"/>
      <c r="AYJ145" s="10"/>
      <c r="AYK145" s="10"/>
      <c r="AYL145" s="10"/>
      <c r="AYM145" s="10"/>
      <c r="AYN145" s="10"/>
      <c r="AYO145" s="10"/>
      <c r="AYP145" s="10"/>
      <c r="AYQ145" s="10"/>
      <c r="AYR145" s="10"/>
      <c r="AYS145" s="10"/>
      <c r="AYT145" s="10"/>
      <c r="AYU145" s="10"/>
      <c r="AYV145" s="10"/>
      <c r="AYW145" s="10"/>
      <c r="AYX145" s="10"/>
      <c r="AYY145" s="10"/>
      <c r="AYZ145" s="10"/>
      <c r="AZA145" s="10"/>
      <c r="AZB145" s="10"/>
      <c r="AZC145" s="10"/>
      <c r="AZD145" s="10"/>
      <c r="AZE145" s="10"/>
      <c r="AZF145" s="10"/>
      <c r="AZG145" s="10"/>
      <c r="AZH145" s="10"/>
      <c r="AZI145" s="10"/>
      <c r="AZJ145" s="10"/>
      <c r="AZK145" s="10"/>
      <c r="AZL145" s="10"/>
      <c r="AZM145" s="10"/>
      <c r="AZN145" s="10"/>
      <c r="AZO145" s="10"/>
      <c r="AZP145" s="10"/>
      <c r="AZQ145" s="10"/>
      <c r="AZR145" s="10"/>
      <c r="AZS145" s="10"/>
      <c r="AZT145" s="10"/>
      <c r="AZU145" s="10"/>
      <c r="AZV145" s="10"/>
      <c r="AZW145" s="10"/>
      <c r="AZX145" s="10"/>
      <c r="AZY145" s="10"/>
      <c r="AZZ145" s="10"/>
      <c r="BAA145" s="10"/>
      <c r="BAB145" s="10"/>
      <c r="BAC145" s="10"/>
      <c r="BAD145" s="10"/>
      <c r="BAE145" s="10"/>
      <c r="BAF145" s="10"/>
      <c r="BAG145" s="10"/>
      <c r="BAH145" s="10"/>
      <c r="BAI145" s="10"/>
      <c r="BAJ145" s="10"/>
      <c r="BAK145" s="10"/>
      <c r="BAL145" s="10"/>
      <c r="BAM145" s="10"/>
      <c r="BAN145" s="10"/>
      <c r="BAO145" s="10"/>
      <c r="BAP145" s="10"/>
      <c r="BAQ145" s="10"/>
      <c r="BAR145" s="10"/>
      <c r="BAS145" s="10"/>
      <c r="BAT145" s="10"/>
      <c r="BAU145" s="10"/>
      <c r="BAV145" s="10"/>
      <c r="BAW145" s="10"/>
      <c r="BAX145" s="10"/>
      <c r="BAY145" s="10"/>
      <c r="BAZ145" s="10"/>
      <c r="BBA145" s="10"/>
      <c r="BBB145" s="10"/>
      <c r="BBC145" s="10"/>
      <c r="BBD145" s="10"/>
      <c r="BBE145" s="10"/>
      <c r="BBF145" s="10"/>
      <c r="BBG145" s="10"/>
      <c r="BBH145" s="10"/>
      <c r="BBI145" s="10"/>
      <c r="BBJ145" s="10"/>
      <c r="BBK145" s="10"/>
      <c r="BBL145" s="10"/>
      <c r="BBM145" s="10"/>
      <c r="BBN145" s="10"/>
      <c r="BBO145" s="10"/>
      <c r="BBP145" s="10"/>
      <c r="BBQ145" s="10"/>
      <c r="BBR145" s="10"/>
      <c r="BBS145" s="10"/>
      <c r="BBT145" s="10"/>
      <c r="BBU145" s="10"/>
      <c r="BBV145" s="10"/>
      <c r="BBW145" s="10"/>
      <c r="BBX145" s="10"/>
      <c r="BBY145" s="10"/>
      <c r="BBZ145" s="10"/>
      <c r="BCA145" s="10"/>
      <c r="BCB145" s="10"/>
      <c r="BCC145" s="10"/>
      <c r="BCD145" s="10"/>
      <c r="BCE145" s="10"/>
      <c r="BCF145" s="10"/>
      <c r="BCG145" s="10"/>
      <c r="BCH145" s="10"/>
      <c r="BCI145" s="10"/>
      <c r="BCJ145" s="10"/>
      <c r="BCK145" s="10"/>
      <c r="BCL145" s="10"/>
      <c r="BCM145" s="10"/>
      <c r="BCN145" s="10"/>
      <c r="BCO145" s="10"/>
      <c r="BCP145" s="10"/>
      <c r="BCQ145" s="10"/>
      <c r="BCR145" s="10"/>
      <c r="BCS145" s="10"/>
      <c r="BCT145" s="10"/>
    </row>
    <row r="146" spans="1:1450" s="37" customFormat="1" x14ac:dyDescent="0.25">
      <c r="A146" s="42" t="s">
        <v>55</v>
      </c>
      <c r="B146" s="29" t="s">
        <v>55</v>
      </c>
      <c r="C146" s="29" t="s">
        <v>84</v>
      </c>
      <c r="D146" s="29" t="s">
        <v>281</v>
      </c>
      <c r="E146" s="29" t="s">
        <v>275</v>
      </c>
      <c r="F146" s="29" t="s">
        <v>282</v>
      </c>
      <c r="G146" s="43">
        <v>44113</v>
      </c>
      <c r="H146" s="43">
        <v>2478</v>
      </c>
      <c r="I146" s="43">
        <v>777</v>
      </c>
      <c r="J146" s="29"/>
      <c r="K146" s="29"/>
      <c r="L146" s="29"/>
      <c r="M146" s="29"/>
      <c r="N146" s="62"/>
      <c r="O146" s="29" t="str">
        <f t="shared" si="35"/>
        <v/>
      </c>
      <c r="P146" s="29"/>
      <c r="Q146" s="44">
        <f t="shared" si="38"/>
        <v>16282.428571428572</v>
      </c>
      <c r="R146" s="30">
        <f t="shared" si="39"/>
        <v>44113</v>
      </c>
      <c r="S146" s="30">
        <f t="shared" si="40"/>
        <v>777</v>
      </c>
      <c r="T146" s="29"/>
      <c r="U146" s="29"/>
      <c r="V146" s="29"/>
      <c r="W146" s="44">
        <f t="shared" si="41"/>
        <v>439.13325380041954</v>
      </c>
      <c r="X146" s="48"/>
      <c r="Y146" s="31"/>
      <c r="Z146" s="31"/>
      <c r="AA146" s="31"/>
      <c r="AB146" s="31"/>
      <c r="AC146" s="29"/>
      <c r="AD146" s="29"/>
      <c r="AE146" s="29"/>
      <c r="AF146" s="29"/>
      <c r="AG146" s="63"/>
      <c r="AH146" s="32"/>
      <c r="AI146" s="32"/>
      <c r="AJ146" s="32"/>
      <c r="AK146" s="32"/>
      <c r="AL146" s="29"/>
      <c r="AM146" s="29"/>
      <c r="AN146" s="29"/>
      <c r="AO146" s="29"/>
      <c r="AP146" s="29"/>
      <c r="AQ146" s="29"/>
      <c r="AR146" s="29"/>
      <c r="AS146" s="29"/>
      <c r="AT146" s="29"/>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row>
    <row r="147" spans="1:1450" x14ac:dyDescent="0.25">
      <c r="A147" s="42" t="s">
        <v>55</v>
      </c>
      <c r="B147" s="29" t="s">
        <v>55</v>
      </c>
      <c r="C147" s="29" t="s">
        <v>84</v>
      </c>
      <c r="D147" s="29" t="s">
        <v>283</v>
      </c>
      <c r="E147" s="29" t="s">
        <v>275</v>
      </c>
      <c r="F147" s="29" t="s">
        <v>284</v>
      </c>
      <c r="G147" s="43">
        <v>43415</v>
      </c>
      <c r="H147" s="43">
        <v>3697</v>
      </c>
      <c r="I147" s="43">
        <v>2882</v>
      </c>
      <c r="J147" s="29"/>
      <c r="K147" s="44"/>
      <c r="L147" s="44"/>
      <c r="M147" s="29"/>
      <c r="N147" s="62"/>
      <c r="O147" s="29" t="str">
        <f t="shared" si="35"/>
        <v/>
      </c>
      <c r="P147" s="44"/>
      <c r="Q147" s="44">
        <f t="shared" si="38"/>
        <v>15584.428571428572</v>
      </c>
      <c r="R147" s="30">
        <f t="shared" si="39"/>
        <v>43415</v>
      </c>
      <c r="S147" s="30">
        <f t="shared" si="40"/>
        <v>2882</v>
      </c>
      <c r="T147" s="44"/>
      <c r="U147" s="44"/>
      <c r="V147" s="29"/>
      <c r="W147" s="44">
        <f t="shared" si="41"/>
        <v>29.241107178197055</v>
      </c>
      <c r="X147" s="46"/>
      <c r="Y147" s="47"/>
      <c r="Z147" s="47"/>
      <c r="AA147" s="47"/>
      <c r="AB147" s="47"/>
      <c r="AC147" s="48"/>
      <c r="AD147" s="48"/>
      <c r="AE147" s="47"/>
      <c r="AF147" s="47"/>
      <c r="AG147" s="50"/>
      <c r="AH147" s="105"/>
      <c r="AI147" s="105"/>
      <c r="AJ147" s="105"/>
      <c r="AK147" s="105"/>
      <c r="AL147" s="29"/>
      <c r="AM147" s="29"/>
      <c r="AN147" s="29"/>
      <c r="AO147" s="29"/>
      <c r="AP147" s="29"/>
      <c r="AQ147" s="29"/>
      <c r="AR147" s="29"/>
      <c r="AS147" s="29"/>
      <c r="AT147" s="29"/>
    </row>
    <row r="148" spans="1:1450" x14ac:dyDescent="0.25">
      <c r="A148" s="42" t="s">
        <v>55</v>
      </c>
      <c r="B148" s="29" t="s">
        <v>55</v>
      </c>
      <c r="C148" s="29" t="s">
        <v>84</v>
      </c>
      <c r="D148" s="29" t="s">
        <v>285</v>
      </c>
      <c r="E148" s="29" t="s">
        <v>275</v>
      </c>
      <c r="F148" s="29" t="s">
        <v>286</v>
      </c>
      <c r="G148" s="43">
        <v>19269</v>
      </c>
      <c r="H148" s="43">
        <v>1095</v>
      </c>
      <c r="I148" s="43">
        <v>394</v>
      </c>
      <c r="J148" s="29"/>
      <c r="K148" s="29"/>
      <c r="L148" s="29"/>
      <c r="M148" s="29"/>
      <c r="N148" s="62"/>
      <c r="O148" s="29" t="str">
        <f t="shared" si="35"/>
        <v/>
      </c>
      <c r="P148" s="29"/>
      <c r="Q148" s="44">
        <f t="shared" si="38"/>
        <v>8561.5714285714275</v>
      </c>
      <c r="R148" s="30">
        <f t="shared" si="39"/>
        <v>19269</v>
      </c>
      <c r="S148" s="30">
        <f t="shared" si="40"/>
        <v>394</v>
      </c>
      <c r="T148" s="29"/>
      <c r="U148" s="29"/>
      <c r="V148" s="29"/>
      <c r="W148" s="44">
        <f t="shared" si="41"/>
        <v>472.18754236472591</v>
      </c>
      <c r="X148" s="48"/>
      <c r="Y148" s="31"/>
      <c r="Z148" s="31"/>
      <c r="AA148" s="31"/>
      <c r="AB148" s="31"/>
      <c r="AC148" s="29"/>
      <c r="AD148" s="29"/>
      <c r="AE148" s="29"/>
      <c r="AF148" s="29"/>
      <c r="AG148" s="63"/>
      <c r="AH148" s="32"/>
      <c r="AI148" s="32"/>
      <c r="AJ148" s="32"/>
      <c r="AK148" s="32"/>
      <c r="AL148" s="29"/>
      <c r="AM148" s="29"/>
      <c r="AN148" s="29"/>
      <c r="AO148" s="29"/>
      <c r="AP148" s="29"/>
      <c r="AQ148" s="29"/>
      <c r="AR148" s="29"/>
      <c r="AS148" s="29"/>
      <c r="AT148" s="29"/>
    </row>
    <row r="149" spans="1:1450" x14ac:dyDescent="0.25">
      <c r="A149" s="42" t="s">
        <v>55</v>
      </c>
      <c r="B149" s="29" t="s">
        <v>55</v>
      </c>
      <c r="C149" s="29" t="s">
        <v>84</v>
      </c>
      <c r="D149" s="29" t="s">
        <v>287</v>
      </c>
      <c r="E149" s="29" t="s">
        <v>275</v>
      </c>
      <c r="F149" s="29" t="s">
        <v>288</v>
      </c>
      <c r="G149" s="43">
        <v>20072</v>
      </c>
      <c r="H149" s="43">
        <v>1180</v>
      </c>
      <c r="I149" s="43">
        <v>510</v>
      </c>
      <c r="J149" s="29"/>
      <c r="K149" s="29"/>
      <c r="L149" s="29"/>
      <c r="M149" s="29"/>
      <c r="N149" s="62"/>
      <c r="O149" s="29" t="str">
        <f t="shared" si="35"/>
        <v/>
      </c>
      <c r="P149" s="29"/>
      <c r="Q149" s="44">
        <f t="shared" si="38"/>
        <v>7758.5714285714275</v>
      </c>
      <c r="R149" s="30">
        <f t="shared" si="39"/>
        <v>20072</v>
      </c>
      <c r="S149" s="30">
        <f t="shared" si="40"/>
        <v>510</v>
      </c>
      <c r="T149" s="29"/>
      <c r="U149" s="29"/>
      <c r="V149" s="29"/>
      <c r="W149" s="44">
        <f t="shared" si="41"/>
        <v>231.4318747106685</v>
      </c>
      <c r="X149" s="48"/>
      <c r="Y149" s="31"/>
      <c r="Z149" s="31"/>
      <c r="AA149" s="31"/>
      <c r="AB149" s="31"/>
      <c r="AC149" s="29"/>
      <c r="AD149" s="29"/>
      <c r="AE149" s="29"/>
      <c r="AF149" s="29"/>
      <c r="AG149" s="63"/>
      <c r="AH149" s="32"/>
      <c r="AI149" s="32"/>
      <c r="AJ149" s="32"/>
      <c r="AK149" s="32"/>
      <c r="AL149" s="29"/>
      <c r="AM149" s="29"/>
      <c r="AN149" s="29"/>
      <c r="AO149" s="29"/>
      <c r="AP149" s="29"/>
      <c r="AQ149" s="29"/>
      <c r="AR149" s="29"/>
      <c r="AS149" s="29"/>
      <c r="AT149" s="29"/>
    </row>
    <row r="150" spans="1:1450" x14ac:dyDescent="0.25">
      <c r="A150" s="66" t="s">
        <v>55</v>
      </c>
      <c r="B150" s="33" t="s">
        <v>55</v>
      </c>
      <c r="C150" s="33" t="s">
        <v>84</v>
      </c>
      <c r="D150" s="33" t="s">
        <v>289</v>
      </c>
      <c r="E150" s="33" t="s">
        <v>290</v>
      </c>
      <c r="F150" s="33" t="s">
        <v>291</v>
      </c>
      <c r="G150" s="67">
        <v>29720</v>
      </c>
      <c r="H150" s="67">
        <v>1746</v>
      </c>
      <c r="I150" s="67">
        <v>743</v>
      </c>
      <c r="J150" s="33">
        <v>3</v>
      </c>
      <c r="K150" s="68">
        <f>AVERAGE(G150:G152)</f>
        <v>23054.333333333332</v>
      </c>
      <c r="L150" s="68">
        <f>STDEV(G150:G152)</f>
        <v>5928.5060793874009</v>
      </c>
      <c r="M150" s="33"/>
      <c r="N150" s="69">
        <v>1.196</v>
      </c>
      <c r="O150" s="33" t="str">
        <f t="shared" si="35"/>
        <v/>
      </c>
      <c r="P150" s="68">
        <f>ABS(L150*N150)</f>
        <v>7090.4932709473314</v>
      </c>
      <c r="Q150" s="68">
        <f>ABS(G150-$K$150)</f>
        <v>6665.6666666666679</v>
      </c>
      <c r="R150" s="34">
        <f>IF(Q150&gt;$P$150,"",G150)</f>
        <v>29720</v>
      </c>
      <c r="S150" s="34">
        <f t="shared" si="40"/>
        <v>743</v>
      </c>
      <c r="T150" s="68">
        <f>AVERAGE(R150:R152)</f>
        <v>23054.333333333332</v>
      </c>
      <c r="U150" s="68">
        <f>STDEV(R150:R152)</f>
        <v>5928.5060793874009</v>
      </c>
      <c r="V150" s="33"/>
      <c r="W150" s="68">
        <f>IF(R150="","",((R150-$T$150)/S150)^2)</f>
        <v>80.484000715717485</v>
      </c>
      <c r="X150" s="70">
        <f>(1/(J150-1))*SUM(W150:W152)</f>
        <v>111.42032496356811</v>
      </c>
      <c r="Y150" s="71">
        <f>U150/T150</f>
        <v>0.2571536549623672</v>
      </c>
      <c r="Z150" s="71"/>
      <c r="AA150" s="71" t="str">
        <f>IF(X150&lt;2,"A",IF(Y150&lt;0.15,"B","C"))</f>
        <v>C</v>
      </c>
      <c r="AB150" s="71"/>
      <c r="AC150" s="38">
        <f>T150/1000</f>
        <v>23.054333333333332</v>
      </c>
      <c r="AD150" s="72">
        <f>AC150*(SQRT((U150/T150)^2+(0.21/3.98)^2))</f>
        <v>6.0520159986489173</v>
      </c>
      <c r="AE150" s="71">
        <f>AD150/AC150</f>
        <v>0.26251099570502656</v>
      </c>
      <c r="AF150" s="71"/>
      <c r="AG150" s="73">
        <v>66</v>
      </c>
      <c r="AH150" s="90"/>
      <c r="AI150" s="72">
        <f>(MEDIAN(R150:R152))/1000</f>
        <v>21.071999999999999</v>
      </c>
      <c r="AJ150" s="72">
        <f>(QUARTILE(R150:R152,1))/1000</f>
        <v>19.721499999999999</v>
      </c>
      <c r="AK150" s="72">
        <f>(QUARTILE(R150:R152,3))/1000</f>
        <v>25.396000000000001</v>
      </c>
      <c r="AL150" s="38">
        <f>(AK150-AJ150)</f>
        <v>5.6745000000000019</v>
      </c>
      <c r="AM150" s="29"/>
      <c r="AN150" s="29"/>
      <c r="AO150" s="29"/>
      <c r="AP150" s="29"/>
      <c r="AQ150" s="29"/>
      <c r="AR150" s="29"/>
      <c r="AS150" s="29"/>
      <c r="AT150" s="29"/>
    </row>
    <row r="151" spans="1:1450" x14ac:dyDescent="0.25">
      <c r="A151" s="66" t="s">
        <v>55</v>
      </c>
      <c r="B151" s="33" t="s">
        <v>55</v>
      </c>
      <c r="C151" s="33" t="s">
        <v>84</v>
      </c>
      <c r="D151" s="33" t="s">
        <v>292</v>
      </c>
      <c r="E151" s="33" t="s">
        <v>290</v>
      </c>
      <c r="F151" s="33" t="s">
        <v>293</v>
      </c>
      <c r="G151" s="67">
        <v>18371</v>
      </c>
      <c r="H151" s="67">
        <v>1067</v>
      </c>
      <c r="I151" s="67">
        <v>437</v>
      </c>
      <c r="J151" s="33"/>
      <c r="K151" s="33"/>
      <c r="L151" s="33"/>
      <c r="M151" s="33"/>
      <c r="N151" s="74"/>
      <c r="O151" s="33" t="str">
        <f t="shared" si="35"/>
        <v/>
      </c>
      <c r="P151" s="33"/>
      <c r="Q151" s="68">
        <f>ABS(G151-$K$150)</f>
        <v>4683.3333333333321</v>
      </c>
      <c r="R151" s="34">
        <f>IF(Q151&gt;$P$150,"",G151)</f>
        <v>18371</v>
      </c>
      <c r="S151" s="34">
        <f t="shared" si="40"/>
        <v>437</v>
      </c>
      <c r="T151" s="33"/>
      <c r="U151" s="33"/>
      <c r="V151" s="33"/>
      <c r="W151" s="68">
        <f>IF(R151="","",((R151-$T$150)/S151)^2)</f>
        <v>114.85430154166957</v>
      </c>
      <c r="X151" s="38"/>
      <c r="Y151" s="75"/>
      <c r="Z151" s="75"/>
      <c r="AA151" s="75"/>
      <c r="AB151" s="75"/>
      <c r="AC151" s="33"/>
      <c r="AD151" s="33"/>
      <c r="AE151" s="33"/>
      <c r="AF151" s="33"/>
      <c r="AG151" s="76"/>
      <c r="AH151" s="36"/>
      <c r="AI151" s="36"/>
      <c r="AJ151" s="36"/>
      <c r="AK151" s="36"/>
      <c r="AL151" s="33"/>
      <c r="AM151" s="29"/>
      <c r="AN151" s="29"/>
      <c r="AO151" s="29"/>
      <c r="AP151" s="29"/>
      <c r="AQ151" s="29"/>
      <c r="AR151" s="29"/>
      <c r="AS151" s="29"/>
      <c r="AT151" s="29"/>
    </row>
    <row r="152" spans="1:1450" x14ac:dyDescent="0.25">
      <c r="A152" s="66" t="s">
        <v>55</v>
      </c>
      <c r="B152" s="33" t="s">
        <v>55</v>
      </c>
      <c r="C152" s="33" t="s">
        <v>84</v>
      </c>
      <c r="D152" s="33" t="s">
        <v>294</v>
      </c>
      <c r="E152" s="33" t="s">
        <v>290</v>
      </c>
      <c r="F152" s="33" t="s">
        <v>295</v>
      </c>
      <c r="G152" s="67">
        <v>21072</v>
      </c>
      <c r="H152" s="67">
        <v>1180</v>
      </c>
      <c r="I152" s="67">
        <v>378</v>
      </c>
      <c r="J152" s="33"/>
      <c r="K152" s="33"/>
      <c r="L152" s="33"/>
      <c r="M152" s="33"/>
      <c r="N152" s="74"/>
      <c r="O152" s="33" t="str">
        <f t="shared" si="35"/>
        <v/>
      </c>
      <c r="P152" s="33"/>
      <c r="Q152" s="68">
        <f>ABS(G152-$K$150)</f>
        <v>1982.3333333333321</v>
      </c>
      <c r="R152" s="34">
        <f>IF(Q152&gt;$P$150,"",G152)</f>
        <v>21072</v>
      </c>
      <c r="S152" s="34">
        <f t="shared" si="40"/>
        <v>378</v>
      </c>
      <c r="T152" s="33"/>
      <c r="U152" s="33"/>
      <c r="V152" s="33"/>
      <c r="W152" s="68">
        <f>IF(R152="","",((R152-$T$150)/S152)^2)</f>
        <v>27.502347669749167</v>
      </c>
      <c r="X152" s="38"/>
      <c r="Y152" s="75"/>
      <c r="Z152" s="75"/>
      <c r="AA152" s="75"/>
      <c r="AB152" s="75"/>
      <c r="AC152" s="33"/>
      <c r="AD152" s="33"/>
      <c r="AE152" s="33"/>
      <c r="AF152" s="33"/>
      <c r="AG152" s="76"/>
      <c r="AH152" s="36"/>
      <c r="AI152" s="36"/>
      <c r="AJ152" s="36"/>
      <c r="AK152" s="36"/>
      <c r="AL152" s="33"/>
      <c r="AM152" s="29"/>
      <c r="AN152" s="29"/>
      <c r="AO152" s="29"/>
      <c r="AP152" s="29"/>
      <c r="AQ152" s="29"/>
      <c r="AR152" s="29"/>
      <c r="AS152" s="29"/>
      <c r="AT152" s="29"/>
    </row>
    <row r="153" spans="1:1450" x14ac:dyDescent="0.25">
      <c r="A153" s="42" t="s">
        <v>55</v>
      </c>
      <c r="B153" s="29" t="s">
        <v>55</v>
      </c>
      <c r="C153" s="29" t="s">
        <v>84</v>
      </c>
      <c r="D153" s="29" t="s">
        <v>296</v>
      </c>
      <c r="E153" s="29" t="s">
        <v>297</v>
      </c>
      <c r="F153" s="29" t="s">
        <v>298</v>
      </c>
      <c r="G153" s="43">
        <v>239208</v>
      </c>
      <c r="H153" s="43">
        <v>17351</v>
      </c>
      <c r="I153" s="43">
        <v>11014</v>
      </c>
      <c r="J153" s="29">
        <v>3</v>
      </c>
      <c r="K153" s="44">
        <f>AVERAGE(G153:G155)</f>
        <v>161982.33333333334</v>
      </c>
      <c r="L153" s="44">
        <f>STDEV(G153:G155)</f>
        <v>68488.221617540461</v>
      </c>
      <c r="M153" s="29"/>
      <c r="N153" s="45">
        <v>1.196</v>
      </c>
      <c r="O153" s="29" t="str">
        <f t="shared" si="35"/>
        <v/>
      </c>
      <c r="P153" s="44">
        <f>ABS(L153*N153)</f>
        <v>81911.913054578385</v>
      </c>
      <c r="Q153" s="44">
        <f>ABS(G153-$K$153)</f>
        <v>77225.666666666657</v>
      </c>
      <c r="R153" s="30">
        <f>IF(Q153&gt;$P$153,"",G153)</f>
        <v>239208</v>
      </c>
      <c r="S153" s="30">
        <f t="shared" si="40"/>
        <v>11014</v>
      </c>
      <c r="T153" s="44">
        <f>AVERAGE(R153:R155)</f>
        <v>161982.33333333334</v>
      </c>
      <c r="U153" s="44">
        <f>STDEV(R153:R155)</f>
        <v>68488.221617540461</v>
      </c>
      <c r="V153" s="29"/>
      <c r="W153" s="44">
        <f>IF(R153="","",((R153-$T$153)/S153)^2)</f>
        <v>49.162412670872705</v>
      </c>
      <c r="X153" s="46">
        <f>(1/(J153-1))*SUM(W153:W155)</f>
        <v>442.4520167552684</v>
      </c>
      <c r="Y153" s="47">
        <f>U153/T153</f>
        <v>0.42281290933501259</v>
      </c>
      <c r="Z153" s="47"/>
      <c r="AA153" s="47" t="str">
        <f>IF(X153&lt;2,"A",IF(Y153&lt;0.15,"B","C"))</f>
        <v>C</v>
      </c>
      <c r="AB153" s="47"/>
      <c r="AC153" s="48">
        <f>T153/1000</f>
        <v>161.98233333333334</v>
      </c>
      <c r="AD153" s="49">
        <f>AC153*(SQRT((U153/T153)^2+(0.21/3.98)^2))</f>
        <v>69.019449448978605</v>
      </c>
      <c r="AE153" s="47">
        <f>AD153/AC153</f>
        <v>0.42609245112519639</v>
      </c>
      <c r="AF153" s="47"/>
      <c r="AG153" s="50">
        <v>36</v>
      </c>
      <c r="AH153" s="105"/>
      <c r="AI153" s="49">
        <f>(MEDIAN(R153:R155))/1000</f>
        <v>138.12700000000001</v>
      </c>
      <c r="AJ153" s="49">
        <f>(QUARTILE(R153:R155,1))/1000</f>
        <v>123.3695</v>
      </c>
      <c r="AK153" s="49">
        <f>(QUARTILE(R153:R155,3))/1000</f>
        <v>188.66749999999999</v>
      </c>
      <c r="AL153" s="48">
        <f>(AK153-AJ153)</f>
        <v>65.297999999999988</v>
      </c>
      <c r="AM153" s="29"/>
      <c r="AN153" s="29"/>
      <c r="AO153" s="29"/>
      <c r="AP153" s="29"/>
      <c r="AQ153" s="29"/>
      <c r="AR153" s="29"/>
      <c r="AS153" s="29"/>
      <c r="AT153" s="29"/>
    </row>
    <row r="154" spans="1:1450" s="37" customFormat="1" x14ac:dyDescent="0.25">
      <c r="A154" s="42" t="s">
        <v>55</v>
      </c>
      <c r="B154" s="29" t="s">
        <v>55</v>
      </c>
      <c r="C154" s="29" t="s">
        <v>84</v>
      </c>
      <c r="D154" s="29" t="s">
        <v>299</v>
      </c>
      <c r="E154" s="29" t="s">
        <v>297</v>
      </c>
      <c r="F154" s="29" t="s">
        <v>300</v>
      </c>
      <c r="G154" s="43">
        <v>108612</v>
      </c>
      <c r="H154" s="43">
        <v>6206</v>
      </c>
      <c r="I154" s="43">
        <v>1957</v>
      </c>
      <c r="J154" s="29"/>
      <c r="K154" s="29"/>
      <c r="L154" s="29"/>
      <c r="M154" s="29"/>
      <c r="N154" s="62"/>
      <c r="O154" s="29" t="str">
        <f t="shared" si="35"/>
        <v/>
      </c>
      <c r="P154" s="29"/>
      <c r="Q154" s="44">
        <f>ABS(G154-$K$153)</f>
        <v>53370.333333333343</v>
      </c>
      <c r="R154" s="30">
        <f>IF(Q154&gt;$P$153,"",G154)</f>
        <v>108612</v>
      </c>
      <c r="S154" s="30">
        <f t="shared" si="40"/>
        <v>1957</v>
      </c>
      <c r="T154" s="29"/>
      <c r="U154" s="29"/>
      <c r="V154" s="29"/>
      <c r="W154" s="44">
        <f>IF(R154="","",((R154-$T$153)/S154)^2)</f>
        <v>743.73493057066014</v>
      </c>
      <c r="X154" s="48"/>
      <c r="Y154" s="31"/>
      <c r="Z154" s="31"/>
      <c r="AA154" s="31"/>
      <c r="AB154" s="31"/>
      <c r="AC154" s="29"/>
      <c r="AD154" s="29"/>
      <c r="AE154" s="29"/>
      <c r="AF154" s="29"/>
      <c r="AG154" s="63"/>
      <c r="AH154" s="32"/>
      <c r="AI154" s="32"/>
      <c r="AJ154" s="32"/>
      <c r="AK154" s="32"/>
      <c r="AL154" s="29"/>
      <c r="AM154" s="29"/>
      <c r="AN154" s="29"/>
      <c r="AO154" s="29"/>
      <c r="AP154" s="29"/>
      <c r="AQ154" s="29"/>
      <c r="AR154" s="29"/>
      <c r="AS154" s="29"/>
      <c r="AT154" s="29"/>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row>
    <row r="155" spans="1:1450" s="37" customFormat="1" x14ac:dyDescent="0.25">
      <c r="A155" s="42" t="s">
        <v>55</v>
      </c>
      <c r="B155" s="29" t="s">
        <v>55</v>
      </c>
      <c r="C155" s="29" t="s">
        <v>84</v>
      </c>
      <c r="D155" s="29" t="s">
        <v>301</v>
      </c>
      <c r="E155" s="29" t="s">
        <v>297</v>
      </c>
      <c r="F155" s="29" t="s">
        <v>302</v>
      </c>
      <c r="G155" s="43">
        <v>138127</v>
      </c>
      <c r="H155" s="43">
        <v>7945</v>
      </c>
      <c r="I155" s="43">
        <v>2487</v>
      </c>
      <c r="J155" s="29"/>
      <c r="K155" s="29"/>
      <c r="L155" s="29"/>
      <c r="M155" s="29"/>
      <c r="N155" s="62"/>
      <c r="O155" s="29" t="str">
        <f t="shared" si="35"/>
        <v/>
      </c>
      <c r="P155" s="29"/>
      <c r="Q155" s="44">
        <f>ABS(G155-$K$153)</f>
        <v>23855.333333333343</v>
      </c>
      <c r="R155" s="30">
        <f>IF(Q155&gt;$P$153,"",G155)</f>
        <v>138127</v>
      </c>
      <c r="S155" s="30">
        <f t="shared" si="40"/>
        <v>2487</v>
      </c>
      <c r="T155" s="29"/>
      <c r="U155" s="29"/>
      <c r="V155" s="29"/>
      <c r="W155" s="44">
        <f>IF(R155="","",((R155-$T$153)/S155)^2)</f>
        <v>92.006690269003954</v>
      </c>
      <c r="X155" s="48"/>
      <c r="Y155" s="31"/>
      <c r="Z155" s="31"/>
      <c r="AA155" s="31"/>
      <c r="AB155" s="31"/>
      <c r="AC155" s="29"/>
      <c r="AD155" s="29"/>
      <c r="AE155" s="29"/>
      <c r="AF155" s="29"/>
      <c r="AG155" s="63"/>
      <c r="AH155" s="32"/>
      <c r="AI155" s="32"/>
      <c r="AJ155" s="32"/>
      <c r="AK155" s="32"/>
      <c r="AL155" s="29"/>
      <c r="AM155" s="29"/>
      <c r="AN155" s="29"/>
      <c r="AO155" s="29"/>
      <c r="AP155" s="29"/>
      <c r="AQ155" s="29"/>
      <c r="AR155" s="29"/>
      <c r="AS155" s="29"/>
      <c r="AT155" s="29"/>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c r="AMJ155" s="10"/>
      <c r="AMK155" s="10"/>
      <c r="AML155" s="10"/>
      <c r="AMM155" s="10"/>
      <c r="AMN155" s="10"/>
      <c r="AMO155" s="10"/>
      <c r="AMP155" s="10"/>
      <c r="AMQ155" s="10"/>
      <c r="AMR155" s="10"/>
      <c r="AMS155" s="10"/>
      <c r="AMT155" s="10"/>
      <c r="AMU155" s="10"/>
      <c r="AMV155" s="10"/>
      <c r="AMW155" s="10"/>
      <c r="AMX155" s="10"/>
      <c r="AMY155" s="10"/>
      <c r="AMZ155" s="10"/>
      <c r="ANA155" s="10"/>
      <c r="ANB155" s="10"/>
      <c r="ANC155" s="10"/>
      <c r="AND155" s="10"/>
      <c r="ANE155" s="10"/>
      <c r="ANF155" s="10"/>
      <c r="ANG155" s="10"/>
      <c r="ANH155" s="10"/>
      <c r="ANI155" s="10"/>
      <c r="ANJ155" s="10"/>
      <c r="ANK155" s="10"/>
      <c r="ANL155" s="10"/>
      <c r="ANM155" s="10"/>
      <c r="ANN155" s="10"/>
      <c r="ANO155" s="10"/>
      <c r="ANP155" s="10"/>
      <c r="ANQ155" s="10"/>
      <c r="ANR155" s="10"/>
      <c r="ANS155" s="10"/>
      <c r="ANT155" s="10"/>
      <c r="ANU155" s="10"/>
      <c r="ANV155" s="10"/>
      <c r="ANW155" s="10"/>
      <c r="ANX155" s="10"/>
      <c r="ANY155" s="10"/>
      <c r="ANZ155" s="10"/>
      <c r="AOA155" s="10"/>
      <c r="AOB155" s="10"/>
      <c r="AOC155" s="10"/>
      <c r="AOD155" s="10"/>
      <c r="AOE155" s="10"/>
      <c r="AOF155" s="10"/>
      <c r="AOG155" s="10"/>
      <c r="AOH155" s="10"/>
      <c r="AOI155" s="10"/>
      <c r="AOJ155" s="10"/>
      <c r="AOK155" s="10"/>
      <c r="AOL155" s="10"/>
      <c r="AOM155" s="10"/>
      <c r="AON155" s="10"/>
      <c r="AOO155" s="10"/>
      <c r="AOP155" s="10"/>
      <c r="AOQ155" s="10"/>
      <c r="AOR155" s="10"/>
      <c r="AOS155" s="10"/>
      <c r="AOT155" s="10"/>
      <c r="AOU155" s="10"/>
      <c r="AOV155" s="10"/>
      <c r="AOW155" s="10"/>
      <c r="AOX155" s="10"/>
      <c r="AOY155" s="10"/>
      <c r="AOZ155" s="10"/>
      <c r="APA155" s="10"/>
      <c r="APB155" s="10"/>
      <c r="APC155" s="10"/>
      <c r="APD155" s="10"/>
      <c r="APE155" s="10"/>
      <c r="APF155" s="10"/>
      <c r="APG155" s="10"/>
      <c r="APH155" s="10"/>
      <c r="API155" s="10"/>
      <c r="APJ155" s="10"/>
      <c r="APK155" s="10"/>
      <c r="APL155" s="10"/>
      <c r="APM155" s="10"/>
      <c r="APN155" s="10"/>
      <c r="APO155" s="10"/>
      <c r="APP155" s="10"/>
      <c r="APQ155" s="10"/>
      <c r="APR155" s="10"/>
      <c r="APS155" s="10"/>
      <c r="APT155" s="10"/>
      <c r="APU155" s="10"/>
      <c r="APV155" s="10"/>
      <c r="APW155" s="10"/>
      <c r="APX155" s="10"/>
      <c r="APY155" s="10"/>
      <c r="APZ155" s="10"/>
      <c r="AQA155" s="10"/>
      <c r="AQB155" s="10"/>
      <c r="AQC155" s="10"/>
      <c r="AQD155" s="10"/>
      <c r="AQE155" s="10"/>
      <c r="AQF155" s="10"/>
      <c r="AQG155" s="10"/>
      <c r="AQH155" s="10"/>
      <c r="AQI155" s="10"/>
      <c r="AQJ155" s="10"/>
      <c r="AQK155" s="10"/>
      <c r="AQL155" s="10"/>
      <c r="AQM155" s="10"/>
      <c r="AQN155" s="10"/>
      <c r="AQO155" s="10"/>
      <c r="AQP155" s="10"/>
      <c r="AQQ155" s="10"/>
      <c r="AQR155" s="10"/>
      <c r="AQS155" s="10"/>
      <c r="AQT155" s="10"/>
      <c r="AQU155" s="10"/>
      <c r="AQV155" s="10"/>
      <c r="AQW155" s="10"/>
      <c r="AQX155" s="10"/>
      <c r="AQY155" s="10"/>
      <c r="AQZ155" s="10"/>
      <c r="ARA155" s="10"/>
      <c r="ARB155" s="10"/>
      <c r="ARC155" s="10"/>
      <c r="ARD155" s="10"/>
      <c r="ARE155" s="10"/>
      <c r="ARF155" s="10"/>
      <c r="ARG155" s="10"/>
      <c r="ARH155" s="10"/>
      <c r="ARI155" s="10"/>
      <c r="ARJ155" s="10"/>
      <c r="ARK155" s="10"/>
      <c r="ARL155" s="10"/>
      <c r="ARM155" s="10"/>
      <c r="ARN155" s="10"/>
      <c r="ARO155" s="10"/>
      <c r="ARP155" s="10"/>
      <c r="ARQ155" s="10"/>
      <c r="ARR155" s="10"/>
      <c r="ARS155" s="10"/>
      <c r="ART155" s="10"/>
      <c r="ARU155" s="10"/>
      <c r="ARV155" s="10"/>
      <c r="ARW155" s="10"/>
      <c r="ARX155" s="10"/>
      <c r="ARY155" s="10"/>
      <c r="ARZ155" s="10"/>
      <c r="ASA155" s="10"/>
      <c r="ASB155" s="10"/>
      <c r="ASC155" s="10"/>
      <c r="ASD155" s="10"/>
      <c r="ASE155" s="10"/>
      <c r="ASF155" s="10"/>
      <c r="ASG155" s="10"/>
      <c r="ASH155" s="10"/>
      <c r="ASI155" s="10"/>
      <c r="ASJ155" s="10"/>
      <c r="ASK155" s="10"/>
      <c r="ASL155" s="10"/>
      <c r="ASM155" s="10"/>
      <c r="ASN155" s="10"/>
      <c r="ASO155" s="10"/>
      <c r="ASP155" s="10"/>
      <c r="ASQ155" s="10"/>
      <c r="ASR155" s="10"/>
      <c r="ASS155" s="10"/>
      <c r="AST155" s="10"/>
      <c r="ASU155" s="10"/>
      <c r="ASV155" s="10"/>
      <c r="ASW155" s="10"/>
      <c r="ASX155" s="10"/>
      <c r="ASY155" s="10"/>
      <c r="ASZ155" s="10"/>
      <c r="ATA155" s="10"/>
      <c r="ATB155" s="10"/>
      <c r="ATC155" s="10"/>
      <c r="ATD155" s="10"/>
      <c r="ATE155" s="10"/>
      <c r="ATF155" s="10"/>
      <c r="ATG155" s="10"/>
      <c r="ATH155" s="10"/>
      <c r="ATI155" s="10"/>
      <c r="ATJ155" s="10"/>
      <c r="ATK155" s="10"/>
      <c r="ATL155" s="10"/>
      <c r="ATM155" s="10"/>
      <c r="ATN155" s="10"/>
      <c r="ATO155" s="10"/>
      <c r="ATP155" s="10"/>
      <c r="ATQ155" s="10"/>
      <c r="ATR155" s="10"/>
      <c r="ATS155" s="10"/>
      <c r="ATT155" s="10"/>
      <c r="ATU155" s="10"/>
      <c r="ATV155" s="10"/>
      <c r="ATW155" s="10"/>
      <c r="ATX155" s="10"/>
      <c r="ATY155" s="10"/>
      <c r="ATZ155" s="10"/>
      <c r="AUA155" s="10"/>
      <c r="AUB155" s="10"/>
      <c r="AUC155" s="10"/>
      <c r="AUD155" s="10"/>
      <c r="AUE155" s="10"/>
      <c r="AUF155" s="10"/>
      <c r="AUG155" s="10"/>
      <c r="AUH155" s="10"/>
      <c r="AUI155" s="10"/>
      <c r="AUJ155" s="10"/>
      <c r="AUK155" s="10"/>
      <c r="AUL155" s="10"/>
      <c r="AUM155" s="10"/>
      <c r="AUN155" s="10"/>
      <c r="AUO155" s="10"/>
      <c r="AUP155" s="10"/>
      <c r="AUQ155" s="10"/>
      <c r="AUR155" s="10"/>
      <c r="AUS155" s="10"/>
      <c r="AUT155" s="10"/>
      <c r="AUU155" s="10"/>
      <c r="AUV155" s="10"/>
      <c r="AUW155" s="10"/>
      <c r="AUX155" s="10"/>
      <c r="AUY155" s="10"/>
      <c r="AUZ155" s="10"/>
      <c r="AVA155" s="10"/>
      <c r="AVB155" s="10"/>
      <c r="AVC155" s="10"/>
      <c r="AVD155" s="10"/>
      <c r="AVE155" s="10"/>
      <c r="AVF155" s="10"/>
      <c r="AVG155" s="10"/>
      <c r="AVH155" s="10"/>
      <c r="AVI155" s="10"/>
      <c r="AVJ155" s="10"/>
      <c r="AVK155" s="10"/>
      <c r="AVL155" s="10"/>
      <c r="AVM155" s="10"/>
      <c r="AVN155" s="10"/>
      <c r="AVO155" s="10"/>
      <c r="AVP155" s="10"/>
      <c r="AVQ155" s="10"/>
      <c r="AVR155" s="10"/>
      <c r="AVS155" s="10"/>
      <c r="AVT155" s="10"/>
      <c r="AVU155" s="10"/>
      <c r="AVV155" s="10"/>
      <c r="AVW155" s="10"/>
      <c r="AVX155" s="10"/>
      <c r="AVY155" s="10"/>
      <c r="AVZ155" s="10"/>
      <c r="AWA155" s="10"/>
      <c r="AWB155" s="10"/>
      <c r="AWC155" s="10"/>
      <c r="AWD155" s="10"/>
      <c r="AWE155" s="10"/>
      <c r="AWF155" s="10"/>
      <c r="AWG155" s="10"/>
      <c r="AWH155" s="10"/>
      <c r="AWI155" s="10"/>
      <c r="AWJ155" s="10"/>
      <c r="AWK155" s="10"/>
      <c r="AWL155" s="10"/>
      <c r="AWM155" s="10"/>
      <c r="AWN155" s="10"/>
      <c r="AWO155" s="10"/>
      <c r="AWP155" s="10"/>
      <c r="AWQ155" s="10"/>
      <c r="AWR155" s="10"/>
      <c r="AWS155" s="10"/>
      <c r="AWT155" s="10"/>
      <c r="AWU155" s="10"/>
      <c r="AWV155" s="10"/>
      <c r="AWW155" s="10"/>
      <c r="AWX155" s="10"/>
      <c r="AWY155" s="10"/>
      <c r="AWZ155" s="10"/>
      <c r="AXA155" s="10"/>
      <c r="AXB155" s="10"/>
      <c r="AXC155" s="10"/>
      <c r="AXD155" s="10"/>
      <c r="AXE155" s="10"/>
      <c r="AXF155" s="10"/>
      <c r="AXG155" s="10"/>
      <c r="AXH155" s="10"/>
      <c r="AXI155" s="10"/>
      <c r="AXJ155" s="10"/>
      <c r="AXK155" s="10"/>
      <c r="AXL155" s="10"/>
      <c r="AXM155" s="10"/>
      <c r="AXN155" s="10"/>
      <c r="AXO155" s="10"/>
      <c r="AXP155" s="10"/>
      <c r="AXQ155" s="10"/>
      <c r="AXR155" s="10"/>
      <c r="AXS155" s="10"/>
      <c r="AXT155" s="10"/>
      <c r="AXU155" s="10"/>
      <c r="AXV155" s="10"/>
      <c r="AXW155" s="10"/>
      <c r="AXX155" s="10"/>
      <c r="AXY155" s="10"/>
      <c r="AXZ155" s="10"/>
      <c r="AYA155" s="10"/>
      <c r="AYB155" s="10"/>
      <c r="AYC155" s="10"/>
      <c r="AYD155" s="10"/>
      <c r="AYE155" s="10"/>
      <c r="AYF155" s="10"/>
      <c r="AYG155" s="10"/>
      <c r="AYH155" s="10"/>
      <c r="AYI155" s="10"/>
      <c r="AYJ155" s="10"/>
      <c r="AYK155" s="10"/>
      <c r="AYL155" s="10"/>
      <c r="AYM155" s="10"/>
      <c r="AYN155" s="10"/>
      <c r="AYO155" s="10"/>
      <c r="AYP155" s="10"/>
      <c r="AYQ155" s="10"/>
      <c r="AYR155" s="10"/>
      <c r="AYS155" s="10"/>
      <c r="AYT155" s="10"/>
      <c r="AYU155" s="10"/>
      <c r="AYV155" s="10"/>
      <c r="AYW155" s="10"/>
      <c r="AYX155" s="10"/>
      <c r="AYY155" s="10"/>
      <c r="AYZ155" s="10"/>
      <c r="AZA155" s="10"/>
      <c r="AZB155" s="10"/>
      <c r="AZC155" s="10"/>
      <c r="AZD155" s="10"/>
      <c r="AZE155" s="10"/>
      <c r="AZF155" s="10"/>
      <c r="AZG155" s="10"/>
      <c r="AZH155" s="10"/>
      <c r="AZI155" s="10"/>
      <c r="AZJ155" s="10"/>
      <c r="AZK155" s="10"/>
      <c r="AZL155" s="10"/>
      <c r="AZM155" s="10"/>
      <c r="AZN155" s="10"/>
      <c r="AZO155" s="10"/>
      <c r="AZP155" s="10"/>
      <c r="AZQ155" s="10"/>
      <c r="AZR155" s="10"/>
      <c r="AZS155" s="10"/>
      <c r="AZT155" s="10"/>
      <c r="AZU155" s="10"/>
      <c r="AZV155" s="10"/>
      <c r="AZW155" s="10"/>
      <c r="AZX155" s="10"/>
      <c r="AZY155" s="10"/>
      <c r="AZZ155" s="10"/>
      <c r="BAA155" s="10"/>
      <c r="BAB155" s="10"/>
      <c r="BAC155" s="10"/>
      <c r="BAD155" s="10"/>
      <c r="BAE155" s="10"/>
      <c r="BAF155" s="10"/>
      <c r="BAG155" s="10"/>
      <c r="BAH155" s="10"/>
      <c r="BAI155" s="10"/>
      <c r="BAJ155" s="10"/>
      <c r="BAK155" s="10"/>
      <c r="BAL155" s="10"/>
      <c r="BAM155" s="10"/>
      <c r="BAN155" s="10"/>
      <c r="BAO155" s="10"/>
      <c r="BAP155" s="10"/>
      <c r="BAQ155" s="10"/>
      <c r="BAR155" s="10"/>
      <c r="BAS155" s="10"/>
      <c r="BAT155" s="10"/>
      <c r="BAU155" s="10"/>
      <c r="BAV155" s="10"/>
      <c r="BAW155" s="10"/>
      <c r="BAX155" s="10"/>
      <c r="BAY155" s="10"/>
      <c r="BAZ155" s="10"/>
      <c r="BBA155" s="10"/>
      <c r="BBB155" s="10"/>
      <c r="BBC155" s="10"/>
      <c r="BBD155" s="10"/>
      <c r="BBE155" s="10"/>
      <c r="BBF155" s="10"/>
      <c r="BBG155" s="10"/>
      <c r="BBH155" s="10"/>
      <c r="BBI155" s="10"/>
      <c r="BBJ155" s="10"/>
      <c r="BBK155" s="10"/>
      <c r="BBL155" s="10"/>
      <c r="BBM155" s="10"/>
      <c r="BBN155" s="10"/>
      <c r="BBO155" s="10"/>
      <c r="BBP155" s="10"/>
      <c r="BBQ155" s="10"/>
      <c r="BBR155" s="10"/>
      <c r="BBS155" s="10"/>
      <c r="BBT155" s="10"/>
      <c r="BBU155" s="10"/>
      <c r="BBV155" s="10"/>
      <c r="BBW155" s="10"/>
      <c r="BBX155" s="10"/>
      <c r="BBY155" s="10"/>
      <c r="BBZ155" s="10"/>
      <c r="BCA155" s="10"/>
      <c r="BCB155" s="10"/>
      <c r="BCC155" s="10"/>
      <c r="BCD155" s="10"/>
      <c r="BCE155" s="10"/>
      <c r="BCF155" s="10"/>
      <c r="BCG155" s="10"/>
      <c r="BCH155" s="10"/>
      <c r="BCI155" s="10"/>
      <c r="BCJ155" s="10"/>
      <c r="BCK155" s="10"/>
      <c r="BCL155" s="10"/>
      <c r="BCM155" s="10"/>
      <c r="BCN155" s="10"/>
      <c r="BCO155" s="10"/>
      <c r="BCP155" s="10"/>
      <c r="BCQ155" s="10"/>
      <c r="BCR155" s="10"/>
      <c r="BCS155" s="10"/>
      <c r="BCT155" s="10"/>
    </row>
    <row r="156" spans="1:1450" s="37" customFormat="1" x14ac:dyDescent="0.25">
      <c r="A156" s="66" t="s">
        <v>55</v>
      </c>
      <c r="B156" s="33" t="s">
        <v>55</v>
      </c>
      <c r="C156" s="33" t="s">
        <v>84</v>
      </c>
      <c r="D156" s="33" t="s">
        <v>303</v>
      </c>
      <c r="E156" s="33" t="s">
        <v>304</v>
      </c>
      <c r="F156" s="33" t="s">
        <v>305</v>
      </c>
      <c r="G156" s="67">
        <v>16443</v>
      </c>
      <c r="H156" s="67">
        <v>1027</v>
      </c>
      <c r="I156" s="67">
        <v>544</v>
      </c>
      <c r="J156" s="33">
        <v>3</v>
      </c>
      <c r="K156" s="68">
        <f>AVERAGE(G156:G158)</f>
        <v>29779.333333333332</v>
      </c>
      <c r="L156" s="68">
        <f>STDEV(G156:G158)</f>
        <v>13929.211116690465</v>
      </c>
      <c r="M156" s="33"/>
      <c r="N156" s="69">
        <v>1.196</v>
      </c>
      <c r="O156" s="33" t="str">
        <f t="shared" si="35"/>
        <v/>
      </c>
      <c r="P156" s="68">
        <f>ABS(L156*N156)</f>
        <v>16659.336495561794</v>
      </c>
      <c r="Q156" s="68">
        <f>ABS(G156-$K$156)</f>
        <v>13336.333333333332</v>
      </c>
      <c r="R156" s="34">
        <f>IF(Q156&gt;$P$156,"",G156)</f>
        <v>16443</v>
      </c>
      <c r="S156" s="34">
        <f t="shared" si="40"/>
        <v>544</v>
      </c>
      <c r="T156" s="68">
        <f>AVERAGE(R156:R158)</f>
        <v>29779.333333333332</v>
      </c>
      <c r="U156" s="68">
        <f>STDEV(R156:R158)</f>
        <v>13929.211116690465</v>
      </c>
      <c r="V156" s="33"/>
      <c r="W156" s="68">
        <f>IF(R156="","",((R156-$T$156)/S156)^2)</f>
        <v>601.00084740544492</v>
      </c>
      <c r="X156" s="70">
        <f>(1/(J156-1))*SUM(W156:W158)</f>
        <v>390.18290432428904</v>
      </c>
      <c r="Y156" s="71">
        <f>U156/T156</f>
        <v>0.46774758053763682</v>
      </c>
      <c r="Z156" s="75"/>
      <c r="AA156" s="71" t="str">
        <f>IF(X156&lt;2,"A",IF(Y156&lt;0.15,"B","C"))</f>
        <v>C</v>
      </c>
      <c r="AB156" s="75"/>
      <c r="AC156" s="38">
        <f>T156/1000</f>
        <v>29.779333333333334</v>
      </c>
      <c r="AD156" s="72">
        <f>AC156*(SQRT((U156/T156)^2+(0.21/3.98)^2))</f>
        <v>14.017553852580088</v>
      </c>
      <c r="AE156" s="71">
        <f>AD156/AC156</f>
        <v>0.47071415923504289</v>
      </c>
      <c r="AF156" s="71"/>
      <c r="AG156" s="73">
        <v>60</v>
      </c>
      <c r="AH156" s="36"/>
      <c r="AI156" s="72">
        <f>(MEDIAN(R156:R158))/1000</f>
        <v>28.661000000000001</v>
      </c>
      <c r="AJ156" s="72">
        <f>(QUARTILE(R156:R158,1))/1000</f>
        <v>22.552</v>
      </c>
      <c r="AK156" s="72">
        <f>(QUARTILE(R156:R158,3))/1000</f>
        <v>36.447499999999998</v>
      </c>
      <c r="AL156" s="38">
        <f>(AK156-AJ156)</f>
        <v>13.895499999999998</v>
      </c>
      <c r="AM156" s="29"/>
      <c r="AN156" s="29"/>
      <c r="AO156" s="29"/>
      <c r="AP156" s="29"/>
      <c r="AQ156" s="29"/>
      <c r="AR156" s="29"/>
      <c r="AS156" s="29"/>
      <c r="AT156" s="29"/>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row>
    <row r="157" spans="1:1450" x14ac:dyDescent="0.25">
      <c r="A157" s="66" t="s">
        <v>55</v>
      </c>
      <c r="B157" s="33" t="s">
        <v>55</v>
      </c>
      <c r="C157" s="33" t="s">
        <v>84</v>
      </c>
      <c r="D157" s="33" t="s">
        <v>306</v>
      </c>
      <c r="E157" s="33" t="s">
        <v>304</v>
      </c>
      <c r="F157" s="33" t="s">
        <v>307</v>
      </c>
      <c r="G157" s="67">
        <v>44234</v>
      </c>
      <c r="H157" s="67">
        <v>2597</v>
      </c>
      <c r="I157" s="67">
        <v>1084</v>
      </c>
      <c r="J157" s="33"/>
      <c r="K157" s="33"/>
      <c r="L157" s="33"/>
      <c r="M157" s="33"/>
      <c r="N157" s="74"/>
      <c r="O157" s="33" t="str">
        <f t="shared" si="35"/>
        <v/>
      </c>
      <c r="P157" s="33"/>
      <c r="Q157" s="68">
        <f>ABS(G157-$K$156)</f>
        <v>14454.666666666668</v>
      </c>
      <c r="R157" s="34">
        <f>IF(Q157&gt;$P$156,"",G157)</f>
        <v>44234</v>
      </c>
      <c r="S157" s="34">
        <f t="shared" si="40"/>
        <v>1084</v>
      </c>
      <c r="T157" s="33"/>
      <c r="U157" s="33"/>
      <c r="V157" s="33"/>
      <c r="W157" s="68">
        <f>IF(R157="","",((R157-$T$156)/S157)^2)</f>
        <v>177.81057961871133</v>
      </c>
      <c r="X157" s="38"/>
      <c r="Y157" s="75"/>
      <c r="Z157" s="75"/>
      <c r="AA157" s="75"/>
      <c r="AB157" s="75"/>
      <c r="AC157" s="33"/>
      <c r="AD157" s="33"/>
      <c r="AE157" s="33"/>
      <c r="AF157" s="33"/>
      <c r="AG157" s="76"/>
      <c r="AH157" s="36"/>
      <c r="AI157" s="36"/>
      <c r="AJ157" s="36"/>
      <c r="AK157" s="36"/>
      <c r="AL157" s="33"/>
      <c r="AM157" s="29"/>
      <c r="AN157" s="29"/>
      <c r="AO157" s="29"/>
      <c r="AP157" s="29"/>
      <c r="AQ157" s="29"/>
      <c r="AR157" s="29"/>
      <c r="AS157" s="29"/>
      <c r="AT157" s="29"/>
    </row>
    <row r="158" spans="1:1450" x14ac:dyDescent="0.25">
      <c r="A158" s="66" t="s">
        <v>55</v>
      </c>
      <c r="B158" s="33" t="s">
        <v>55</v>
      </c>
      <c r="C158" s="33" t="s">
        <v>84</v>
      </c>
      <c r="D158" s="33" t="s">
        <v>308</v>
      </c>
      <c r="E158" s="33" t="s">
        <v>304</v>
      </c>
      <c r="F158" s="33" t="s">
        <v>309</v>
      </c>
      <c r="G158" s="67">
        <v>28661</v>
      </c>
      <c r="H158" s="67">
        <v>1768</v>
      </c>
      <c r="I158" s="67">
        <v>897</v>
      </c>
      <c r="J158" s="33"/>
      <c r="K158" s="33"/>
      <c r="L158" s="33"/>
      <c r="M158" s="33"/>
      <c r="N158" s="74"/>
      <c r="O158" s="33" t="str">
        <f t="shared" si="35"/>
        <v/>
      </c>
      <c r="P158" s="33"/>
      <c r="Q158" s="68">
        <f>ABS(G158-$K$156)</f>
        <v>1118.3333333333321</v>
      </c>
      <c r="R158" s="34">
        <f>IF(Q158&gt;$P$156,"",G158)</f>
        <v>28661</v>
      </c>
      <c r="S158" s="34">
        <f t="shared" si="40"/>
        <v>897</v>
      </c>
      <c r="T158" s="33"/>
      <c r="U158" s="33"/>
      <c r="V158" s="33"/>
      <c r="W158" s="68">
        <f>IF(R158="","",((R158-$T$156)/S158)^2)</f>
        <v>1.5543816244218516</v>
      </c>
      <c r="X158" s="38"/>
      <c r="Y158" s="75"/>
      <c r="Z158" s="75"/>
      <c r="AA158" s="75"/>
      <c r="AB158" s="75"/>
      <c r="AC158" s="33"/>
      <c r="AD158" s="33"/>
      <c r="AE158" s="33"/>
      <c r="AF158" s="33"/>
      <c r="AG158" s="76"/>
      <c r="AH158" s="36"/>
      <c r="AI158" s="36"/>
      <c r="AJ158" s="36"/>
      <c r="AK158" s="36"/>
      <c r="AL158" s="33"/>
      <c r="AM158" s="29"/>
      <c r="AN158" s="29"/>
      <c r="AO158" s="29"/>
      <c r="AP158" s="29"/>
      <c r="AQ158" s="29"/>
      <c r="AR158" s="29"/>
      <c r="AS158" s="29"/>
      <c r="AT158" s="29"/>
    </row>
    <row r="159" spans="1:1450" x14ac:dyDescent="0.25">
      <c r="A159" s="42" t="s">
        <v>501</v>
      </c>
      <c r="B159" s="29" t="s">
        <v>501</v>
      </c>
      <c r="C159" s="29" t="s">
        <v>84</v>
      </c>
      <c r="D159" s="29" t="s">
        <v>310</v>
      </c>
      <c r="E159" s="29" t="s">
        <v>311</v>
      </c>
      <c r="F159" s="29" t="s">
        <v>312</v>
      </c>
      <c r="G159" s="43">
        <v>19148</v>
      </c>
      <c r="H159" s="43">
        <v>1048</v>
      </c>
      <c r="I159" s="43">
        <v>260</v>
      </c>
      <c r="J159" s="29">
        <v>3</v>
      </c>
      <c r="K159" s="44">
        <f>AVERAGE(G159:G161)</f>
        <v>20525</v>
      </c>
      <c r="L159" s="44">
        <f>STDEV(G159:G161)</f>
        <v>2875.4424007446228</v>
      </c>
      <c r="M159" s="29"/>
      <c r="N159" s="45">
        <v>1.196</v>
      </c>
      <c r="O159" s="29" t="str">
        <f t="shared" si="35"/>
        <v/>
      </c>
      <c r="P159" s="44">
        <f>ABS(L159*N159)</f>
        <v>3439.0291112905688</v>
      </c>
      <c r="Q159" s="44">
        <f>ABS(G159-$K$159)</f>
        <v>1377</v>
      </c>
      <c r="R159" s="30">
        <f>IF(Q159&gt;$P$159,"",G159)</f>
        <v>19148</v>
      </c>
      <c r="S159" s="30">
        <f t="shared" si="40"/>
        <v>260</v>
      </c>
      <c r="T159" s="44">
        <f>AVERAGE(R159:R161)</f>
        <v>20525</v>
      </c>
      <c r="U159" s="44">
        <f>STDEV(R159:R161)</f>
        <v>2875.4424007446228</v>
      </c>
      <c r="V159" s="29"/>
      <c r="W159" s="44">
        <f>IF(R159="","",((R159-$T$159)/S159)^2)</f>
        <v>28.049245562130174</v>
      </c>
      <c r="X159" s="46">
        <f>(1/(J159-1))*SUM(W159:W161)</f>
        <v>74.001305840335377</v>
      </c>
      <c r="Y159" s="47">
        <f>U159/T159</f>
        <v>0.14009463584626664</v>
      </c>
      <c r="Z159" s="31"/>
      <c r="AA159" s="47" t="str">
        <f>IF(X159&lt;2,"A",IF(Y159&lt;0.15,"B","C"))</f>
        <v>B</v>
      </c>
      <c r="AB159" s="31"/>
      <c r="AC159" s="48">
        <f>T159/1000</f>
        <v>20.524999999999999</v>
      </c>
      <c r="AD159" s="49">
        <f>AC159*(SQRT((U159/T159)^2+(0.21/3.98)^2))</f>
        <v>3.0726224988780921</v>
      </c>
      <c r="AE159" s="47">
        <f>AD159/AC159</f>
        <v>0.14970146157749536</v>
      </c>
      <c r="AF159" s="47"/>
      <c r="AG159" s="50">
        <v>28</v>
      </c>
      <c r="AH159" s="32"/>
      <c r="AI159" s="49">
        <f>(MEDIAN(R159:R161))/1000</f>
        <v>19.148</v>
      </c>
      <c r="AJ159" s="49">
        <f>(QUARTILE(R159:R161,1))/1000</f>
        <v>18.872499999999999</v>
      </c>
      <c r="AK159" s="49">
        <f>(QUARTILE(R159:R161,3))/1000</f>
        <v>21.489000000000001</v>
      </c>
      <c r="AL159" s="48">
        <f>(AK159-AJ159)</f>
        <v>2.616500000000002</v>
      </c>
      <c r="AM159" s="29"/>
      <c r="AN159" s="29"/>
      <c r="AO159" s="29"/>
      <c r="AP159" s="29"/>
      <c r="AQ159" s="29"/>
      <c r="AR159" s="29"/>
      <c r="AS159" s="29"/>
      <c r="AT159" s="29"/>
    </row>
    <row r="160" spans="1:1450" s="37" customFormat="1" x14ac:dyDescent="0.25">
      <c r="A160" s="42" t="s">
        <v>501</v>
      </c>
      <c r="B160" s="29" t="s">
        <v>501</v>
      </c>
      <c r="C160" s="29" t="s">
        <v>84</v>
      </c>
      <c r="D160" s="29" t="s">
        <v>313</v>
      </c>
      <c r="E160" s="29" t="s">
        <v>311</v>
      </c>
      <c r="F160" s="29" t="s">
        <v>314</v>
      </c>
      <c r="G160" s="43">
        <v>18597</v>
      </c>
      <c r="H160" s="43">
        <v>1119</v>
      </c>
      <c r="I160" s="43">
        <v>529</v>
      </c>
      <c r="J160" s="29"/>
      <c r="K160" s="29"/>
      <c r="L160" s="29"/>
      <c r="M160" s="29"/>
      <c r="N160" s="62"/>
      <c r="O160" s="29" t="str">
        <f t="shared" si="35"/>
        <v/>
      </c>
      <c r="P160" s="29"/>
      <c r="Q160" s="44">
        <f>ABS(G160-$K$159)</f>
        <v>1928</v>
      </c>
      <c r="R160" s="30">
        <f>IF(Q160&gt;$P$159,"",G160)</f>
        <v>18597</v>
      </c>
      <c r="S160" s="30">
        <f t="shared" si="40"/>
        <v>529</v>
      </c>
      <c r="T160" s="29"/>
      <c r="U160" s="29"/>
      <c r="V160" s="29"/>
      <c r="W160" s="44">
        <f>IF(R160="","",((R160-$T$159)/S160)^2)</f>
        <v>13.283200102915586</v>
      </c>
      <c r="X160" s="48"/>
      <c r="Y160" s="31"/>
      <c r="Z160" s="31"/>
      <c r="AA160" s="31"/>
      <c r="AB160" s="31"/>
      <c r="AC160" s="29"/>
      <c r="AD160" s="29"/>
      <c r="AE160" s="29"/>
      <c r="AF160" s="29"/>
      <c r="AG160" s="63"/>
      <c r="AH160" s="32"/>
      <c r="AI160" s="32"/>
      <c r="AJ160" s="32"/>
      <c r="AK160" s="32"/>
      <c r="AL160" s="29"/>
      <c r="AM160" s="29"/>
      <c r="AN160" s="29"/>
      <c r="AO160" s="29"/>
      <c r="AP160" s="29"/>
      <c r="AQ160" s="29"/>
      <c r="AR160" s="29"/>
      <c r="AS160" s="29"/>
      <c r="AT160" s="29"/>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row>
    <row r="161" spans="1:1450" s="37" customFormat="1" x14ac:dyDescent="0.25">
      <c r="A161" s="42" t="s">
        <v>501</v>
      </c>
      <c r="B161" s="29" t="s">
        <v>501</v>
      </c>
      <c r="C161" s="29" t="s">
        <v>84</v>
      </c>
      <c r="D161" s="29" t="s">
        <v>315</v>
      </c>
      <c r="E161" s="29" t="s">
        <v>311</v>
      </c>
      <c r="F161" s="29" t="s">
        <v>316</v>
      </c>
      <c r="G161" s="43">
        <v>23830</v>
      </c>
      <c r="H161" s="43">
        <v>1305</v>
      </c>
      <c r="I161" s="43">
        <v>320</v>
      </c>
      <c r="J161" s="29"/>
      <c r="K161" s="44"/>
      <c r="L161" s="44"/>
      <c r="M161" s="29"/>
      <c r="N161" s="62"/>
      <c r="O161" s="29" t="str">
        <f t="shared" si="35"/>
        <v/>
      </c>
      <c r="P161" s="29"/>
      <c r="Q161" s="44">
        <f>ABS(G161-$K$159)</f>
        <v>3305</v>
      </c>
      <c r="R161" s="30">
        <f>IF(Q161&gt;$P$159,"",G161)</f>
        <v>23830</v>
      </c>
      <c r="S161" s="30">
        <f t="shared" si="40"/>
        <v>320</v>
      </c>
      <c r="T161" s="29"/>
      <c r="U161" s="29"/>
      <c r="V161" s="29"/>
      <c r="W161" s="44">
        <f>IF(R161="","",((R161-$T$159)/S161)^2)</f>
        <v>106.670166015625</v>
      </c>
      <c r="X161" s="48"/>
      <c r="Y161" s="31"/>
      <c r="Z161" s="31"/>
      <c r="AA161" s="31"/>
      <c r="AB161" s="31"/>
      <c r="AC161" s="29"/>
      <c r="AD161" s="29"/>
      <c r="AE161" s="29"/>
      <c r="AF161" s="29"/>
      <c r="AG161" s="63"/>
      <c r="AH161" s="32"/>
      <c r="AI161" s="32"/>
      <c r="AJ161" s="32"/>
      <c r="AK161" s="32"/>
      <c r="AL161" s="29"/>
      <c r="AM161" s="29"/>
      <c r="AN161" s="29"/>
      <c r="AO161" s="29"/>
      <c r="AP161" s="29"/>
      <c r="AQ161" s="29"/>
      <c r="AR161" s="29"/>
      <c r="AS161" s="29"/>
      <c r="AT161" s="29"/>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row>
    <row r="162" spans="1:1450" s="61" customFormat="1" x14ac:dyDescent="0.25">
      <c r="A162" s="77" t="s">
        <v>501</v>
      </c>
      <c r="B162" s="61" t="s">
        <v>501</v>
      </c>
      <c r="C162" s="61" t="s">
        <v>84</v>
      </c>
      <c r="D162" s="61" t="s">
        <v>317</v>
      </c>
      <c r="E162" s="61" t="s">
        <v>318</v>
      </c>
      <c r="F162" s="61" t="s">
        <v>319</v>
      </c>
      <c r="G162" s="78">
        <v>19135</v>
      </c>
      <c r="H162" s="78">
        <v>1099</v>
      </c>
      <c r="I162" s="78">
        <v>421</v>
      </c>
      <c r="J162" s="61">
        <v>2</v>
      </c>
      <c r="K162" s="79">
        <f>AVERAGE(G162:G163)</f>
        <v>25090.5</v>
      </c>
      <c r="L162" s="79">
        <f>STDEV(G162:G163)</f>
        <v>8422.3488707129673</v>
      </c>
      <c r="N162" s="87"/>
      <c r="O162" s="61">
        <f t="shared" si="35"/>
        <v>1</v>
      </c>
      <c r="X162" s="83"/>
      <c r="Y162" s="88"/>
      <c r="Z162" s="88"/>
      <c r="AA162" s="88"/>
      <c r="AB162" s="88"/>
      <c r="AF162" s="33"/>
      <c r="AG162" s="89"/>
      <c r="AH162" s="86"/>
      <c r="AI162" s="86"/>
      <c r="AJ162" s="86"/>
      <c r="AK162" s="86"/>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52"/>
      <c r="IH162" s="52"/>
      <c r="II162" s="52"/>
      <c r="IJ162" s="52"/>
      <c r="IK162" s="52"/>
      <c r="IL162" s="52"/>
      <c r="IM162" s="52"/>
      <c r="IN162" s="52"/>
      <c r="IO162" s="52"/>
      <c r="IP162" s="52"/>
      <c r="IQ162" s="52"/>
      <c r="IR162" s="52"/>
      <c r="IS162" s="52"/>
      <c r="IT162" s="52"/>
      <c r="IU162" s="52"/>
      <c r="IV162" s="52"/>
      <c r="IW162" s="52"/>
      <c r="IX162" s="52"/>
      <c r="IY162" s="52"/>
      <c r="IZ162" s="52"/>
      <c r="JA162" s="52"/>
      <c r="JB162" s="52"/>
      <c r="JC162" s="52"/>
      <c r="JD162" s="52"/>
      <c r="JE162" s="52"/>
      <c r="JF162" s="52"/>
      <c r="JG162" s="52"/>
      <c r="JH162" s="52"/>
      <c r="JI162" s="52"/>
      <c r="JJ162" s="52"/>
      <c r="JK162" s="52"/>
      <c r="JL162" s="52"/>
      <c r="JM162" s="52"/>
      <c r="JN162" s="52"/>
      <c r="JO162" s="52"/>
      <c r="JP162" s="52"/>
      <c r="JQ162" s="52"/>
      <c r="JR162" s="52"/>
      <c r="JS162" s="52"/>
      <c r="JT162" s="52"/>
      <c r="JU162" s="52"/>
      <c r="JV162" s="52"/>
      <c r="JW162" s="52"/>
      <c r="JX162" s="52"/>
      <c r="JY162" s="52"/>
      <c r="JZ162" s="52"/>
      <c r="KA162" s="52"/>
      <c r="KB162" s="52"/>
      <c r="KC162" s="52"/>
      <c r="KD162" s="52"/>
      <c r="KE162" s="52"/>
      <c r="KF162" s="52"/>
      <c r="KG162" s="52"/>
      <c r="KH162" s="52"/>
      <c r="KI162" s="52"/>
      <c r="KJ162" s="52"/>
      <c r="KK162" s="52"/>
      <c r="KL162" s="52"/>
      <c r="KM162" s="52"/>
      <c r="KN162" s="52"/>
      <c r="KO162" s="52"/>
      <c r="KP162" s="52"/>
      <c r="KQ162" s="52"/>
      <c r="KR162" s="52"/>
      <c r="KS162" s="52"/>
      <c r="KT162" s="52"/>
      <c r="KU162" s="52"/>
      <c r="KV162" s="52"/>
      <c r="KW162" s="52"/>
      <c r="KX162" s="52"/>
      <c r="KY162" s="52"/>
      <c r="KZ162" s="52"/>
      <c r="LA162" s="52"/>
      <c r="LB162" s="52"/>
      <c r="LC162" s="52"/>
      <c r="LD162" s="52"/>
      <c r="LE162" s="52"/>
      <c r="LF162" s="52"/>
      <c r="LG162" s="52"/>
      <c r="LH162" s="52"/>
      <c r="LI162" s="52"/>
      <c r="LJ162" s="52"/>
      <c r="LK162" s="52"/>
      <c r="LL162" s="52"/>
      <c r="LM162" s="52"/>
      <c r="LN162" s="52"/>
      <c r="LO162" s="52"/>
      <c r="LP162" s="52"/>
      <c r="LQ162" s="52"/>
      <c r="LR162" s="52"/>
      <c r="LS162" s="52"/>
      <c r="LT162" s="52"/>
      <c r="LU162" s="52"/>
      <c r="LV162" s="52"/>
      <c r="LW162" s="52"/>
      <c r="LX162" s="52"/>
      <c r="LY162" s="52"/>
      <c r="LZ162" s="52"/>
      <c r="MA162" s="52"/>
      <c r="MB162" s="52"/>
      <c r="MC162" s="52"/>
      <c r="MD162" s="52"/>
      <c r="ME162" s="52"/>
      <c r="MF162" s="52"/>
      <c r="MG162" s="52"/>
      <c r="MH162" s="52"/>
      <c r="MI162" s="52"/>
      <c r="MJ162" s="52"/>
      <c r="MK162" s="52"/>
      <c r="ML162" s="52"/>
      <c r="MM162" s="52"/>
      <c r="MN162" s="52"/>
      <c r="MO162" s="52"/>
      <c r="MP162" s="52"/>
      <c r="MQ162" s="52"/>
      <c r="MR162" s="52"/>
      <c r="MS162" s="52"/>
      <c r="MT162" s="52"/>
      <c r="MU162" s="52"/>
      <c r="MV162" s="52"/>
      <c r="MW162" s="52"/>
      <c r="MX162" s="52"/>
      <c r="MY162" s="52"/>
      <c r="MZ162" s="52"/>
      <c r="NA162" s="52"/>
      <c r="NB162" s="52"/>
      <c r="NC162" s="52"/>
      <c r="ND162" s="52"/>
      <c r="NE162" s="52"/>
      <c r="NF162" s="52"/>
      <c r="NG162" s="52"/>
      <c r="NH162" s="52"/>
      <c r="NI162" s="52"/>
      <c r="NJ162" s="52"/>
      <c r="NK162" s="52"/>
      <c r="NL162" s="52"/>
      <c r="NM162" s="52"/>
      <c r="NN162" s="52"/>
      <c r="NO162" s="52"/>
      <c r="NP162" s="52"/>
      <c r="NQ162" s="52"/>
      <c r="NR162" s="52"/>
      <c r="NS162" s="52"/>
      <c r="NT162" s="52"/>
      <c r="NU162" s="52"/>
      <c r="NV162" s="52"/>
      <c r="NW162" s="52"/>
      <c r="NX162" s="52"/>
      <c r="NY162" s="52"/>
      <c r="NZ162" s="52"/>
      <c r="OA162" s="52"/>
      <c r="OB162" s="52"/>
      <c r="OC162" s="52"/>
      <c r="OD162" s="52"/>
      <c r="OE162" s="52"/>
      <c r="OF162" s="52"/>
      <c r="OG162" s="52"/>
      <c r="OH162" s="52"/>
      <c r="OI162" s="52"/>
      <c r="OJ162" s="52"/>
      <c r="OK162" s="52"/>
      <c r="OL162" s="52"/>
      <c r="OM162" s="52"/>
      <c r="ON162" s="52"/>
      <c r="OO162" s="52"/>
      <c r="OP162" s="52"/>
      <c r="OQ162" s="52"/>
      <c r="OR162" s="52"/>
      <c r="OS162" s="52"/>
      <c r="OT162" s="52"/>
      <c r="OU162" s="52"/>
      <c r="OV162" s="52"/>
      <c r="OW162" s="52"/>
      <c r="OX162" s="52"/>
      <c r="OY162" s="52"/>
      <c r="OZ162" s="52"/>
      <c r="PA162" s="52"/>
      <c r="PB162" s="52"/>
      <c r="PC162" s="52"/>
      <c r="PD162" s="52"/>
      <c r="PE162" s="52"/>
      <c r="PF162" s="52"/>
      <c r="PG162" s="52"/>
      <c r="PH162" s="52"/>
      <c r="PI162" s="52"/>
      <c r="PJ162" s="52"/>
      <c r="PK162" s="52"/>
      <c r="PL162" s="52"/>
      <c r="PM162" s="52"/>
      <c r="PN162" s="52"/>
      <c r="PO162" s="52"/>
      <c r="PP162" s="52"/>
      <c r="PQ162" s="52"/>
      <c r="PR162" s="52"/>
      <c r="PS162" s="52"/>
      <c r="PT162" s="52"/>
      <c r="PU162" s="52"/>
      <c r="PV162" s="52"/>
      <c r="PW162" s="52"/>
      <c r="PX162" s="52"/>
      <c r="PY162" s="52"/>
      <c r="PZ162" s="52"/>
      <c r="QA162" s="52"/>
      <c r="QB162" s="52"/>
      <c r="QC162" s="52"/>
      <c r="QD162" s="52"/>
      <c r="QE162" s="52"/>
      <c r="QF162" s="52"/>
      <c r="QG162" s="52"/>
      <c r="QH162" s="52"/>
      <c r="QI162" s="52"/>
      <c r="QJ162" s="52"/>
      <c r="QK162" s="52"/>
      <c r="QL162" s="52"/>
      <c r="QM162" s="52"/>
      <c r="QN162" s="52"/>
      <c r="QO162" s="52"/>
      <c r="QP162" s="52"/>
      <c r="QQ162" s="52"/>
      <c r="QR162" s="52"/>
      <c r="QS162" s="52"/>
      <c r="QT162" s="52"/>
      <c r="QU162" s="52"/>
      <c r="QV162" s="52"/>
      <c r="QW162" s="52"/>
      <c r="QX162" s="52"/>
      <c r="QY162" s="52"/>
      <c r="QZ162" s="52"/>
      <c r="RA162" s="52"/>
      <c r="RB162" s="52"/>
      <c r="RC162" s="52"/>
      <c r="RD162" s="52"/>
      <c r="RE162" s="52"/>
      <c r="RF162" s="52"/>
      <c r="RG162" s="52"/>
      <c r="RH162" s="52"/>
      <c r="RI162" s="52"/>
      <c r="RJ162" s="52"/>
      <c r="RK162" s="52"/>
      <c r="RL162" s="52"/>
      <c r="RM162" s="52"/>
      <c r="RN162" s="52"/>
      <c r="RO162" s="52"/>
      <c r="RP162" s="52"/>
      <c r="RQ162" s="52"/>
      <c r="RR162" s="52"/>
      <c r="RS162" s="52"/>
      <c r="RT162" s="52"/>
      <c r="RU162" s="52"/>
      <c r="RV162" s="52"/>
      <c r="RW162" s="52"/>
      <c r="RX162" s="52"/>
      <c r="RY162" s="52"/>
      <c r="RZ162" s="52"/>
      <c r="SA162" s="52"/>
      <c r="SB162" s="52"/>
      <c r="SC162" s="52"/>
      <c r="SD162" s="52"/>
      <c r="SE162" s="52"/>
      <c r="SF162" s="52"/>
      <c r="SG162" s="52"/>
      <c r="SH162" s="52"/>
      <c r="SI162" s="52"/>
      <c r="SJ162" s="52"/>
      <c r="SK162" s="52"/>
      <c r="SL162" s="52"/>
      <c r="SM162" s="52"/>
      <c r="SN162" s="52"/>
      <c r="SO162" s="52"/>
      <c r="SP162" s="52"/>
      <c r="SQ162" s="52"/>
      <c r="SR162" s="52"/>
      <c r="SS162" s="52"/>
      <c r="ST162" s="52"/>
      <c r="SU162" s="52"/>
      <c r="SV162" s="52"/>
      <c r="SW162" s="52"/>
      <c r="SX162" s="52"/>
      <c r="SY162" s="52"/>
      <c r="SZ162" s="52"/>
      <c r="TA162" s="52"/>
      <c r="TB162" s="52"/>
      <c r="TC162" s="52"/>
      <c r="TD162" s="52"/>
      <c r="TE162" s="52"/>
      <c r="TF162" s="52"/>
      <c r="TG162" s="52"/>
      <c r="TH162" s="52"/>
      <c r="TI162" s="52"/>
      <c r="TJ162" s="52"/>
      <c r="TK162" s="52"/>
      <c r="TL162" s="52"/>
      <c r="TM162" s="52"/>
      <c r="TN162" s="52"/>
      <c r="TO162" s="52"/>
      <c r="TP162" s="52"/>
      <c r="TQ162" s="52"/>
      <c r="TR162" s="52"/>
      <c r="TS162" s="52"/>
      <c r="TT162" s="52"/>
      <c r="TU162" s="52"/>
      <c r="TV162" s="52"/>
      <c r="TW162" s="52"/>
      <c r="TX162" s="52"/>
      <c r="TY162" s="52"/>
      <c r="TZ162" s="52"/>
      <c r="UA162" s="52"/>
      <c r="UB162" s="52"/>
      <c r="UC162" s="52"/>
      <c r="UD162" s="52"/>
      <c r="UE162" s="52"/>
      <c r="UF162" s="52"/>
      <c r="UG162" s="52"/>
      <c r="UH162" s="52"/>
      <c r="UI162" s="52"/>
      <c r="UJ162" s="52"/>
      <c r="UK162" s="52"/>
      <c r="UL162" s="52"/>
      <c r="UM162" s="52"/>
      <c r="UN162" s="52"/>
      <c r="UO162" s="52"/>
      <c r="UP162" s="52"/>
      <c r="UQ162" s="52"/>
      <c r="UR162" s="52"/>
      <c r="US162" s="52"/>
      <c r="UT162" s="52"/>
      <c r="UU162" s="52"/>
      <c r="UV162" s="52"/>
      <c r="UW162" s="52"/>
      <c r="UX162" s="52"/>
      <c r="UY162" s="52"/>
      <c r="UZ162" s="52"/>
      <c r="VA162" s="52"/>
      <c r="VB162" s="52"/>
      <c r="VC162" s="52"/>
      <c r="VD162" s="52"/>
      <c r="VE162" s="52"/>
      <c r="VF162" s="52"/>
      <c r="VG162" s="52"/>
      <c r="VH162" s="52"/>
      <c r="VI162" s="52"/>
      <c r="VJ162" s="52"/>
      <c r="VK162" s="52"/>
      <c r="VL162" s="52"/>
      <c r="VM162" s="52"/>
      <c r="VN162" s="52"/>
      <c r="VO162" s="52"/>
      <c r="VP162" s="52"/>
      <c r="VQ162" s="52"/>
      <c r="VR162" s="52"/>
      <c r="VS162" s="52"/>
      <c r="VT162" s="52"/>
      <c r="VU162" s="52"/>
      <c r="VV162" s="52"/>
      <c r="VW162" s="52"/>
      <c r="VX162" s="52"/>
      <c r="VY162" s="52"/>
      <c r="VZ162" s="52"/>
      <c r="WA162" s="52"/>
      <c r="WB162" s="52"/>
      <c r="WC162" s="52"/>
      <c r="WD162" s="52"/>
      <c r="WE162" s="52"/>
      <c r="WF162" s="52"/>
      <c r="WG162" s="52"/>
      <c r="WH162" s="52"/>
      <c r="WI162" s="52"/>
      <c r="WJ162" s="52"/>
      <c r="WK162" s="52"/>
      <c r="WL162" s="52"/>
      <c r="WM162" s="52"/>
      <c r="WN162" s="52"/>
      <c r="WO162" s="52"/>
      <c r="WP162" s="52"/>
      <c r="WQ162" s="52"/>
      <c r="WR162" s="52"/>
      <c r="WS162" s="52"/>
      <c r="WT162" s="52"/>
      <c r="WU162" s="52"/>
      <c r="WV162" s="52"/>
      <c r="WW162" s="52"/>
      <c r="WX162" s="52"/>
      <c r="WY162" s="52"/>
      <c r="WZ162" s="52"/>
      <c r="XA162" s="52"/>
      <c r="XB162" s="52"/>
      <c r="XC162" s="52"/>
      <c r="XD162" s="52"/>
      <c r="XE162" s="52"/>
      <c r="XF162" s="52"/>
      <c r="XG162" s="52"/>
      <c r="XH162" s="52"/>
      <c r="XI162" s="52"/>
      <c r="XJ162" s="52"/>
      <c r="XK162" s="52"/>
      <c r="XL162" s="52"/>
      <c r="XM162" s="52"/>
      <c r="XN162" s="52"/>
      <c r="XO162" s="52"/>
      <c r="XP162" s="52"/>
      <c r="XQ162" s="52"/>
      <c r="XR162" s="52"/>
      <c r="XS162" s="52"/>
      <c r="XT162" s="52"/>
      <c r="XU162" s="52"/>
      <c r="XV162" s="52"/>
      <c r="XW162" s="52"/>
      <c r="XX162" s="52"/>
      <c r="XY162" s="52"/>
      <c r="XZ162" s="52"/>
      <c r="YA162" s="52"/>
      <c r="YB162" s="52"/>
      <c r="YC162" s="52"/>
      <c r="YD162" s="52"/>
      <c r="YE162" s="52"/>
      <c r="YF162" s="52"/>
      <c r="YG162" s="52"/>
      <c r="YH162" s="52"/>
      <c r="YI162" s="52"/>
      <c r="YJ162" s="52"/>
      <c r="YK162" s="52"/>
      <c r="YL162" s="52"/>
      <c r="YM162" s="52"/>
      <c r="YN162" s="52"/>
      <c r="YO162" s="52"/>
      <c r="YP162" s="52"/>
      <c r="YQ162" s="52"/>
      <c r="YR162" s="52"/>
      <c r="YS162" s="52"/>
      <c r="YT162" s="52"/>
      <c r="YU162" s="52"/>
      <c r="YV162" s="52"/>
      <c r="YW162" s="52"/>
      <c r="YX162" s="52"/>
      <c r="YY162" s="52"/>
      <c r="YZ162" s="52"/>
      <c r="ZA162" s="52"/>
      <c r="ZB162" s="52"/>
      <c r="ZC162" s="52"/>
      <c r="ZD162" s="52"/>
      <c r="ZE162" s="52"/>
      <c r="ZF162" s="52"/>
      <c r="ZG162" s="52"/>
      <c r="ZH162" s="52"/>
      <c r="ZI162" s="52"/>
      <c r="ZJ162" s="52"/>
      <c r="ZK162" s="52"/>
      <c r="ZL162" s="52"/>
      <c r="ZM162" s="52"/>
      <c r="ZN162" s="52"/>
      <c r="ZO162" s="52"/>
      <c r="ZP162" s="52"/>
      <c r="ZQ162" s="52"/>
      <c r="ZR162" s="52"/>
      <c r="ZS162" s="52"/>
      <c r="ZT162" s="52"/>
      <c r="ZU162" s="52"/>
      <c r="ZV162" s="52"/>
      <c r="ZW162" s="52"/>
      <c r="ZX162" s="52"/>
      <c r="ZY162" s="52"/>
      <c r="ZZ162" s="52"/>
      <c r="AAA162" s="52"/>
      <c r="AAB162" s="52"/>
      <c r="AAC162" s="52"/>
      <c r="AAD162" s="52"/>
      <c r="AAE162" s="52"/>
      <c r="AAF162" s="52"/>
      <c r="AAG162" s="52"/>
      <c r="AAH162" s="52"/>
      <c r="AAI162" s="52"/>
      <c r="AAJ162" s="52"/>
      <c r="AAK162" s="52"/>
      <c r="AAL162" s="52"/>
      <c r="AAM162" s="52"/>
      <c r="AAN162" s="52"/>
      <c r="AAO162" s="52"/>
      <c r="AAP162" s="52"/>
      <c r="AAQ162" s="52"/>
      <c r="AAR162" s="52"/>
      <c r="AAS162" s="52"/>
      <c r="AAT162" s="52"/>
      <c r="AAU162" s="52"/>
      <c r="AAV162" s="52"/>
      <c r="AAW162" s="52"/>
      <c r="AAX162" s="52"/>
      <c r="AAY162" s="52"/>
      <c r="AAZ162" s="52"/>
      <c r="ABA162" s="52"/>
      <c r="ABB162" s="52"/>
      <c r="ABC162" s="52"/>
      <c r="ABD162" s="52"/>
      <c r="ABE162" s="52"/>
      <c r="ABF162" s="52"/>
      <c r="ABG162" s="52"/>
      <c r="ABH162" s="52"/>
      <c r="ABI162" s="52"/>
      <c r="ABJ162" s="52"/>
      <c r="ABK162" s="52"/>
      <c r="ABL162" s="52"/>
      <c r="ABM162" s="52"/>
      <c r="ABN162" s="52"/>
      <c r="ABO162" s="52"/>
      <c r="ABP162" s="52"/>
      <c r="ABQ162" s="52"/>
      <c r="ABR162" s="52"/>
      <c r="ABS162" s="52"/>
      <c r="ABT162" s="52"/>
      <c r="ABU162" s="52"/>
      <c r="ABV162" s="52"/>
      <c r="ABW162" s="52"/>
      <c r="ABX162" s="52"/>
      <c r="ABY162" s="52"/>
      <c r="ABZ162" s="52"/>
      <c r="ACA162" s="52"/>
      <c r="ACB162" s="52"/>
      <c r="ACC162" s="52"/>
      <c r="ACD162" s="52"/>
      <c r="ACE162" s="52"/>
      <c r="ACF162" s="52"/>
      <c r="ACG162" s="52"/>
      <c r="ACH162" s="52"/>
      <c r="ACI162" s="52"/>
      <c r="ACJ162" s="52"/>
      <c r="ACK162" s="52"/>
      <c r="ACL162" s="52"/>
      <c r="ACM162" s="52"/>
      <c r="ACN162" s="52"/>
      <c r="ACO162" s="52"/>
      <c r="ACP162" s="52"/>
      <c r="ACQ162" s="52"/>
      <c r="ACR162" s="52"/>
      <c r="ACS162" s="52"/>
      <c r="ACT162" s="52"/>
      <c r="ACU162" s="52"/>
      <c r="ACV162" s="52"/>
      <c r="ACW162" s="52"/>
      <c r="ACX162" s="52"/>
      <c r="ACY162" s="52"/>
      <c r="ACZ162" s="52"/>
      <c r="ADA162" s="52"/>
      <c r="ADB162" s="52"/>
      <c r="ADC162" s="52"/>
      <c r="ADD162" s="52"/>
      <c r="ADE162" s="52"/>
      <c r="ADF162" s="52"/>
      <c r="ADG162" s="52"/>
      <c r="ADH162" s="52"/>
      <c r="ADI162" s="52"/>
      <c r="ADJ162" s="52"/>
      <c r="ADK162" s="52"/>
      <c r="ADL162" s="52"/>
      <c r="ADM162" s="52"/>
      <c r="ADN162" s="52"/>
      <c r="ADO162" s="52"/>
      <c r="ADP162" s="52"/>
      <c r="ADQ162" s="52"/>
      <c r="ADR162" s="52"/>
      <c r="ADS162" s="52"/>
      <c r="ADT162" s="52"/>
      <c r="ADU162" s="52"/>
      <c r="ADV162" s="52"/>
      <c r="ADW162" s="52"/>
      <c r="ADX162" s="52"/>
      <c r="ADY162" s="52"/>
      <c r="ADZ162" s="52"/>
      <c r="AEA162" s="52"/>
      <c r="AEB162" s="52"/>
      <c r="AEC162" s="52"/>
      <c r="AED162" s="52"/>
      <c r="AEE162" s="52"/>
      <c r="AEF162" s="52"/>
      <c r="AEG162" s="52"/>
      <c r="AEH162" s="52"/>
      <c r="AEI162" s="52"/>
      <c r="AEJ162" s="52"/>
      <c r="AEK162" s="52"/>
      <c r="AEL162" s="52"/>
      <c r="AEM162" s="52"/>
      <c r="AEN162" s="52"/>
      <c r="AEO162" s="52"/>
      <c r="AEP162" s="52"/>
      <c r="AEQ162" s="52"/>
      <c r="AER162" s="52"/>
      <c r="AES162" s="52"/>
      <c r="AET162" s="52"/>
      <c r="AEU162" s="52"/>
      <c r="AEV162" s="52"/>
      <c r="AEW162" s="52"/>
      <c r="AEX162" s="52"/>
      <c r="AEY162" s="52"/>
      <c r="AEZ162" s="52"/>
      <c r="AFA162" s="52"/>
      <c r="AFB162" s="52"/>
      <c r="AFC162" s="52"/>
      <c r="AFD162" s="52"/>
      <c r="AFE162" s="52"/>
      <c r="AFF162" s="52"/>
      <c r="AFG162" s="52"/>
      <c r="AFH162" s="52"/>
      <c r="AFI162" s="52"/>
      <c r="AFJ162" s="52"/>
      <c r="AFK162" s="52"/>
      <c r="AFL162" s="52"/>
      <c r="AFM162" s="52"/>
      <c r="AFN162" s="52"/>
      <c r="AFO162" s="52"/>
      <c r="AFP162" s="52"/>
      <c r="AFQ162" s="52"/>
      <c r="AFR162" s="52"/>
      <c r="AFS162" s="52"/>
      <c r="AFT162" s="52"/>
      <c r="AFU162" s="52"/>
      <c r="AFV162" s="52"/>
      <c r="AFW162" s="52"/>
      <c r="AFX162" s="52"/>
      <c r="AFY162" s="52"/>
      <c r="AFZ162" s="52"/>
      <c r="AGA162" s="52"/>
      <c r="AGB162" s="52"/>
      <c r="AGC162" s="52"/>
      <c r="AGD162" s="52"/>
      <c r="AGE162" s="52"/>
      <c r="AGF162" s="52"/>
      <c r="AGG162" s="52"/>
      <c r="AGH162" s="52"/>
      <c r="AGI162" s="52"/>
      <c r="AGJ162" s="52"/>
      <c r="AGK162" s="52"/>
      <c r="AGL162" s="52"/>
      <c r="AGM162" s="52"/>
      <c r="AGN162" s="52"/>
      <c r="AGO162" s="52"/>
      <c r="AGP162" s="52"/>
      <c r="AGQ162" s="52"/>
      <c r="AGR162" s="52"/>
      <c r="AGS162" s="52"/>
      <c r="AGT162" s="52"/>
      <c r="AGU162" s="52"/>
      <c r="AGV162" s="52"/>
      <c r="AGW162" s="52"/>
      <c r="AGX162" s="52"/>
      <c r="AGY162" s="52"/>
      <c r="AGZ162" s="52"/>
      <c r="AHA162" s="52"/>
      <c r="AHB162" s="52"/>
      <c r="AHC162" s="52"/>
      <c r="AHD162" s="52"/>
      <c r="AHE162" s="52"/>
      <c r="AHF162" s="52"/>
      <c r="AHG162" s="52"/>
      <c r="AHH162" s="52"/>
      <c r="AHI162" s="52"/>
      <c r="AHJ162" s="52"/>
      <c r="AHK162" s="52"/>
      <c r="AHL162" s="52"/>
      <c r="AHM162" s="52"/>
      <c r="AHN162" s="52"/>
      <c r="AHO162" s="52"/>
      <c r="AHP162" s="52"/>
      <c r="AHQ162" s="52"/>
      <c r="AHR162" s="52"/>
      <c r="AHS162" s="52"/>
      <c r="AHT162" s="52"/>
      <c r="AHU162" s="52"/>
      <c r="AHV162" s="52"/>
      <c r="AHW162" s="52"/>
      <c r="AHX162" s="52"/>
      <c r="AHY162" s="52"/>
      <c r="AHZ162" s="52"/>
      <c r="AIA162" s="52"/>
      <c r="AIB162" s="52"/>
      <c r="AIC162" s="52"/>
      <c r="AID162" s="52"/>
      <c r="AIE162" s="52"/>
      <c r="AIF162" s="52"/>
      <c r="AIG162" s="52"/>
      <c r="AIH162" s="52"/>
      <c r="AII162" s="52"/>
      <c r="AIJ162" s="52"/>
      <c r="AIK162" s="52"/>
      <c r="AIL162" s="52"/>
      <c r="AIM162" s="52"/>
      <c r="AIN162" s="52"/>
      <c r="AIO162" s="52"/>
      <c r="AIP162" s="52"/>
      <c r="AIQ162" s="52"/>
      <c r="AIR162" s="52"/>
      <c r="AIS162" s="52"/>
      <c r="AIT162" s="52"/>
      <c r="AIU162" s="52"/>
      <c r="AIV162" s="52"/>
      <c r="AIW162" s="52"/>
      <c r="AIX162" s="52"/>
      <c r="AIY162" s="52"/>
      <c r="AIZ162" s="52"/>
      <c r="AJA162" s="52"/>
      <c r="AJB162" s="52"/>
      <c r="AJC162" s="52"/>
      <c r="AJD162" s="52"/>
      <c r="AJE162" s="52"/>
      <c r="AJF162" s="52"/>
      <c r="AJG162" s="52"/>
      <c r="AJH162" s="52"/>
      <c r="AJI162" s="52"/>
      <c r="AJJ162" s="52"/>
      <c r="AJK162" s="52"/>
      <c r="AJL162" s="52"/>
      <c r="AJM162" s="52"/>
      <c r="AJN162" s="52"/>
      <c r="AJO162" s="52"/>
      <c r="AJP162" s="52"/>
      <c r="AJQ162" s="52"/>
      <c r="AJR162" s="52"/>
      <c r="AJS162" s="52"/>
      <c r="AJT162" s="52"/>
      <c r="AJU162" s="52"/>
      <c r="AJV162" s="52"/>
      <c r="AJW162" s="52"/>
      <c r="AJX162" s="52"/>
      <c r="AJY162" s="52"/>
      <c r="AJZ162" s="52"/>
      <c r="AKA162" s="52"/>
      <c r="AKB162" s="52"/>
      <c r="AKC162" s="52"/>
      <c r="AKD162" s="52"/>
      <c r="AKE162" s="52"/>
      <c r="AKF162" s="52"/>
      <c r="AKG162" s="52"/>
      <c r="AKH162" s="52"/>
      <c r="AKI162" s="52"/>
      <c r="AKJ162" s="52"/>
      <c r="AKK162" s="52"/>
      <c r="AKL162" s="52"/>
      <c r="AKM162" s="52"/>
      <c r="AKN162" s="52"/>
      <c r="AKO162" s="52"/>
      <c r="AKP162" s="52"/>
      <c r="AKQ162" s="52"/>
      <c r="AKR162" s="52"/>
      <c r="AKS162" s="52"/>
      <c r="AKT162" s="52"/>
      <c r="AKU162" s="52"/>
      <c r="AKV162" s="52"/>
      <c r="AKW162" s="52"/>
      <c r="AKX162" s="52"/>
      <c r="AKY162" s="52"/>
      <c r="AKZ162" s="52"/>
      <c r="ALA162" s="52"/>
      <c r="ALB162" s="52"/>
      <c r="ALC162" s="52"/>
      <c r="ALD162" s="52"/>
      <c r="ALE162" s="52"/>
      <c r="ALF162" s="52"/>
      <c r="ALG162" s="52"/>
      <c r="ALH162" s="52"/>
      <c r="ALI162" s="52"/>
      <c r="ALJ162" s="52"/>
      <c r="ALK162" s="52"/>
      <c r="ALL162" s="52"/>
      <c r="ALM162" s="52"/>
      <c r="ALN162" s="52"/>
      <c r="ALO162" s="52"/>
      <c r="ALP162" s="52"/>
      <c r="ALQ162" s="52"/>
      <c r="ALR162" s="52"/>
      <c r="ALS162" s="52"/>
      <c r="ALT162" s="52"/>
      <c r="ALU162" s="52"/>
      <c r="ALV162" s="52"/>
      <c r="ALW162" s="52"/>
      <c r="ALX162" s="52"/>
      <c r="ALY162" s="52"/>
      <c r="ALZ162" s="52"/>
      <c r="AMA162" s="52"/>
      <c r="AMB162" s="52"/>
      <c r="AMC162" s="52"/>
      <c r="AMD162" s="52"/>
      <c r="AME162" s="52"/>
      <c r="AMF162" s="52"/>
      <c r="AMG162" s="52"/>
      <c r="AMH162" s="52"/>
      <c r="AMI162" s="52"/>
      <c r="AMJ162" s="52"/>
      <c r="AMK162" s="52"/>
      <c r="AML162" s="52"/>
      <c r="AMM162" s="52"/>
      <c r="AMN162" s="52"/>
      <c r="AMO162" s="52"/>
      <c r="AMP162" s="52"/>
      <c r="AMQ162" s="52"/>
      <c r="AMR162" s="52"/>
      <c r="AMS162" s="52"/>
      <c r="AMT162" s="52"/>
      <c r="AMU162" s="52"/>
      <c r="AMV162" s="52"/>
      <c r="AMW162" s="52"/>
      <c r="AMX162" s="52"/>
      <c r="AMY162" s="52"/>
      <c r="AMZ162" s="52"/>
      <c r="ANA162" s="52"/>
      <c r="ANB162" s="52"/>
      <c r="ANC162" s="52"/>
      <c r="AND162" s="52"/>
      <c r="ANE162" s="52"/>
      <c r="ANF162" s="52"/>
      <c r="ANG162" s="52"/>
      <c r="ANH162" s="52"/>
      <c r="ANI162" s="52"/>
      <c r="ANJ162" s="52"/>
      <c r="ANK162" s="52"/>
      <c r="ANL162" s="52"/>
      <c r="ANM162" s="52"/>
      <c r="ANN162" s="52"/>
      <c r="ANO162" s="52"/>
      <c r="ANP162" s="52"/>
      <c r="ANQ162" s="52"/>
      <c r="ANR162" s="52"/>
      <c r="ANS162" s="52"/>
      <c r="ANT162" s="52"/>
      <c r="ANU162" s="52"/>
      <c r="ANV162" s="52"/>
      <c r="ANW162" s="52"/>
      <c r="ANX162" s="52"/>
      <c r="ANY162" s="52"/>
      <c r="ANZ162" s="52"/>
      <c r="AOA162" s="52"/>
      <c r="AOB162" s="52"/>
      <c r="AOC162" s="52"/>
      <c r="AOD162" s="52"/>
      <c r="AOE162" s="52"/>
      <c r="AOF162" s="52"/>
      <c r="AOG162" s="52"/>
      <c r="AOH162" s="52"/>
      <c r="AOI162" s="52"/>
      <c r="AOJ162" s="52"/>
      <c r="AOK162" s="52"/>
      <c r="AOL162" s="52"/>
      <c r="AOM162" s="52"/>
      <c r="AON162" s="52"/>
      <c r="AOO162" s="52"/>
      <c r="AOP162" s="52"/>
      <c r="AOQ162" s="52"/>
      <c r="AOR162" s="52"/>
      <c r="AOS162" s="52"/>
      <c r="AOT162" s="52"/>
      <c r="AOU162" s="52"/>
      <c r="AOV162" s="52"/>
      <c r="AOW162" s="52"/>
      <c r="AOX162" s="52"/>
      <c r="AOY162" s="52"/>
      <c r="AOZ162" s="52"/>
      <c r="APA162" s="52"/>
      <c r="APB162" s="52"/>
      <c r="APC162" s="52"/>
      <c r="APD162" s="52"/>
      <c r="APE162" s="52"/>
      <c r="APF162" s="52"/>
      <c r="APG162" s="52"/>
      <c r="APH162" s="52"/>
      <c r="API162" s="52"/>
      <c r="APJ162" s="52"/>
      <c r="APK162" s="52"/>
      <c r="APL162" s="52"/>
      <c r="APM162" s="52"/>
      <c r="APN162" s="52"/>
      <c r="APO162" s="52"/>
      <c r="APP162" s="52"/>
      <c r="APQ162" s="52"/>
      <c r="APR162" s="52"/>
      <c r="APS162" s="52"/>
      <c r="APT162" s="52"/>
      <c r="APU162" s="52"/>
      <c r="APV162" s="52"/>
      <c r="APW162" s="52"/>
      <c r="APX162" s="52"/>
      <c r="APY162" s="52"/>
      <c r="APZ162" s="52"/>
      <c r="AQA162" s="52"/>
      <c r="AQB162" s="52"/>
      <c r="AQC162" s="52"/>
      <c r="AQD162" s="52"/>
      <c r="AQE162" s="52"/>
      <c r="AQF162" s="52"/>
      <c r="AQG162" s="52"/>
      <c r="AQH162" s="52"/>
      <c r="AQI162" s="52"/>
      <c r="AQJ162" s="52"/>
      <c r="AQK162" s="52"/>
      <c r="AQL162" s="52"/>
      <c r="AQM162" s="52"/>
      <c r="AQN162" s="52"/>
      <c r="AQO162" s="52"/>
      <c r="AQP162" s="52"/>
      <c r="AQQ162" s="52"/>
      <c r="AQR162" s="52"/>
      <c r="AQS162" s="52"/>
      <c r="AQT162" s="52"/>
      <c r="AQU162" s="52"/>
      <c r="AQV162" s="52"/>
      <c r="AQW162" s="52"/>
      <c r="AQX162" s="52"/>
      <c r="AQY162" s="52"/>
      <c r="AQZ162" s="52"/>
      <c r="ARA162" s="52"/>
      <c r="ARB162" s="52"/>
      <c r="ARC162" s="52"/>
      <c r="ARD162" s="52"/>
      <c r="ARE162" s="52"/>
      <c r="ARF162" s="52"/>
      <c r="ARG162" s="52"/>
      <c r="ARH162" s="52"/>
      <c r="ARI162" s="52"/>
      <c r="ARJ162" s="52"/>
      <c r="ARK162" s="52"/>
      <c r="ARL162" s="52"/>
      <c r="ARM162" s="52"/>
      <c r="ARN162" s="52"/>
      <c r="ARO162" s="52"/>
      <c r="ARP162" s="52"/>
      <c r="ARQ162" s="52"/>
      <c r="ARR162" s="52"/>
      <c r="ARS162" s="52"/>
      <c r="ART162" s="52"/>
      <c r="ARU162" s="52"/>
      <c r="ARV162" s="52"/>
      <c r="ARW162" s="52"/>
      <c r="ARX162" s="52"/>
      <c r="ARY162" s="52"/>
      <c r="ARZ162" s="52"/>
      <c r="ASA162" s="52"/>
      <c r="ASB162" s="52"/>
      <c r="ASC162" s="52"/>
      <c r="ASD162" s="52"/>
      <c r="ASE162" s="52"/>
      <c r="ASF162" s="52"/>
      <c r="ASG162" s="52"/>
      <c r="ASH162" s="52"/>
      <c r="ASI162" s="52"/>
      <c r="ASJ162" s="52"/>
      <c r="ASK162" s="52"/>
      <c r="ASL162" s="52"/>
      <c r="ASM162" s="52"/>
      <c r="ASN162" s="52"/>
      <c r="ASO162" s="52"/>
      <c r="ASP162" s="52"/>
      <c r="ASQ162" s="52"/>
      <c r="ASR162" s="52"/>
      <c r="ASS162" s="52"/>
      <c r="AST162" s="52"/>
      <c r="ASU162" s="52"/>
      <c r="ASV162" s="52"/>
      <c r="ASW162" s="52"/>
      <c r="ASX162" s="52"/>
      <c r="ASY162" s="52"/>
      <c r="ASZ162" s="52"/>
      <c r="ATA162" s="52"/>
      <c r="ATB162" s="52"/>
      <c r="ATC162" s="52"/>
      <c r="ATD162" s="52"/>
      <c r="ATE162" s="52"/>
      <c r="ATF162" s="52"/>
      <c r="ATG162" s="52"/>
      <c r="ATH162" s="52"/>
      <c r="ATI162" s="52"/>
      <c r="ATJ162" s="52"/>
      <c r="ATK162" s="52"/>
      <c r="ATL162" s="52"/>
      <c r="ATM162" s="52"/>
      <c r="ATN162" s="52"/>
      <c r="ATO162" s="52"/>
      <c r="ATP162" s="52"/>
      <c r="ATQ162" s="52"/>
      <c r="ATR162" s="52"/>
      <c r="ATS162" s="52"/>
      <c r="ATT162" s="52"/>
      <c r="ATU162" s="52"/>
      <c r="ATV162" s="52"/>
      <c r="ATW162" s="52"/>
      <c r="ATX162" s="52"/>
      <c r="ATY162" s="52"/>
      <c r="ATZ162" s="52"/>
      <c r="AUA162" s="52"/>
      <c r="AUB162" s="52"/>
      <c r="AUC162" s="52"/>
      <c r="AUD162" s="52"/>
      <c r="AUE162" s="52"/>
      <c r="AUF162" s="52"/>
      <c r="AUG162" s="52"/>
      <c r="AUH162" s="52"/>
      <c r="AUI162" s="52"/>
      <c r="AUJ162" s="52"/>
      <c r="AUK162" s="52"/>
      <c r="AUL162" s="52"/>
      <c r="AUM162" s="52"/>
      <c r="AUN162" s="52"/>
      <c r="AUO162" s="52"/>
      <c r="AUP162" s="52"/>
      <c r="AUQ162" s="52"/>
      <c r="AUR162" s="52"/>
      <c r="AUS162" s="52"/>
      <c r="AUT162" s="52"/>
      <c r="AUU162" s="52"/>
      <c r="AUV162" s="52"/>
      <c r="AUW162" s="52"/>
      <c r="AUX162" s="52"/>
      <c r="AUY162" s="52"/>
      <c r="AUZ162" s="52"/>
      <c r="AVA162" s="52"/>
      <c r="AVB162" s="52"/>
      <c r="AVC162" s="52"/>
      <c r="AVD162" s="52"/>
      <c r="AVE162" s="52"/>
      <c r="AVF162" s="52"/>
      <c r="AVG162" s="52"/>
      <c r="AVH162" s="52"/>
      <c r="AVI162" s="52"/>
      <c r="AVJ162" s="52"/>
      <c r="AVK162" s="52"/>
      <c r="AVL162" s="52"/>
      <c r="AVM162" s="52"/>
      <c r="AVN162" s="52"/>
      <c r="AVO162" s="52"/>
      <c r="AVP162" s="52"/>
      <c r="AVQ162" s="52"/>
      <c r="AVR162" s="52"/>
      <c r="AVS162" s="52"/>
      <c r="AVT162" s="52"/>
      <c r="AVU162" s="52"/>
      <c r="AVV162" s="52"/>
      <c r="AVW162" s="52"/>
      <c r="AVX162" s="52"/>
      <c r="AVY162" s="52"/>
      <c r="AVZ162" s="52"/>
      <c r="AWA162" s="52"/>
      <c r="AWB162" s="52"/>
      <c r="AWC162" s="52"/>
      <c r="AWD162" s="52"/>
      <c r="AWE162" s="52"/>
      <c r="AWF162" s="52"/>
      <c r="AWG162" s="52"/>
      <c r="AWH162" s="52"/>
      <c r="AWI162" s="52"/>
      <c r="AWJ162" s="52"/>
      <c r="AWK162" s="52"/>
      <c r="AWL162" s="52"/>
      <c r="AWM162" s="52"/>
      <c r="AWN162" s="52"/>
      <c r="AWO162" s="52"/>
      <c r="AWP162" s="52"/>
      <c r="AWQ162" s="52"/>
      <c r="AWR162" s="52"/>
      <c r="AWS162" s="52"/>
      <c r="AWT162" s="52"/>
      <c r="AWU162" s="52"/>
      <c r="AWV162" s="52"/>
      <c r="AWW162" s="52"/>
      <c r="AWX162" s="52"/>
      <c r="AWY162" s="52"/>
      <c r="AWZ162" s="52"/>
      <c r="AXA162" s="52"/>
      <c r="AXB162" s="52"/>
      <c r="AXC162" s="52"/>
      <c r="AXD162" s="52"/>
      <c r="AXE162" s="52"/>
      <c r="AXF162" s="52"/>
      <c r="AXG162" s="52"/>
      <c r="AXH162" s="52"/>
      <c r="AXI162" s="52"/>
      <c r="AXJ162" s="52"/>
      <c r="AXK162" s="52"/>
      <c r="AXL162" s="52"/>
      <c r="AXM162" s="52"/>
      <c r="AXN162" s="52"/>
      <c r="AXO162" s="52"/>
      <c r="AXP162" s="52"/>
      <c r="AXQ162" s="52"/>
      <c r="AXR162" s="52"/>
      <c r="AXS162" s="52"/>
      <c r="AXT162" s="52"/>
      <c r="AXU162" s="52"/>
      <c r="AXV162" s="52"/>
      <c r="AXW162" s="52"/>
      <c r="AXX162" s="52"/>
      <c r="AXY162" s="52"/>
      <c r="AXZ162" s="52"/>
      <c r="AYA162" s="52"/>
      <c r="AYB162" s="52"/>
      <c r="AYC162" s="52"/>
      <c r="AYD162" s="52"/>
      <c r="AYE162" s="52"/>
      <c r="AYF162" s="52"/>
      <c r="AYG162" s="52"/>
      <c r="AYH162" s="52"/>
      <c r="AYI162" s="52"/>
      <c r="AYJ162" s="52"/>
      <c r="AYK162" s="52"/>
      <c r="AYL162" s="52"/>
      <c r="AYM162" s="52"/>
      <c r="AYN162" s="52"/>
      <c r="AYO162" s="52"/>
      <c r="AYP162" s="52"/>
      <c r="AYQ162" s="52"/>
      <c r="AYR162" s="52"/>
      <c r="AYS162" s="52"/>
      <c r="AYT162" s="52"/>
      <c r="AYU162" s="52"/>
      <c r="AYV162" s="52"/>
      <c r="AYW162" s="52"/>
      <c r="AYX162" s="52"/>
      <c r="AYY162" s="52"/>
      <c r="AYZ162" s="52"/>
      <c r="AZA162" s="52"/>
      <c r="AZB162" s="52"/>
      <c r="AZC162" s="52"/>
      <c r="AZD162" s="52"/>
      <c r="AZE162" s="52"/>
      <c r="AZF162" s="52"/>
      <c r="AZG162" s="52"/>
      <c r="AZH162" s="52"/>
      <c r="AZI162" s="52"/>
      <c r="AZJ162" s="52"/>
      <c r="AZK162" s="52"/>
      <c r="AZL162" s="52"/>
      <c r="AZM162" s="52"/>
      <c r="AZN162" s="52"/>
      <c r="AZO162" s="52"/>
      <c r="AZP162" s="52"/>
      <c r="AZQ162" s="52"/>
      <c r="AZR162" s="52"/>
      <c r="AZS162" s="52"/>
      <c r="AZT162" s="52"/>
      <c r="AZU162" s="52"/>
      <c r="AZV162" s="52"/>
      <c r="AZW162" s="52"/>
      <c r="AZX162" s="52"/>
      <c r="AZY162" s="52"/>
      <c r="AZZ162" s="52"/>
      <c r="BAA162" s="52"/>
      <c r="BAB162" s="52"/>
      <c r="BAC162" s="52"/>
      <c r="BAD162" s="52"/>
      <c r="BAE162" s="52"/>
      <c r="BAF162" s="52"/>
      <c r="BAG162" s="52"/>
      <c r="BAH162" s="52"/>
      <c r="BAI162" s="52"/>
      <c r="BAJ162" s="52"/>
      <c r="BAK162" s="52"/>
      <c r="BAL162" s="52"/>
      <c r="BAM162" s="52"/>
      <c r="BAN162" s="52"/>
      <c r="BAO162" s="52"/>
      <c r="BAP162" s="52"/>
      <c r="BAQ162" s="52"/>
      <c r="BAR162" s="52"/>
      <c r="BAS162" s="52"/>
      <c r="BAT162" s="52"/>
      <c r="BAU162" s="52"/>
      <c r="BAV162" s="52"/>
      <c r="BAW162" s="52"/>
      <c r="BAX162" s="52"/>
      <c r="BAY162" s="52"/>
      <c r="BAZ162" s="52"/>
      <c r="BBA162" s="52"/>
      <c r="BBB162" s="52"/>
      <c r="BBC162" s="52"/>
      <c r="BBD162" s="52"/>
      <c r="BBE162" s="52"/>
      <c r="BBF162" s="52"/>
      <c r="BBG162" s="52"/>
      <c r="BBH162" s="52"/>
      <c r="BBI162" s="52"/>
      <c r="BBJ162" s="52"/>
      <c r="BBK162" s="52"/>
      <c r="BBL162" s="52"/>
      <c r="BBM162" s="52"/>
      <c r="BBN162" s="52"/>
      <c r="BBO162" s="52"/>
      <c r="BBP162" s="52"/>
      <c r="BBQ162" s="52"/>
      <c r="BBR162" s="52"/>
      <c r="BBS162" s="52"/>
      <c r="BBT162" s="52"/>
      <c r="BBU162" s="52"/>
      <c r="BBV162" s="52"/>
      <c r="BBW162" s="52"/>
      <c r="BBX162" s="52"/>
      <c r="BBY162" s="52"/>
      <c r="BBZ162" s="52"/>
      <c r="BCA162" s="52"/>
      <c r="BCB162" s="52"/>
      <c r="BCC162" s="52"/>
      <c r="BCD162" s="52"/>
      <c r="BCE162" s="52"/>
      <c r="BCF162" s="52"/>
      <c r="BCG162" s="52"/>
      <c r="BCH162" s="52"/>
      <c r="BCI162" s="52"/>
      <c r="BCJ162" s="52"/>
      <c r="BCK162" s="52"/>
      <c r="BCL162" s="52"/>
      <c r="BCM162" s="52"/>
      <c r="BCN162" s="52"/>
      <c r="BCO162" s="52"/>
      <c r="BCP162" s="52"/>
      <c r="BCQ162" s="52"/>
      <c r="BCR162" s="52"/>
      <c r="BCS162" s="52"/>
      <c r="BCT162" s="52"/>
    </row>
    <row r="163" spans="1:1450" s="52" customFormat="1" x14ac:dyDescent="0.25">
      <c r="A163" s="77" t="s">
        <v>501</v>
      </c>
      <c r="B163" s="61" t="s">
        <v>501</v>
      </c>
      <c r="C163" s="61" t="s">
        <v>84</v>
      </c>
      <c r="D163" s="61" t="s">
        <v>320</v>
      </c>
      <c r="E163" s="61" t="s">
        <v>318</v>
      </c>
      <c r="F163" s="61" t="s">
        <v>321</v>
      </c>
      <c r="G163" s="78">
        <v>31046</v>
      </c>
      <c r="H163" s="78">
        <v>1696</v>
      </c>
      <c r="I163" s="78">
        <v>387</v>
      </c>
      <c r="J163" s="61"/>
      <c r="K163" s="79"/>
      <c r="L163" s="79"/>
      <c r="M163" s="61"/>
      <c r="N163" s="87"/>
      <c r="O163" s="61">
        <f t="shared" si="35"/>
        <v>1</v>
      </c>
      <c r="P163" s="61"/>
      <c r="Q163" s="61"/>
      <c r="R163" s="61"/>
      <c r="S163" s="61"/>
      <c r="T163" s="61"/>
      <c r="U163" s="61"/>
      <c r="V163" s="61"/>
      <c r="W163" s="61"/>
      <c r="X163" s="83"/>
      <c r="Y163" s="88"/>
      <c r="Z163" s="88"/>
      <c r="AA163" s="88"/>
      <c r="AB163" s="88"/>
      <c r="AC163" s="61"/>
      <c r="AD163" s="61"/>
      <c r="AE163" s="61"/>
      <c r="AF163" s="33"/>
      <c r="AG163" s="89"/>
      <c r="AH163" s="86"/>
      <c r="AI163" s="86"/>
      <c r="AJ163" s="86"/>
      <c r="AK163" s="86"/>
      <c r="AL163" s="61"/>
    </row>
    <row r="164" spans="1:1450" x14ac:dyDescent="0.25">
      <c r="A164" s="42" t="s">
        <v>501</v>
      </c>
      <c r="B164" s="29" t="s">
        <v>501</v>
      </c>
      <c r="C164" s="29" t="s">
        <v>84</v>
      </c>
      <c r="D164" s="29" t="s">
        <v>322</v>
      </c>
      <c r="E164" s="29" t="s">
        <v>323</v>
      </c>
      <c r="F164" s="29" t="s">
        <v>324</v>
      </c>
      <c r="G164" s="43">
        <v>17384</v>
      </c>
      <c r="H164" s="43">
        <v>950</v>
      </c>
      <c r="I164" s="43">
        <v>231</v>
      </c>
      <c r="J164" s="29">
        <v>4</v>
      </c>
      <c r="K164" s="44">
        <f>AVERAGE(G164:G167)</f>
        <v>18262.25</v>
      </c>
      <c r="L164" s="44">
        <f>STDEV(G164:G167)</f>
        <v>795.71115990665862</v>
      </c>
      <c r="M164" s="29"/>
      <c r="N164" s="45">
        <v>1.383</v>
      </c>
      <c r="O164" s="29" t="str">
        <f t="shared" si="35"/>
        <v/>
      </c>
      <c r="P164" s="44">
        <f>ABS(L164*N164)</f>
        <v>1100.4685341509089</v>
      </c>
      <c r="Q164" s="44">
        <f>ABS(G164-$K$164)</f>
        <v>878.25</v>
      </c>
      <c r="R164" s="30">
        <f>IF(Q164&gt;$P$164,"",G164)</f>
        <v>17384</v>
      </c>
      <c r="S164" s="30">
        <f t="shared" ref="S164:S191" si="42">IF(R164=G164,I164,"")</f>
        <v>231</v>
      </c>
      <c r="T164" s="44">
        <f>AVERAGE(R164:R167)</f>
        <v>18262.25</v>
      </c>
      <c r="U164" s="44">
        <f>STDEV(R164:R167)</f>
        <v>795.71115990665862</v>
      </c>
      <c r="V164" s="29"/>
      <c r="W164" s="44">
        <f>IF(R164="","",((R164-$T$164)/S164)^2)</f>
        <v>14.454808989711587</v>
      </c>
      <c r="X164" s="46">
        <f>(1/(J164-1))*SUM(W164:W167)</f>
        <v>7.3034695684055606</v>
      </c>
      <c r="Y164" s="47">
        <f>U164/T164</f>
        <v>4.3571364969084238E-2</v>
      </c>
      <c r="Z164" s="31"/>
      <c r="AA164" s="47" t="str">
        <f>IF(X164&lt;2,"A",IF(Y164&lt;0.15,"B","C"))</f>
        <v>B</v>
      </c>
      <c r="AB164" s="31"/>
      <c r="AC164" s="48">
        <f>T164/1000</f>
        <v>18.262250000000002</v>
      </c>
      <c r="AD164" s="49">
        <f>AC164*(SQRT((U164/T164)^2+(0.21/3.98)^2))</f>
        <v>1.2496616885873948</v>
      </c>
      <c r="AE164" s="47">
        <f>AD164/AC164</f>
        <v>6.8428681492554017E-2</v>
      </c>
      <c r="AF164" s="47"/>
      <c r="AG164" s="50">
        <v>31</v>
      </c>
      <c r="AH164" s="32"/>
      <c r="AI164" s="49">
        <f>(MEDIAN(R164:R167))/1000</f>
        <v>18.202500000000001</v>
      </c>
      <c r="AJ164" s="49">
        <f>(QUARTILE(R164:R167,1))/1000</f>
        <v>17.809999999999999</v>
      </c>
      <c r="AK164" s="49">
        <f>(QUARTILE(R164:R167,3))/1000</f>
        <v>18.65475</v>
      </c>
      <c r="AL164" s="48">
        <f>(AK164-AJ164)</f>
        <v>0.84475000000000122</v>
      </c>
      <c r="AM164" s="29"/>
      <c r="AN164" s="29"/>
      <c r="AO164" s="29"/>
      <c r="AP164" s="29"/>
      <c r="AQ164" s="29"/>
      <c r="AR164" s="29"/>
      <c r="AS164" s="29"/>
      <c r="AT164" s="29"/>
    </row>
    <row r="165" spans="1:1450" x14ac:dyDescent="0.25">
      <c r="A165" s="42" t="s">
        <v>501</v>
      </c>
      <c r="B165" s="29" t="s">
        <v>501</v>
      </c>
      <c r="C165" s="29" t="s">
        <v>84</v>
      </c>
      <c r="D165" s="29" t="s">
        <v>325</v>
      </c>
      <c r="E165" s="29" t="s">
        <v>323</v>
      </c>
      <c r="F165" s="29" t="s">
        <v>326</v>
      </c>
      <c r="G165" s="43">
        <v>17952</v>
      </c>
      <c r="H165" s="43">
        <v>980</v>
      </c>
      <c r="I165" s="43">
        <v>237</v>
      </c>
      <c r="J165" s="29"/>
      <c r="K165" s="44"/>
      <c r="L165" s="44"/>
      <c r="M165" s="29"/>
      <c r="N165" s="62"/>
      <c r="O165" s="29" t="str">
        <f t="shared" si="35"/>
        <v/>
      </c>
      <c r="P165" s="44"/>
      <c r="Q165" s="44">
        <f>ABS(G165-$K$164)</f>
        <v>310.25</v>
      </c>
      <c r="R165" s="30">
        <f>IF(Q165&gt;$P$164,"",G165)</f>
        <v>17952</v>
      </c>
      <c r="S165" s="30">
        <f t="shared" si="42"/>
        <v>237</v>
      </c>
      <c r="T165" s="44"/>
      <c r="U165" s="44"/>
      <c r="V165" s="29"/>
      <c r="W165" s="44">
        <f>IF(R165="","",((R165-$T$164)/S165)^2)</f>
        <v>1.7136687941747226</v>
      </c>
      <c r="X165" s="46"/>
      <c r="Y165" s="47"/>
      <c r="Z165" s="47"/>
      <c r="AA165" s="47"/>
      <c r="AB165" s="47"/>
      <c r="AC165" s="48"/>
      <c r="AD165" s="48"/>
      <c r="AE165" s="47"/>
      <c r="AF165" s="47"/>
      <c r="AG165" s="50"/>
      <c r="AH165" s="105"/>
      <c r="AI165" s="105"/>
      <c r="AJ165" s="105"/>
      <c r="AK165" s="105"/>
      <c r="AL165" s="29"/>
      <c r="AM165" s="29"/>
      <c r="AN165" s="29"/>
      <c r="AO165" s="29"/>
      <c r="AP165" s="29"/>
      <c r="AQ165" s="29"/>
      <c r="AR165" s="29"/>
      <c r="AS165" s="29"/>
      <c r="AT165" s="29"/>
    </row>
    <row r="166" spans="1:1450" s="37" customFormat="1" x14ac:dyDescent="0.25">
      <c r="A166" s="42" t="s">
        <v>501</v>
      </c>
      <c r="B166" s="29" t="s">
        <v>501</v>
      </c>
      <c r="C166" s="29" t="s">
        <v>84</v>
      </c>
      <c r="D166" s="29" t="s">
        <v>327</v>
      </c>
      <c r="E166" s="29" t="s">
        <v>323</v>
      </c>
      <c r="F166" s="29" t="s">
        <v>328</v>
      </c>
      <c r="G166" s="43">
        <v>19260</v>
      </c>
      <c r="H166" s="43">
        <v>1107</v>
      </c>
      <c r="I166" s="43">
        <v>428</v>
      </c>
      <c r="J166" s="29"/>
      <c r="K166" s="29"/>
      <c r="L166" s="29"/>
      <c r="M166" s="29"/>
      <c r="N166" s="62"/>
      <c r="O166" s="29" t="str">
        <f t="shared" si="35"/>
        <v/>
      </c>
      <c r="P166" s="29"/>
      <c r="Q166" s="44">
        <f>ABS(G166-$K$164)</f>
        <v>997.75</v>
      </c>
      <c r="R166" s="30">
        <f>IF(Q166&gt;$P$164,"",G166)</f>
        <v>19260</v>
      </c>
      <c r="S166" s="30">
        <f t="shared" si="42"/>
        <v>428</v>
      </c>
      <c r="T166" s="29"/>
      <c r="U166" s="29"/>
      <c r="V166" s="29"/>
      <c r="W166" s="44">
        <f>IF(R166="","",((R166-$T$164)/S166)^2)</f>
        <v>5.4344542236221498</v>
      </c>
      <c r="X166" s="48"/>
      <c r="Y166" s="31"/>
      <c r="Z166" s="31"/>
      <c r="AA166" s="31"/>
      <c r="AB166" s="31"/>
      <c r="AC166" s="29"/>
      <c r="AD166" s="29"/>
      <c r="AE166" s="29"/>
      <c r="AF166" s="29"/>
      <c r="AG166" s="63"/>
      <c r="AH166" s="32"/>
      <c r="AI166" s="32"/>
      <c r="AJ166" s="32"/>
      <c r="AK166" s="32"/>
      <c r="AL166" s="29"/>
      <c r="AM166" s="29"/>
      <c r="AN166" s="29"/>
      <c r="AO166" s="29"/>
      <c r="AP166" s="29"/>
      <c r="AQ166" s="29"/>
      <c r="AR166" s="29"/>
      <c r="AS166" s="29"/>
      <c r="AT166" s="29"/>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row>
    <row r="167" spans="1:1450" s="37" customFormat="1" x14ac:dyDescent="0.25">
      <c r="A167" s="42" t="s">
        <v>501</v>
      </c>
      <c r="B167" s="29" t="s">
        <v>501</v>
      </c>
      <c r="C167" s="29" t="s">
        <v>84</v>
      </c>
      <c r="D167" s="29" t="s">
        <v>329</v>
      </c>
      <c r="E167" s="29" t="s">
        <v>323</v>
      </c>
      <c r="F167" s="29" t="s">
        <v>330</v>
      </c>
      <c r="G167" s="43">
        <v>18453</v>
      </c>
      <c r="H167" s="43">
        <v>1037</v>
      </c>
      <c r="I167" s="43">
        <v>344</v>
      </c>
      <c r="J167" s="29"/>
      <c r="K167" s="29"/>
      <c r="L167" s="29"/>
      <c r="M167" s="29"/>
      <c r="N167" s="62"/>
      <c r="O167" s="29" t="str">
        <f t="shared" si="35"/>
        <v/>
      </c>
      <c r="P167" s="29"/>
      <c r="Q167" s="44">
        <f>ABS(G167-$K$164)</f>
        <v>190.75</v>
      </c>
      <c r="R167" s="30">
        <f>IF(Q167&gt;$P$164,"",G167)</f>
        <v>18453</v>
      </c>
      <c r="S167" s="30">
        <f t="shared" si="42"/>
        <v>344</v>
      </c>
      <c r="T167" s="29"/>
      <c r="U167" s="29"/>
      <c r="V167" s="29"/>
      <c r="W167" s="44">
        <f>IF(R167="","",((R167-$T$164)/S167)^2)</f>
        <v>0.30747669770822073</v>
      </c>
      <c r="X167" s="48"/>
      <c r="Y167" s="31"/>
      <c r="Z167" s="31"/>
      <c r="AA167" s="31"/>
      <c r="AB167" s="31"/>
      <c r="AC167" s="29"/>
      <c r="AD167" s="29"/>
      <c r="AE167" s="29"/>
      <c r="AF167" s="29"/>
      <c r="AG167" s="63"/>
      <c r="AH167" s="32"/>
      <c r="AI167" s="32"/>
      <c r="AJ167" s="32"/>
      <c r="AK167" s="32"/>
      <c r="AL167" s="29"/>
      <c r="AM167" s="29"/>
      <c r="AN167" s="29"/>
      <c r="AO167" s="29"/>
      <c r="AP167" s="29"/>
      <c r="AQ167" s="29"/>
      <c r="AR167" s="29"/>
      <c r="AS167" s="29"/>
      <c r="AT167" s="29"/>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row>
    <row r="168" spans="1:1450" x14ac:dyDescent="0.25">
      <c r="A168" s="66" t="s">
        <v>501</v>
      </c>
      <c r="B168" s="33" t="s">
        <v>501</v>
      </c>
      <c r="C168" s="33" t="s">
        <v>84</v>
      </c>
      <c r="D168" s="33" t="s">
        <v>331</v>
      </c>
      <c r="E168" s="33" t="s">
        <v>332</v>
      </c>
      <c r="F168" s="33" t="s">
        <v>333</v>
      </c>
      <c r="G168" s="67">
        <v>20583</v>
      </c>
      <c r="H168" s="67">
        <v>1129</v>
      </c>
      <c r="I168" s="67">
        <v>287</v>
      </c>
      <c r="J168" s="33">
        <v>4</v>
      </c>
      <c r="K168" s="68">
        <f>AVERAGE(G168:G171)</f>
        <v>19421.25</v>
      </c>
      <c r="L168" s="68">
        <f>STDEV(G168:G171)</f>
        <v>1193.259785908612</v>
      </c>
      <c r="M168" s="33"/>
      <c r="N168" s="69">
        <v>1.383</v>
      </c>
      <c r="O168" s="33" t="str">
        <f t="shared" si="35"/>
        <v/>
      </c>
      <c r="P168" s="68">
        <f>ABS(L168*N168)</f>
        <v>1650.2782839116105</v>
      </c>
      <c r="Q168" s="68">
        <f>ABS(G168-$K$168)</f>
        <v>1161.75</v>
      </c>
      <c r="R168" s="34">
        <f>IF(Q168&gt;$P$168,"",G168)</f>
        <v>20583</v>
      </c>
      <c r="S168" s="34">
        <f t="shared" si="42"/>
        <v>287</v>
      </c>
      <c r="T168" s="68">
        <f>AVERAGE(R168:R171)</f>
        <v>19421.25</v>
      </c>
      <c r="U168" s="68">
        <f>STDEV(R168:R171)</f>
        <v>1193.259785908612</v>
      </c>
      <c r="V168" s="33"/>
      <c r="W168" s="68">
        <f>IF(R168="","",((R168-$T$168)/S168)^2)</f>
        <v>16.385570572666904</v>
      </c>
      <c r="X168" s="70">
        <f>(1/(J168-1))*SUM(W168:W171)</f>
        <v>16.095289686966872</v>
      </c>
      <c r="Y168" s="71">
        <f>U168/T168</f>
        <v>6.1440936392282271E-2</v>
      </c>
      <c r="Z168" s="75"/>
      <c r="AA168" s="71" t="str">
        <f>IF(X168&lt;2,"A",IF(Y168&lt;0.15,"B","C"))</f>
        <v>B</v>
      </c>
      <c r="AB168" s="75"/>
      <c r="AC168" s="38">
        <f>T168/1000</f>
        <v>19.421250000000001</v>
      </c>
      <c r="AD168" s="72">
        <f>AC168*(SQRT((U168/T168)^2+(0.21/3.98)^2))</f>
        <v>1.5728825747386146</v>
      </c>
      <c r="AE168" s="71">
        <f>AD168/AC168</f>
        <v>8.0987710612788283E-2</v>
      </c>
      <c r="AF168" s="71"/>
      <c r="AG168" s="73">
        <v>29</v>
      </c>
      <c r="AH168" s="36"/>
      <c r="AI168" s="72">
        <f>(MEDIAN(R168:R171))/1000</f>
        <v>19.535</v>
      </c>
      <c r="AJ168" s="72">
        <f>(QUARTILE(R168:R171,1))/1000</f>
        <v>18.638000000000002</v>
      </c>
      <c r="AK168" s="72">
        <f>(QUARTILE(R168:R171,3))/1000</f>
        <v>20.318249999999999</v>
      </c>
      <c r="AL168" s="38">
        <f>(AK168-AJ168)</f>
        <v>1.6802499999999974</v>
      </c>
      <c r="AM168" s="29"/>
      <c r="AN168" s="29"/>
      <c r="AO168" s="29"/>
      <c r="AP168" s="29"/>
      <c r="AQ168" s="29"/>
      <c r="AR168" s="29"/>
      <c r="AS168" s="29"/>
      <c r="AT168" s="29"/>
    </row>
    <row r="169" spans="1:1450" x14ac:dyDescent="0.25">
      <c r="A169" s="66" t="s">
        <v>501</v>
      </c>
      <c r="B169" s="33" t="s">
        <v>501</v>
      </c>
      <c r="C169" s="33" t="s">
        <v>84</v>
      </c>
      <c r="D169" s="33" t="s">
        <v>334</v>
      </c>
      <c r="E169" s="33" t="s">
        <v>332</v>
      </c>
      <c r="F169" s="33" t="s">
        <v>335</v>
      </c>
      <c r="G169" s="67">
        <v>20230</v>
      </c>
      <c r="H169" s="67">
        <v>1115</v>
      </c>
      <c r="I169" s="67">
        <v>303</v>
      </c>
      <c r="J169" s="33"/>
      <c r="K169" s="33"/>
      <c r="L169" s="33"/>
      <c r="M169" s="33"/>
      <c r="N169" s="74"/>
      <c r="O169" s="33" t="str">
        <f t="shared" si="35"/>
        <v/>
      </c>
      <c r="P169" s="33"/>
      <c r="Q169" s="68">
        <f>ABS(G169-$K$168)</f>
        <v>808.75</v>
      </c>
      <c r="R169" s="34">
        <f>IF(Q169&gt;$P$168,"",G169)</f>
        <v>20230</v>
      </c>
      <c r="S169" s="34">
        <f t="shared" si="42"/>
        <v>303</v>
      </c>
      <c r="T169" s="33"/>
      <c r="U169" s="33"/>
      <c r="V169" s="33"/>
      <c r="W169" s="68">
        <f>IF(R169="","",((R169-$T$168)/S169)^2)</f>
        <v>7.1243185580934334</v>
      </c>
      <c r="X169" s="38"/>
      <c r="Y169" s="75"/>
      <c r="Z169" s="75"/>
      <c r="AA169" s="75"/>
      <c r="AB169" s="75"/>
      <c r="AC169" s="33"/>
      <c r="AD169" s="33"/>
      <c r="AE169" s="33"/>
      <c r="AF169" s="33"/>
      <c r="AG169" s="76"/>
      <c r="AH169" s="36"/>
      <c r="AI169" s="36"/>
      <c r="AJ169" s="36"/>
      <c r="AK169" s="36"/>
      <c r="AL169" s="33"/>
      <c r="AM169" s="29"/>
      <c r="AN169" s="29"/>
      <c r="AO169" s="29"/>
      <c r="AP169" s="29"/>
      <c r="AQ169" s="29"/>
      <c r="AR169" s="29"/>
      <c r="AS169" s="29"/>
      <c r="AT169" s="29"/>
    </row>
    <row r="170" spans="1:1450" x14ac:dyDescent="0.25">
      <c r="A170" s="66" t="s">
        <v>501</v>
      </c>
      <c r="B170" s="33" t="s">
        <v>501</v>
      </c>
      <c r="C170" s="33" t="s">
        <v>84</v>
      </c>
      <c r="D170" s="33" t="s">
        <v>336</v>
      </c>
      <c r="E170" s="33" t="s">
        <v>332</v>
      </c>
      <c r="F170" s="33" t="s">
        <v>337</v>
      </c>
      <c r="G170" s="67">
        <v>18032</v>
      </c>
      <c r="H170" s="67">
        <v>1002</v>
      </c>
      <c r="I170" s="67">
        <v>303</v>
      </c>
      <c r="J170" s="33"/>
      <c r="K170" s="68"/>
      <c r="L170" s="68"/>
      <c r="M170" s="33"/>
      <c r="N170" s="74"/>
      <c r="O170" s="33" t="str">
        <f t="shared" si="35"/>
        <v/>
      </c>
      <c r="P170" s="33"/>
      <c r="Q170" s="68">
        <f>ABS(G170-$K$168)</f>
        <v>1389.25</v>
      </c>
      <c r="R170" s="34">
        <f>IF(Q170&gt;$P$168,"",G170)</f>
        <v>18032</v>
      </c>
      <c r="S170" s="34">
        <f t="shared" si="42"/>
        <v>303</v>
      </c>
      <c r="T170" s="33"/>
      <c r="U170" s="33"/>
      <c r="V170" s="33"/>
      <c r="W170" s="68">
        <f>IF(R170="","",((R170-$T$168)/S170)^2)</f>
        <v>21.022073680140288</v>
      </c>
      <c r="X170" s="38"/>
      <c r="Y170" s="75"/>
      <c r="Z170" s="75"/>
      <c r="AA170" s="75"/>
      <c r="AB170" s="75"/>
      <c r="AC170" s="33"/>
      <c r="AD170" s="33"/>
      <c r="AE170" s="33"/>
      <c r="AF170" s="33"/>
      <c r="AG170" s="76"/>
      <c r="AH170" s="36"/>
      <c r="AI170" s="36"/>
      <c r="AJ170" s="36"/>
      <c r="AK170" s="36"/>
      <c r="AL170" s="33"/>
      <c r="AM170" s="29"/>
      <c r="AN170" s="29"/>
      <c r="AO170" s="29"/>
      <c r="AP170" s="29"/>
      <c r="AQ170" s="29"/>
      <c r="AR170" s="29"/>
      <c r="AS170" s="29"/>
      <c r="AT170" s="29"/>
    </row>
    <row r="171" spans="1:1450" x14ac:dyDescent="0.25">
      <c r="A171" s="66" t="s">
        <v>501</v>
      </c>
      <c r="B171" s="33" t="s">
        <v>501</v>
      </c>
      <c r="C171" s="33" t="s">
        <v>84</v>
      </c>
      <c r="D171" s="33" t="s">
        <v>338</v>
      </c>
      <c r="E171" s="33" t="s">
        <v>332</v>
      </c>
      <c r="F171" s="33" t="s">
        <v>339</v>
      </c>
      <c r="G171" s="67">
        <v>18840</v>
      </c>
      <c r="H171" s="67">
        <v>1043</v>
      </c>
      <c r="I171" s="67">
        <v>300</v>
      </c>
      <c r="J171" s="33"/>
      <c r="K171" s="33"/>
      <c r="L171" s="33"/>
      <c r="M171" s="33"/>
      <c r="N171" s="74"/>
      <c r="O171" s="33" t="str">
        <f t="shared" si="35"/>
        <v/>
      </c>
      <c r="P171" s="33"/>
      <c r="Q171" s="68">
        <f>ABS(G171-$K$168)</f>
        <v>581.25</v>
      </c>
      <c r="R171" s="34">
        <f>IF(Q171&gt;$P$168,"",G171)</f>
        <v>18840</v>
      </c>
      <c r="S171" s="34">
        <f t="shared" si="42"/>
        <v>300</v>
      </c>
      <c r="T171" s="33"/>
      <c r="U171" s="33"/>
      <c r="V171" s="33"/>
      <c r="W171" s="68">
        <f>IF(R171="","",((R171-$T$168)/S171)^2)</f>
        <v>3.75390625</v>
      </c>
      <c r="X171" s="38"/>
      <c r="Y171" s="75"/>
      <c r="Z171" s="75"/>
      <c r="AA171" s="75"/>
      <c r="AB171" s="75"/>
      <c r="AC171" s="33"/>
      <c r="AD171" s="33"/>
      <c r="AE171" s="33"/>
      <c r="AF171" s="33"/>
      <c r="AG171" s="76"/>
      <c r="AH171" s="36"/>
      <c r="AI171" s="36"/>
      <c r="AJ171" s="36"/>
      <c r="AK171" s="36"/>
      <c r="AL171" s="33"/>
      <c r="AM171" s="29"/>
      <c r="AN171" s="29"/>
      <c r="AO171" s="29"/>
      <c r="AP171" s="29"/>
      <c r="AQ171" s="29"/>
      <c r="AR171" s="29"/>
      <c r="AS171" s="29"/>
      <c r="AT171" s="29"/>
    </row>
    <row r="172" spans="1:1450" s="37" customFormat="1" x14ac:dyDescent="0.25">
      <c r="A172" s="42" t="s">
        <v>501</v>
      </c>
      <c r="B172" s="29" t="s">
        <v>501</v>
      </c>
      <c r="C172" s="29" t="s">
        <v>84</v>
      </c>
      <c r="D172" s="29" t="s">
        <v>340</v>
      </c>
      <c r="E172" s="29" t="s">
        <v>341</v>
      </c>
      <c r="F172" s="29" t="s">
        <v>342</v>
      </c>
      <c r="G172" s="43">
        <v>19227</v>
      </c>
      <c r="H172" s="43">
        <v>1073</v>
      </c>
      <c r="I172" s="43">
        <v>336</v>
      </c>
      <c r="J172" s="29">
        <v>5</v>
      </c>
      <c r="K172" s="44">
        <f>AVERAGE(G172:G176)</f>
        <v>22013.8</v>
      </c>
      <c r="L172" s="44">
        <f>STDEV(G172:G176)</f>
        <v>7148.7420711618943</v>
      </c>
      <c r="M172" s="29"/>
      <c r="N172" s="45">
        <v>1.5089999999999999</v>
      </c>
      <c r="O172" s="29" t="str">
        <f t="shared" si="35"/>
        <v/>
      </c>
      <c r="P172" s="44">
        <f>ABS(L172*N172)</f>
        <v>10787.451785383299</v>
      </c>
      <c r="Q172" s="44">
        <f>ABS(G172-$K$172)</f>
        <v>2786.7999999999993</v>
      </c>
      <c r="R172" s="30">
        <f>IF(Q172&gt;$P$172,"",G172)</f>
        <v>19227</v>
      </c>
      <c r="S172" s="30">
        <f t="shared" si="42"/>
        <v>336</v>
      </c>
      <c r="T172" s="44">
        <f>AVERAGE(R172:R176)</f>
        <v>18889.25</v>
      </c>
      <c r="U172" s="44">
        <f>STDEV(R172:R176)</f>
        <v>1747.5505476714161</v>
      </c>
      <c r="V172" s="29"/>
      <c r="W172" s="44">
        <f>IF(R172="","",((R172-$T$172)/S172)^2)</f>
        <v>1.0104437934027777</v>
      </c>
      <c r="X172" s="46">
        <f>(1/(J172-1))*SUM(W172:W176)</f>
        <v>12.032980521019809</v>
      </c>
      <c r="Y172" s="47">
        <f>U172/T172</f>
        <v>9.2515613254703921E-2</v>
      </c>
      <c r="Z172" s="47"/>
      <c r="AA172" s="47" t="str">
        <f>IF(X172&lt;2,"A",IF(Y172&lt;0.15,"B","C"))</f>
        <v>B</v>
      </c>
      <c r="AB172" s="47"/>
      <c r="AC172" s="48">
        <f>T172/1000</f>
        <v>18.889250000000001</v>
      </c>
      <c r="AD172" s="49">
        <f>AC172*(SQRT((U172/T172)^2+(0.21/3.98)^2))</f>
        <v>2.0117857619853621</v>
      </c>
      <c r="AE172" s="47">
        <f>AD172/AC172</f>
        <v>0.1065042689352601</v>
      </c>
      <c r="AF172" s="47"/>
      <c r="AG172" s="50">
        <v>30</v>
      </c>
      <c r="AH172" s="105"/>
      <c r="AI172" s="49">
        <f>(MEDIAN(R172:R176))/1000</f>
        <v>18.4465</v>
      </c>
      <c r="AJ172" s="49">
        <f>(QUARTILE(R172:R176,1))/1000</f>
        <v>17.609500000000001</v>
      </c>
      <c r="AK172" s="49">
        <f>(QUARTILE(R172:R176,3))/1000</f>
        <v>19.72625</v>
      </c>
      <c r="AL172" s="48">
        <f>(AK172-AJ172)</f>
        <v>2.1167499999999997</v>
      </c>
      <c r="AM172" s="29"/>
      <c r="AN172" s="29"/>
      <c r="AO172" s="29"/>
      <c r="AP172" s="29"/>
      <c r="AQ172" s="29"/>
      <c r="AR172" s="29"/>
      <c r="AS172" s="29"/>
      <c r="AT172" s="29"/>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row>
    <row r="173" spans="1:1450" s="37" customFormat="1" x14ac:dyDescent="0.25">
      <c r="A173" s="42" t="s">
        <v>501</v>
      </c>
      <c r="B173" s="29" t="s">
        <v>501</v>
      </c>
      <c r="C173" s="29" t="s">
        <v>84</v>
      </c>
      <c r="D173" s="29" t="s">
        <v>343</v>
      </c>
      <c r="E173" s="29" t="s">
        <v>341</v>
      </c>
      <c r="F173" s="29" t="s">
        <v>344</v>
      </c>
      <c r="G173" s="43">
        <v>21224</v>
      </c>
      <c r="H173" s="43">
        <v>1203</v>
      </c>
      <c r="I173" s="43">
        <v>423</v>
      </c>
      <c r="J173" s="29"/>
      <c r="K173" s="29"/>
      <c r="L173" s="29"/>
      <c r="M173" s="29"/>
      <c r="N173" s="62"/>
      <c r="O173" s="29" t="str">
        <f t="shared" si="35"/>
        <v/>
      </c>
      <c r="P173" s="29"/>
      <c r="Q173" s="44">
        <f>ABS(G173-$K$172)</f>
        <v>789.79999999999927</v>
      </c>
      <c r="R173" s="30">
        <f>IF(Q173&gt;$P$172,"",G173)</f>
        <v>21224</v>
      </c>
      <c r="S173" s="30">
        <f t="shared" si="42"/>
        <v>423</v>
      </c>
      <c r="T173" s="29"/>
      <c r="U173" s="29"/>
      <c r="V173" s="29"/>
      <c r="W173" s="44">
        <f>IF(R173="","",((R173-$T$172)/S173)^2)</f>
        <v>30.464919395402642</v>
      </c>
      <c r="X173" s="48"/>
      <c r="Y173" s="31"/>
      <c r="Z173" s="31"/>
      <c r="AA173" s="31"/>
      <c r="AB173" s="31"/>
      <c r="AC173" s="29"/>
      <c r="AD173" s="29"/>
      <c r="AE173" s="29"/>
      <c r="AF173" s="29"/>
      <c r="AG173" s="63"/>
      <c r="AH173" s="32"/>
      <c r="AI173" s="32"/>
      <c r="AJ173" s="32"/>
      <c r="AK173" s="32"/>
      <c r="AL173" s="29"/>
      <c r="AM173" s="29"/>
      <c r="AN173" s="29"/>
      <c r="AO173" s="29"/>
      <c r="AP173" s="29"/>
      <c r="AQ173" s="29"/>
      <c r="AR173" s="29"/>
      <c r="AS173" s="29"/>
      <c r="AT173" s="29"/>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10"/>
      <c r="RM173" s="10"/>
      <c r="RN173" s="10"/>
      <c r="RO173" s="10"/>
      <c r="RP173" s="10"/>
      <c r="RQ173" s="10"/>
      <c r="RR173" s="10"/>
      <c r="RS173" s="10"/>
      <c r="RT173" s="10"/>
      <c r="RU173" s="10"/>
      <c r="RV173" s="10"/>
      <c r="RW173" s="10"/>
      <c r="RX173" s="10"/>
      <c r="RY173" s="10"/>
      <c r="RZ173" s="10"/>
      <c r="SA173" s="10"/>
      <c r="SB173" s="10"/>
      <c r="SC173" s="10"/>
      <c r="SD173" s="10"/>
      <c r="SE173" s="10"/>
      <c r="SF173" s="10"/>
      <c r="SG173" s="10"/>
      <c r="SH173" s="10"/>
      <c r="SI173" s="10"/>
      <c r="SJ173" s="10"/>
      <c r="SK173" s="10"/>
      <c r="SL173" s="10"/>
      <c r="SM173" s="10"/>
      <c r="SN173" s="10"/>
      <c r="SO173" s="10"/>
      <c r="SP173" s="10"/>
      <c r="SQ173" s="10"/>
      <c r="SR173" s="10"/>
      <c r="SS173" s="10"/>
      <c r="ST173" s="10"/>
      <c r="SU173" s="10"/>
      <c r="SV173" s="10"/>
      <c r="SW173" s="10"/>
      <c r="SX173" s="10"/>
      <c r="SY173" s="10"/>
      <c r="SZ173" s="10"/>
      <c r="TA173" s="10"/>
      <c r="TB173" s="10"/>
      <c r="TC173" s="10"/>
      <c r="TD173" s="10"/>
      <c r="TE173" s="10"/>
      <c r="TF173" s="10"/>
      <c r="TG173" s="10"/>
      <c r="TH173" s="10"/>
      <c r="TI173" s="10"/>
      <c r="TJ173" s="10"/>
      <c r="TK173" s="10"/>
      <c r="TL173" s="10"/>
      <c r="TM173" s="10"/>
      <c r="TN173" s="10"/>
      <c r="TO173" s="10"/>
      <c r="TP173" s="10"/>
      <c r="TQ173" s="10"/>
      <c r="TR173" s="10"/>
      <c r="TS173" s="10"/>
      <c r="TT173" s="10"/>
      <c r="TU173" s="10"/>
      <c r="TV173" s="10"/>
      <c r="TW173" s="10"/>
      <c r="TX173" s="10"/>
      <c r="TY173" s="10"/>
      <c r="TZ173" s="10"/>
      <c r="UA173" s="10"/>
      <c r="UB173" s="10"/>
      <c r="UC173" s="10"/>
      <c r="UD173" s="10"/>
      <c r="UE173" s="10"/>
      <c r="UF173" s="10"/>
      <c r="UG173" s="10"/>
      <c r="UH173" s="10"/>
      <c r="UI173" s="10"/>
      <c r="UJ173" s="10"/>
      <c r="UK173" s="10"/>
      <c r="UL173" s="10"/>
      <c r="UM173" s="10"/>
      <c r="UN173" s="10"/>
      <c r="UO173" s="10"/>
      <c r="UP173" s="10"/>
      <c r="UQ173" s="10"/>
      <c r="UR173" s="10"/>
      <c r="US173" s="10"/>
      <c r="UT173" s="10"/>
      <c r="UU173" s="10"/>
      <c r="UV173" s="10"/>
      <c r="UW173" s="10"/>
      <c r="UX173" s="10"/>
      <c r="UY173" s="10"/>
      <c r="UZ173" s="10"/>
      <c r="VA173" s="10"/>
      <c r="VB173" s="10"/>
      <c r="VC173" s="10"/>
      <c r="VD173" s="10"/>
      <c r="VE173" s="10"/>
      <c r="VF173" s="10"/>
      <c r="VG173" s="10"/>
      <c r="VH173" s="10"/>
      <c r="VI173" s="10"/>
      <c r="VJ173" s="10"/>
      <c r="VK173" s="10"/>
      <c r="VL173" s="10"/>
      <c r="VM173" s="10"/>
      <c r="VN173" s="10"/>
      <c r="VO173" s="10"/>
      <c r="VP173" s="10"/>
      <c r="VQ173" s="10"/>
      <c r="VR173" s="10"/>
      <c r="VS173" s="10"/>
      <c r="VT173" s="10"/>
      <c r="VU173" s="10"/>
      <c r="VV173" s="10"/>
      <c r="VW173" s="10"/>
      <c r="VX173" s="10"/>
      <c r="VY173" s="10"/>
      <c r="VZ173" s="10"/>
      <c r="WA173" s="10"/>
      <c r="WB173" s="10"/>
      <c r="WC173" s="10"/>
      <c r="WD173" s="10"/>
      <c r="WE173" s="10"/>
      <c r="WF173" s="10"/>
      <c r="WG173" s="10"/>
      <c r="WH173" s="10"/>
      <c r="WI173" s="10"/>
      <c r="WJ173" s="10"/>
      <c r="WK173" s="10"/>
      <c r="WL173" s="10"/>
      <c r="WM173" s="10"/>
      <c r="WN173" s="10"/>
      <c r="WO173" s="10"/>
      <c r="WP173" s="10"/>
      <c r="WQ173" s="10"/>
      <c r="WR173" s="10"/>
      <c r="WS173" s="10"/>
      <c r="WT173" s="10"/>
      <c r="WU173" s="10"/>
      <c r="WV173" s="10"/>
      <c r="WW173" s="10"/>
      <c r="WX173" s="10"/>
      <c r="WY173" s="10"/>
      <c r="WZ173" s="10"/>
      <c r="XA173" s="10"/>
      <c r="XB173" s="10"/>
      <c r="XC173" s="10"/>
      <c r="XD173" s="10"/>
      <c r="XE173" s="10"/>
      <c r="XF173" s="10"/>
      <c r="XG173" s="10"/>
      <c r="XH173" s="10"/>
      <c r="XI173" s="10"/>
      <c r="XJ173" s="10"/>
      <c r="XK173" s="10"/>
      <c r="XL173" s="10"/>
      <c r="XM173" s="10"/>
      <c r="XN173" s="10"/>
      <c r="XO173" s="10"/>
      <c r="XP173" s="10"/>
      <c r="XQ173" s="10"/>
      <c r="XR173" s="10"/>
      <c r="XS173" s="10"/>
      <c r="XT173" s="10"/>
      <c r="XU173" s="10"/>
      <c r="XV173" s="10"/>
      <c r="XW173" s="10"/>
      <c r="XX173" s="10"/>
      <c r="XY173" s="10"/>
      <c r="XZ173" s="10"/>
      <c r="YA173" s="10"/>
      <c r="YB173" s="10"/>
      <c r="YC173" s="10"/>
      <c r="YD173" s="10"/>
      <c r="YE173" s="10"/>
      <c r="YF173" s="10"/>
      <c r="YG173" s="10"/>
      <c r="YH173" s="10"/>
      <c r="YI173" s="10"/>
      <c r="YJ173" s="10"/>
      <c r="YK173" s="10"/>
      <c r="YL173" s="10"/>
      <c r="YM173" s="10"/>
      <c r="YN173" s="10"/>
      <c r="YO173" s="10"/>
      <c r="YP173" s="10"/>
      <c r="YQ173" s="10"/>
      <c r="YR173" s="10"/>
      <c r="YS173" s="10"/>
      <c r="YT173" s="10"/>
      <c r="YU173" s="10"/>
      <c r="YV173" s="10"/>
      <c r="YW173" s="10"/>
      <c r="YX173" s="10"/>
      <c r="YY173" s="10"/>
      <c r="YZ173" s="10"/>
      <c r="ZA173" s="10"/>
      <c r="ZB173" s="10"/>
      <c r="ZC173" s="10"/>
      <c r="ZD173" s="10"/>
      <c r="ZE173" s="10"/>
      <c r="ZF173" s="10"/>
      <c r="ZG173" s="10"/>
      <c r="ZH173" s="10"/>
      <c r="ZI173" s="10"/>
      <c r="ZJ173" s="10"/>
      <c r="ZK173" s="10"/>
      <c r="ZL173" s="10"/>
      <c r="ZM173" s="10"/>
      <c r="ZN173" s="10"/>
      <c r="ZO173" s="10"/>
      <c r="ZP173" s="10"/>
      <c r="ZQ173" s="10"/>
      <c r="ZR173" s="10"/>
      <c r="ZS173" s="10"/>
      <c r="ZT173" s="10"/>
      <c r="ZU173" s="10"/>
      <c r="ZV173" s="10"/>
      <c r="ZW173" s="10"/>
      <c r="ZX173" s="10"/>
      <c r="ZY173" s="10"/>
      <c r="ZZ173" s="10"/>
      <c r="AAA173" s="10"/>
      <c r="AAB173" s="10"/>
      <c r="AAC173" s="10"/>
      <c r="AAD173" s="10"/>
      <c r="AAE173" s="10"/>
      <c r="AAF173" s="10"/>
      <c r="AAG173" s="10"/>
      <c r="AAH173" s="10"/>
      <c r="AAI173" s="10"/>
      <c r="AAJ173" s="10"/>
      <c r="AAK173" s="10"/>
      <c r="AAL173" s="10"/>
      <c r="AAM173" s="10"/>
      <c r="AAN173" s="10"/>
      <c r="AAO173" s="10"/>
      <c r="AAP173" s="10"/>
      <c r="AAQ173" s="10"/>
      <c r="AAR173" s="10"/>
      <c r="AAS173" s="10"/>
      <c r="AAT173" s="10"/>
      <c r="AAU173" s="10"/>
      <c r="AAV173" s="10"/>
      <c r="AAW173" s="10"/>
      <c r="AAX173" s="10"/>
      <c r="AAY173" s="10"/>
      <c r="AAZ173" s="10"/>
      <c r="ABA173" s="10"/>
      <c r="ABB173" s="10"/>
      <c r="ABC173" s="10"/>
      <c r="ABD173" s="10"/>
      <c r="ABE173" s="10"/>
      <c r="ABF173" s="10"/>
      <c r="ABG173" s="10"/>
      <c r="ABH173" s="10"/>
      <c r="ABI173" s="10"/>
      <c r="ABJ173" s="10"/>
      <c r="ABK173" s="10"/>
      <c r="ABL173" s="10"/>
      <c r="ABM173" s="10"/>
      <c r="ABN173" s="10"/>
      <c r="ABO173" s="10"/>
      <c r="ABP173" s="10"/>
      <c r="ABQ173" s="10"/>
      <c r="ABR173" s="10"/>
      <c r="ABS173" s="10"/>
      <c r="ABT173" s="10"/>
      <c r="ABU173" s="10"/>
      <c r="ABV173" s="10"/>
      <c r="ABW173" s="10"/>
      <c r="ABX173" s="10"/>
      <c r="ABY173" s="10"/>
      <c r="ABZ173" s="10"/>
      <c r="ACA173" s="10"/>
      <c r="ACB173" s="10"/>
      <c r="ACC173" s="10"/>
      <c r="ACD173" s="10"/>
      <c r="ACE173" s="10"/>
      <c r="ACF173" s="10"/>
      <c r="ACG173" s="10"/>
      <c r="ACH173" s="10"/>
      <c r="ACI173" s="10"/>
      <c r="ACJ173" s="10"/>
      <c r="ACK173" s="10"/>
      <c r="ACL173" s="10"/>
      <c r="ACM173" s="10"/>
      <c r="ACN173" s="10"/>
      <c r="ACO173" s="10"/>
      <c r="ACP173" s="10"/>
      <c r="ACQ173" s="10"/>
      <c r="ACR173" s="10"/>
      <c r="ACS173" s="10"/>
      <c r="ACT173" s="10"/>
      <c r="ACU173" s="10"/>
      <c r="ACV173" s="10"/>
      <c r="ACW173" s="10"/>
      <c r="ACX173" s="10"/>
      <c r="ACY173" s="10"/>
      <c r="ACZ173" s="10"/>
      <c r="ADA173" s="10"/>
      <c r="ADB173" s="10"/>
      <c r="ADC173" s="10"/>
      <c r="ADD173" s="10"/>
      <c r="ADE173" s="10"/>
      <c r="ADF173" s="10"/>
      <c r="ADG173" s="10"/>
      <c r="ADH173" s="10"/>
      <c r="ADI173" s="10"/>
      <c r="ADJ173" s="10"/>
      <c r="ADK173" s="10"/>
      <c r="ADL173" s="10"/>
      <c r="ADM173" s="10"/>
      <c r="ADN173" s="10"/>
      <c r="ADO173" s="10"/>
      <c r="ADP173" s="10"/>
      <c r="ADQ173" s="10"/>
      <c r="ADR173" s="10"/>
      <c r="ADS173" s="10"/>
      <c r="ADT173" s="10"/>
      <c r="ADU173" s="10"/>
      <c r="ADV173" s="10"/>
      <c r="ADW173" s="10"/>
      <c r="ADX173" s="10"/>
      <c r="ADY173" s="10"/>
      <c r="ADZ173" s="10"/>
      <c r="AEA173" s="10"/>
      <c r="AEB173" s="10"/>
      <c r="AEC173" s="10"/>
      <c r="AED173" s="10"/>
      <c r="AEE173" s="10"/>
      <c r="AEF173" s="10"/>
      <c r="AEG173" s="10"/>
      <c r="AEH173" s="10"/>
      <c r="AEI173" s="10"/>
      <c r="AEJ173" s="10"/>
      <c r="AEK173" s="10"/>
      <c r="AEL173" s="10"/>
      <c r="AEM173" s="10"/>
      <c r="AEN173" s="10"/>
      <c r="AEO173" s="10"/>
      <c r="AEP173" s="10"/>
      <c r="AEQ173" s="10"/>
      <c r="AER173" s="10"/>
      <c r="AES173" s="10"/>
      <c r="AET173" s="10"/>
      <c r="AEU173" s="10"/>
      <c r="AEV173" s="10"/>
      <c r="AEW173" s="10"/>
      <c r="AEX173" s="10"/>
      <c r="AEY173" s="10"/>
      <c r="AEZ173" s="10"/>
      <c r="AFA173" s="10"/>
      <c r="AFB173" s="10"/>
      <c r="AFC173" s="10"/>
      <c r="AFD173" s="10"/>
      <c r="AFE173" s="10"/>
      <c r="AFF173" s="10"/>
      <c r="AFG173" s="10"/>
      <c r="AFH173" s="10"/>
      <c r="AFI173" s="10"/>
      <c r="AFJ173" s="10"/>
      <c r="AFK173" s="10"/>
      <c r="AFL173" s="10"/>
      <c r="AFM173" s="10"/>
      <c r="AFN173" s="10"/>
      <c r="AFO173" s="10"/>
      <c r="AFP173" s="10"/>
      <c r="AFQ173" s="10"/>
      <c r="AFR173" s="10"/>
      <c r="AFS173" s="10"/>
      <c r="AFT173" s="10"/>
      <c r="AFU173" s="10"/>
      <c r="AFV173" s="10"/>
      <c r="AFW173" s="10"/>
      <c r="AFX173" s="10"/>
      <c r="AFY173" s="10"/>
      <c r="AFZ173" s="10"/>
      <c r="AGA173" s="10"/>
      <c r="AGB173" s="10"/>
      <c r="AGC173" s="10"/>
      <c r="AGD173" s="10"/>
      <c r="AGE173" s="10"/>
      <c r="AGF173" s="10"/>
      <c r="AGG173" s="10"/>
      <c r="AGH173" s="10"/>
      <c r="AGI173" s="10"/>
      <c r="AGJ173" s="10"/>
      <c r="AGK173" s="10"/>
      <c r="AGL173" s="10"/>
      <c r="AGM173" s="10"/>
      <c r="AGN173" s="10"/>
      <c r="AGO173" s="10"/>
      <c r="AGP173" s="10"/>
      <c r="AGQ173" s="10"/>
      <c r="AGR173" s="10"/>
      <c r="AGS173" s="10"/>
      <c r="AGT173" s="10"/>
      <c r="AGU173" s="10"/>
      <c r="AGV173" s="10"/>
      <c r="AGW173" s="10"/>
      <c r="AGX173" s="10"/>
      <c r="AGY173" s="10"/>
      <c r="AGZ173" s="10"/>
      <c r="AHA173" s="10"/>
      <c r="AHB173" s="10"/>
      <c r="AHC173" s="10"/>
      <c r="AHD173" s="10"/>
      <c r="AHE173" s="10"/>
      <c r="AHF173" s="10"/>
      <c r="AHG173" s="10"/>
      <c r="AHH173" s="10"/>
      <c r="AHI173" s="10"/>
      <c r="AHJ173" s="10"/>
      <c r="AHK173" s="10"/>
      <c r="AHL173" s="10"/>
      <c r="AHM173" s="10"/>
      <c r="AHN173" s="10"/>
      <c r="AHO173" s="10"/>
      <c r="AHP173" s="10"/>
      <c r="AHQ173" s="10"/>
      <c r="AHR173" s="10"/>
      <c r="AHS173" s="10"/>
      <c r="AHT173" s="10"/>
      <c r="AHU173" s="10"/>
      <c r="AHV173" s="10"/>
      <c r="AHW173" s="10"/>
      <c r="AHX173" s="10"/>
      <c r="AHY173" s="10"/>
      <c r="AHZ173" s="10"/>
      <c r="AIA173" s="10"/>
      <c r="AIB173" s="10"/>
      <c r="AIC173" s="10"/>
      <c r="AID173" s="10"/>
      <c r="AIE173" s="10"/>
      <c r="AIF173" s="10"/>
      <c r="AIG173" s="10"/>
      <c r="AIH173" s="10"/>
      <c r="AII173" s="10"/>
      <c r="AIJ173" s="10"/>
      <c r="AIK173" s="10"/>
      <c r="AIL173" s="10"/>
      <c r="AIM173" s="10"/>
      <c r="AIN173" s="10"/>
      <c r="AIO173" s="10"/>
      <c r="AIP173" s="10"/>
      <c r="AIQ173" s="10"/>
      <c r="AIR173" s="10"/>
      <c r="AIS173" s="10"/>
      <c r="AIT173" s="10"/>
      <c r="AIU173" s="10"/>
      <c r="AIV173" s="10"/>
      <c r="AIW173" s="10"/>
      <c r="AIX173" s="10"/>
      <c r="AIY173" s="10"/>
      <c r="AIZ173" s="10"/>
      <c r="AJA173" s="10"/>
      <c r="AJB173" s="10"/>
      <c r="AJC173" s="10"/>
      <c r="AJD173" s="10"/>
      <c r="AJE173" s="10"/>
      <c r="AJF173" s="10"/>
      <c r="AJG173" s="10"/>
      <c r="AJH173" s="10"/>
      <c r="AJI173" s="10"/>
      <c r="AJJ173" s="10"/>
      <c r="AJK173" s="10"/>
      <c r="AJL173" s="10"/>
      <c r="AJM173" s="10"/>
      <c r="AJN173" s="10"/>
      <c r="AJO173" s="10"/>
      <c r="AJP173" s="10"/>
      <c r="AJQ173" s="10"/>
      <c r="AJR173" s="10"/>
      <c r="AJS173" s="10"/>
      <c r="AJT173" s="10"/>
      <c r="AJU173" s="10"/>
      <c r="AJV173" s="10"/>
      <c r="AJW173" s="10"/>
      <c r="AJX173" s="10"/>
      <c r="AJY173" s="10"/>
      <c r="AJZ173" s="10"/>
      <c r="AKA173" s="10"/>
      <c r="AKB173" s="10"/>
      <c r="AKC173" s="10"/>
      <c r="AKD173" s="10"/>
      <c r="AKE173" s="10"/>
      <c r="AKF173" s="10"/>
      <c r="AKG173" s="10"/>
      <c r="AKH173" s="10"/>
      <c r="AKI173" s="10"/>
      <c r="AKJ173" s="10"/>
      <c r="AKK173" s="10"/>
      <c r="AKL173" s="10"/>
      <c r="AKM173" s="10"/>
      <c r="AKN173" s="10"/>
      <c r="AKO173" s="10"/>
      <c r="AKP173" s="10"/>
      <c r="AKQ173" s="10"/>
      <c r="AKR173" s="10"/>
      <c r="AKS173" s="10"/>
      <c r="AKT173" s="10"/>
      <c r="AKU173" s="10"/>
      <c r="AKV173" s="10"/>
      <c r="AKW173" s="10"/>
      <c r="AKX173" s="10"/>
      <c r="AKY173" s="10"/>
      <c r="AKZ173" s="10"/>
      <c r="ALA173" s="10"/>
      <c r="ALB173" s="10"/>
      <c r="ALC173" s="10"/>
      <c r="ALD173" s="10"/>
      <c r="ALE173" s="10"/>
      <c r="ALF173" s="10"/>
      <c r="ALG173" s="10"/>
      <c r="ALH173" s="10"/>
      <c r="ALI173" s="10"/>
      <c r="ALJ173" s="10"/>
      <c r="ALK173" s="10"/>
      <c r="ALL173" s="10"/>
      <c r="ALM173" s="10"/>
      <c r="ALN173" s="10"/>
      <c r="ALO173" s="10"/>
      <c r="ALP173" s="10"/>
      <c r="ALQ173" s="10"/>
      <c r="ALR173" s="10"/>
      <c r="ALS173" s="10"/>
      <c r="ALT173" s="10"/>
      <c r="ALU173" s="10"/>
      <c r="ALV173" s="10"/>
      <c r="ALW173" s="10"/>
      <c r="ALX173" s="10"/>
      <c r="ALY173" s="10"/>
      <c r="ALZ173" s="10"/>
      <c r="AMA173" s="10"/>
      <c r="AMB173" s="10"/>
      <c r="AMC173" s="10"/>
      <c r="AMD173" s="10"/>
      <c r="AME173" s="10"/>
      <c r="AMF173" s="10"/>
      <c r="AMG173" s="10"/>
      <c r="AMH173" s="10"/>
      <c r="AMI173" s="10"/>
      <c r="AMJ173" s="10"/>
      <c r="AMK173" s="10"/>
      <c r="AML173" s="10"/>
      <c r="AMM173" s="10"/>
      <c r="AMN173" s="10"/>
      <c r="AMO173" s="10"/>
      <c r="AMP173" s="10"/>
      <c r="AMQ173" s="10"/>
      <c r="AMR173" s="10"/>
      <c r="AMS173" s="10"/>
      <c r="AMT173" s="10"/>
      <c r="AMU173" s="10"/>
      <c r="AMV173" s="10"/>
      <c r="AMW173" s="10"/>
      <c r="AMX173" s="10"/>
      <c r="AMY173" s="10"/>
      <c r="AMZ173" s="10"/>
      <c r="ANA173" s="10"/>
      <c r="ANB173" s="10"/>
      <c r="ANC173" s="10"/>
      <c r="AND173" s="10"/>
      <c r="ANE173" s="10"/>
      <c r="ANF173" s="10"/>
      <c r="ANG173" s="10"/>
      <c r="ANH173" s="10"/>
      <c r="ANI173" s="10"/>
      <c r="ANJ173" s="10"/>
      <c r="ANK173" s="10"/>
      <c r="ANL173" s="10"/>
      <c r="ANM173" s="10"/>
      <c r="ANN173" s="10"/>
      <c r="ANO173" s="10"/>
      <c r="ANP173" s="10"/>
      <c r="ANQ173" s="10"/>
      <c r="ANR173" s="10"/>
      <c r="ANS173" s="10"/>
      <c r="ANT173" s="10"/>
      <c r="ANU173" s="10"/>
      <c r="ANV173" s="10"/>
      <c r="ANW173" s="10"/>
      <c r="ANX173" s="10"/>
      <c r="ANY173" s="10"/>
      <c r="ANZ173" s="10"/>
      <c r="AOA173" s="10"/>
      <c r="AOB173" s="10"/>
      <c r="AOC173" s="10"/>
      <c r="AOD173" s="10"/>
      <c r="AOE173" s="10"/>
      <c r="AOF173" s="10"/>
      <c r="AOG173" s="10"/>
      <c r="AOH173" s="10"/>
      <c r="AOI173" s="10"/>
      <c r="AOJ173" s="10"/>
      <c r="AOK173" s="10"/>
      <c r="AOL173" s="10"/>
      <c r="AOM173" s="10"/>
      <c r="AON173" s="10"/>
      <c r="AOO173" s="10"/>
      <c r="AOP173" s="10"/>
      <c r="AOQ173" s="10"/>
      <c r="AOR173" s="10"/>
      <c r="AOS173" s="10"/>
      <c r="AOT173" s="10"/>
      <c r="AOU173" s="10"/>
      <c r="AOV173" s="10"/>
      <c r="AOW173" s="10"/>
      <c r="AOX173" s="10"/>
      <c r="AOY173" s="10"/>
      <c r="AOZ173" s="10"/>
      <c r="APA173" s="10"/>
      <c r="APB173" s="10"/>
      <c r="APC173" s="10"/>
      <c r="APD173" s="10"/>
      <c r="APE173" s="10"/>
      <c r="APF173" s="10"/>
      <c r="APG173" s="10"/>
      <c r="APH173" s="10"/>
      <c r="API173" s="10"/>
      <c r="APJ173" s="10"/>
      <c r="APK173" s="10"/>
      <c r="APL173" s="10"/>
      <c r="APM173" s="10"/>
      <c r="APN173" s="10"/>
      <c r="APO173" s="10"/>
      <c r="APP173" s="10"/>
      <c r="APQ173" s="10"/>
      <c r="APR173" s="10"/>
      <c r="APS173" s="10"/>
      <c r="APT173" s="10"/>
      <c r="APU173" s="10"/>
      <c r="APV173" s="10"/>
      <c r="APW173" s="10"/>
      <c r="APX173" s="10"/>
      <c r="APY173" s="10"/>
      <c r="APZ173" s="10"/>
      <c r="AQA173" s="10"/>
      <c r="AQB173" s="10"/>
      <c r="AQC173" s="10"/>
      <c r="AQD173" s="10"/>
      <c r="AQE173" s="10"/>
      <c r="AQF173" s="10"/>
      <c r="AQG173" s="10"/>
      <c r="AQH173" s="10"/>
      <c r="AQI173" s="10"/>
      <c r="AQJ173" s="10"/>
      <c r="AQK173" s="10"/>
      <c r="AQL173" s="10"/>
      <c r="AQM173" s="10"/>
      <c r="AQN173" s="10"/>
      <c r="AQO173" s="10"/>
      <c r="AQP173" s="10"/>
      <c r="AQQ173" s="10"/>
      <c r="AQR173" s="10"/>
      <c r="AQS173" s="10"/>
      <c r="AQT173" s="10"/>
      <c r="AQU173" s="10"/>
      <c r="AQV173" s="10"/>
      <c r="AQW173" s="10"/>
      <c r="AQX173" s="10"/>
      <c r="AQY173" s="10"/>
      <c r="AQZ173" s="10"/>
      <c r="ARA173" s="10"/>
      <c r="ARB173" s="10"/>
      <c r="ARC173" s="10"/>
      <c r="ARD173" s="10"/>
      <c r="ARE173" s="10"/>
      <c r="ARF173" s="10"/>
      <c r="ARG173" s="10"/>
      <c r="ARH173" s="10"/>
      <c r="ARI173" s="10"/>
      <c r="ARJ173" s="10"/>
      <c r="ARK173" s="10"/>
      <c r="ARL173" s="10"/>
      <c r="ARM173" s="10"/>
      <c r="ARN173" s="10"/>
      <c r="ARO173" s="10"/>
      <c r="ARP173" s="10"/>
      <c r="ARQ173" s="10"/>
      <c r="ARR173" s="10"/>
      <c r="ARS173" s="10"/>
      <c r="ART173" s="10"/>
      <c r="ARU173" s="10"/>
      <c r="ARV173" s="10"/>
      <c r="ARW173" s="10"/>
      <c r="ARX173" s="10"/>
      <c r="ARY173" s="10"/>
      <c r="ARZ173" s="10"/>
      <c r="ASA173" s="10"/>
      <c r="ASB173" s="10"/>
      <c r="ASC173" s="10"/>
      <c r="ASD173" s="10"/>
      <c r="ASE173" s="10"/>
      <c r="ASF173" s="10"/>
      <c r="ASG173" s="10"/>
      <c r="ASH173" s="10"/>
      <c r="ASI173" s="10"/>
      <c r="ASJ173" s="10"/>
      <c r="ASK173" s="10"/>
      <c r="ASL173" s="10"/>
      <c r="ASM173" s="10"/>
      <c r="ASN173" s="10"/>
      <c r="ASO173" s="10"/>
      <c r="ASP173" s="10"/>
      <c r="ASQ173" s="10"/>
      <c r="ASR173" s="10"/>
      <c r="ASS173" s="10"/>
      <c r="AST173" s="10"/>
      <c r="ASU173" s="10"/>
      <c r="ASV173" s="10"/>
      <c r="ASW173" s="10"/>
      <c r="ASX173" s="10"/>
      <c r="ASY173" s="10"/>
      <c r="ASZ173" s="10"/>
      <c r="ATA173" s="10"/>
      <c r="ATB173" s="10"/>
      <c r="ATC173" s="10"/>
      <c r="ATD173" s="10"/>
      <c r="ATE173" s="10"/>
      <c r="ATF173" s="10"/>
      <c r="ATG173" s="10"/>
      <c r="ATH173" s="10"/>
      <c r="ATI173" s="10"/>
      <c r="ATJ173" s="10"/>
      <c r="ATK173" s="10"/>
      <c r="ATL173" s="10"/>
      <c r="ATM173" s="10"/>
      <c r="ATN173" s="10"/>
      <c r="ATO173" s="10"/>
      <c r="ATP173" s="10"/>
      <c r="ATQ173" s="10"/>
      <c r="ATR173" s="10"/>
      <c r="ATS173" s="10"/>
      <c r="ATT173" s="10"/>
      <c r="ATU173" s="10"/>
      <c r="ATV173" s="10"/>
      <c r="ATW173" s="10"/>
      <c r="ATX173" s="10"/>
      <c r="ATY173" s="10"/>
      <c r="ATZ173" s="10"/>
      <c r="AUA173" s="10"/>
      <c r="AUB173" s="10"/>
      <c r="AUC173" s="10"/>
      <c r="AUD173" s="10"/>
      <c r="AUE173" s="10"/>
      <c r="AUF173" s="10"/>
      <c r="AUG173" s="10"/>
      <c r="AUH173" s="10"/>
      <c r="AUI173" s="10"/>
      <c r="AUJ173" s="10"/>
      <c r="AUK173" s="10"/>
      <c r="AUL173" s="10"/>
      <c r="AUM173" s="10"/>
      <c r="AUN173" s="10"/>
      <c r="AUO173" s="10"/>
      <c r="AUP173" s="10"/>
      <c r="AUQ173" s="10"/>
      <c r="AUR173" s="10"/>
      <c r="AUS173" s="10"/>
      <c r="AUT173" s="10"/>
      <c r="AUU173" s="10"/>
      <c r="AUV173" s="10"/>
      <c r="AUW173" s="10"/>
      <c r="AUX173" s="10"/>
      <c r="AUY173" s="10"/>
      <c r="AUZ173" s="10"/>
      <c r="AVA173" s="10"/>
      <c r="AVB173" s="10"/>
      <c r="AVC173" s="10"/>
      <c r="AVD173" s="10"/>
      <c r="AVE173" s="10"/>
      <c r="AVF173" s="10"/>
      <c r="AVG173" s="10"/>
      <c r="AVH173" s="10"/>
      <c r="AVI173" s="10"/>
      <c r="AVJ173" s="10"/>
      <c r="AVK173" s="10"/>
      <c r="AVL173" s="10"/>
      <c r="AVM173" s="10"/>
      <c r="AVN173" s="10"/>
      <c r="AVO173" s="10"/>
      <c r="AVP173" s="10"/>
      <c r="AVQ173" s="10"/>
      <c r="AVR173" s="10"/>
      <c r="AVS173" s="10"/>
      <c r="AVT173" s="10"/>
      <c r="AVU173" s="10"/>
      <c r="AVV173" s="10"/>
      <c r="AVW173" s="10"/>
      <c r="AVX173" s="10"/>
      <c r="AVY173" s="10"/>
      <c r="AVZ173" s="10"/>
      <c r="AWA173" s="10"/>
      <c r="AWB173" s="10"/>
      <c r="AWC173" s="10"/>
      <c r="AWD173" s="10"/>
      <c r="AWE173" s="10"/>
      <c r="AWF173" s="10"/>
      <c r="AWG173" s="10"/>
      <c r="AWH173" s="10"/>
      <c r="AWI173" s="10"/>
      <c r="AWJ173" s="10"/>
      <c r="AWK173" s="10"/>
      <c r="AWL173" s="10"/>
      <c r="AWM173" s="10"/>
      <c r="AWN173" s="10"/>
      <c r="AWO173" s="10"/>
      <c r="AWP173" s="10"/>
      <c r="AWQ173" s="10"/>
      <c r="AWR173" s="10"/>
      <c r="AWS173" s="10"/>
      <c r="AWT173" s="10"/>
      <c r="AWU173" s="10"/>
      <c r="AWV173" s="10"/>
      <c r="AWW173" s="10"/>
      <c r="AWX173" s="10"/>
      <c r="AWY173" s="10"/>
      <c r="AWZ173" s="10"/>
      <c r="AXA173" s="10"/>
      <c r="AXB173" s="10"/>
      <c r="AXC173" s="10"/>
      <c r="AXD173" s="10"/>
      <c r="AXE173" s="10"/>
      <c r="AXF173" s="10"/>
      <c r="AXG173" s="10"/>
      <c r="AXH173" s="10"/>
      <c r="AXI173" s="10"/>
      <c r="AXJ173" s="10"/>
      <c r="AXK173" s="10"/>
      <c r="AXL173" s="10"/>
      <c r="AXM173" s="10"/>
      <c r="AXN173" s="10"/>
      <c r="AXO173" s="10"/>
      <c r="AXP173" s="10"/>
      <c r="AXQ173" s="10"/>
      <c r="AXR173" s="10"/>
      <c r="AXS173" s="10"/>
      <c r="AXT173" s="10"/>
      <c r="AXU173" s="10"/>
      <c r="AXV173" s="10"/>
      <c r="AXW173" s="10"/>
      <c r="AXX173" s="10"/>
      <c r="AXY173" s="10"/>
      <c r="AXZ173" s="10"/>
      <c r="AYA173" s="10"/>
      <c r="AYB173" s="10"/>
      <c r="AYC173" s="10"/>
      <c r="AYD173" s="10"/>
      <c r="AYE173" s="10"/>
      <c r="AYF173" s="10"/>
      <c r="AYG173" s="10"/>
      <c r="AYH173" s="10"/>
      <c r="AYI173" s="10"/>
      <c r="AYJ173" s="10"/>
      <c r="AYK173" s="10"/>
      <c r="AYL173" s="10"/>
      <c r="AYM173" s="10"/>
      <c r="AYN173" s="10"/>
      <c r="AYO173" s="10"/>
      <c r="AYP173" s="10"/>
      <c r="AYQ173" s="10"/>
      <c r="AYR173" s="10"/>
      <c r="AYS173" s="10"/>
      <c r="AYT173" s="10"/>
      <c r="AYU173" s="10"/>
      <c r="AYV173" s="10"/>
      <c r="AYW173" s="10"/>
      <c r="AYX173" s="10"/>
      <c r="AYY173" s="10"/>
      <c r="AYZ173" s="10"/>
      <c r="AZA173" s="10"/>
      <c r="AZB173" s="10"/>
      <c r="AZC173" s="10"/>
      <c r="AZD173" s="10"/>
      <c r="AZE173" s="10"/>
      <c r="AZF173" s="10"/>
      <c r="AZG173" s="10"/>
      <c r="AZH173" s="10"/>
      <c r="AZI173" s="10"/>
      <c r="AZJ173" s="10"/>
      <c r="AZK173" s="10"/>
      <c r="AZL173" s="10"/>
      <c r="AZM173" s="10"/>
      <c r="AZN173" s="10"/>
      <c r="AZO173" s="10"/>
      <c r="AZP173" s="10"/>
      <c r="AZQ173" s="10"/>
      <c r="AZR173" s="10"/>
      <c r="AZS173" s="10"/>
      <c r="AZT173" s="10"/>
      <c r="AZU173" s="10"/>
      <c r="AZV173" s="10"/>
      <c r="AZW173" s="10"/>
      <c r="AZX173" s="10"/>
      <c r="AZY173" s="10"/>
      <c r="AZZ173" s="10"/>
      <c r="BAA173" s="10"/>
      <c r="BAB173" s="10"/>
      <c r="BAC173" s="10"/>
      <c r="BAD173" s="10"/>
      <c r="BAE173" s="10"/>
      <c r="BAF173" s="10"/>
      <c r="BAG173" s="10"/>
      <c r="BAH173" s="10"/>
      <c r="BAI173" s="10"/>
      <c r="BAJ173" s="10"/>
      <c r="BAK173" s="10"/>
      <c r="BAL173" s="10"/>
      <c r="BAM173" s="10"/>
      <c r="BAN173" s="10"/>
      <c r="BAO173" s="10"/>
      <c r="BAP173" s="10"/>
      <c r="BAQ173" s="10"/>
      <c r="BAR173" s="10"/>
      <c r="BAS173" s="10"/>
      <c r="BAT173" s="10"/>
      <c r="BAU173" s="10"/>
      <c r="BAV173" s="10"/>
      <c r="BAW173" s="10"/>
      <c r="BAX173" s="10"/>
      <c r="BAY173" s="10"/>
      <c r="BAZ173" s="10"/>
      <c r="BBA173" s="10"/>
      <c r="BBB173" s="10"/>
      <c r="BBC173" s="10"/>
      <c r="BBD173" s="10"/>
      <c r="BBE173" s="10"/>
      <c r="BBF173" s="10"/>
      <c r="BBG173" s="10"/>
      <c r="BBH173" s="10"/>
      <c r="BBI173" s="10"/>
      <c r="BBJ173" s="10"/>
      <c r="BBK173" s="10"/>
      <c r="BBL173" s="10"/>
      <c r="BBM173" s="10"/>
      <c r="BBN173" s="10"/>
      <c r="BBO173" s="10"/>
      <c r="BBP173" s="10"/>
      <c r="BBQ173" s="10"/>
      <c r="BBR173" s="10"/>
      <c r="BBS173" s="10"/>
      <c r="BBT173" s="10"/>
      <c r="BBU173" s="10"/>
      <c r="BBV173" s="10"/>
      <c r="BBW173" s="10"/>
      <c r="BBX173" s="10"/>
      <c r="BBY173" s="10"/>
      <c r="BBZ173" s="10"/>
      <c r="BCA173" s="10"/>
      <c r="BCB173" s="10"/>
      <c r="BCC173" s="10"/>
      <c r="BCD173" s="10"/>
      <c r="BCE173" s="10"/>
      <c r="BCF173" s="10"/>
      <c r="BCG173" s="10"/>
      <c r="BCH173" s="10"/>
      <c r="BCI173" s="10"/>
      <c r="BCJ173" s="10"/>
      <c r="BCK173" s="10"/>
      <c r="BCL173" s="10"/>
      <c r="BCM173" s="10"/>
      <c r="BCN173" s="10"/>
      <c r="BCO173" s="10"/>
      <c r="BCP173" s="10"/>
      <c r="BCQ173" s="10"/>
      <c r="BCR173" s="10"/>
      <c r="BCS173" s="10"/>
      <c r="BCT173" s="10"/>
    </row>
    <row r="174" spans="1:1450" s="61" customFormat="1" x14ac:dyDescent="0.25">
      <c r="A174" s="51" t="s">
        <v>501</v>
      </c>
      <c r="B174" s="52" t="s">
        <v>501</v>
      </c>
      <c r="C174" s="52" t="s">
        <v>84</v>
      </c>
      <c r="D174" s="52" t="s">
        <v>345</v>
      </c>
      <c r="E174" s="52" t="s">
        <v>341</v>
      </c>
      <c r="F174" s="52" t="s">
        <v>346</v>
      </c>
      <c r="G174" s="53">
        <v>34512</v>
      </c>
      <c r="H174" s="53">
        <v>1884</v>
      </c>
      <c r="I174" s="53">
        <v>418</v>
      </c>
      <c r="J174" s="52"/>
      <c r="K174" s="52"/>
      <c r="L174" s="52"/>
      <c r="M174" s="52"/>
      <c r="N174" s="54"/>
      <c r="O174" s="52">
        <f t="shared" si="35"/>
        <v>1</v>
      </c>
      <c r="P174" s="52"/>
      <c r="Q174" s="55">
        <f>ABS(G174-$K$172)</f>
        <v>12498.2</v>
      </c>
      <c r="R174" s="56" t="str">
        <f>IF(Q174&gt;$P$172,"",G174)</f>
        <v/>
      </c>
      <c r="S174" s="56" t="str">
        <f t="shared" si="42"/>
        <v/>
      </c>
      <c r="T174" s="52"/>
      <c r="U174" s="52"/>
      <c r="V174" s="52"/>
      <c r="W174" s="55" t="str">
        <f>IF(R174="","",((R174-$T$172)/S174)^2)</f>
        <v/>
      </c>
      <c r="X174" s="57"/>
      <c r="Y174" s="58"/>
      <c r="Z174" s="58"/>
      <c r="AA174" s="58"/>
      <c r="AB174" s="58"/>
      <c r="AC174" s="52"/>
      <c r="AD174" s="52"/>
      <c r="AE174" s="52"/>
      <c r="AF174" s="29"/>
      <c r="AG174" s="60"/>
      <c r="AH174" s="59"/>
      <c r="AI174" s="59"/>
      <c r="AJ174" s="59"/>
      <c r="AK174" s="59"/>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c r="FF174" s="52"/>
      <c r="FG174" s="52"/>
      <c r="FH174" s="52"/>
      <c r="FI174" s="52"/>
      <c r="FJ174" s="52"/>
      <c r="FK174" s="52"/>
      <c r="FL174" s="52"/>
      <c r="FM174" s="52"/>
      <c r="FN174" s="52"/>
      <c r="FO174" s="52"/>
      <c r="FP174" s="52"/>
      <c r="FQ174" s="52"/>
      <c r="FR174" s="52"/>
      <c r="FS174" s="52"/>
      <c r="FT174" s="52"/>
      <c r="FU174" s="52"/>
      <c r="FV174" s="52"/>
      <c r="FW174" s="52"/>
      <c r="FX174" s="52"/>
      <c r="FY174" s="52"/>
      <c r="FZ174" s="52"/>
      <c r="GA174" s="52"/>
      <c r="GB174" s="52"/>
      <c r="GC174" s="52"/>
      <c r="GD174" s="52"/>
      <c r="GE174" s="52"/>
      <c r="GF174" s="52"/>
      <c r="GG174" s="52"/>
      <c r="GH174" s="52"/>
      <c r="GI174" s="52"/>
      <c r="GJ174" s="52"/>
      <c r="GK174" s="52"/>
      <c r="GL174" s="52"/>
      <c r="GM174" s="52"/>
      <c r="GN174" s="52"/>
      <c r="GO174" s="52"/>
      <c r="GP174" s="52"/>
      <c r="GQ174" s="52"/>
      <c r="GR174" s="52"/>
      <c r="GS174" s="52"/>
      <c r="GT174" s="52"/>
      <c r="GU174" s="52"/>
      <c r="GV174" s="52"/>
      <c r="GW174" s="52"/>
      <c r="GX174" s="52"/>
      <c r="GY174" s="52"/>
      <c r="GZ174" s="52"/>
      <c r="HA174" s="52"/>
      <c r="HB174" s="52"/>
      <c r="HC174" s="52"/>
      <c r="HD174" s="52"/>
      <c r="HE174" s="52"/>
      <c r="HF174" s="52"/>
      <c r="HG174" s="52"/>
      <c r="HH174" s="52"/>
      <c r="HI174" s="52"/>
      <c r="HJ174" s="52"/>
      <c r="HK174" s="52"/>
      <c r="HL174" s="52"/>
      <c r="HM174" s="52"/>
      <c r="HN174" s="52"/>
      <c r="HO174" s="52"/>
      <c r="HP174" s="52"/>
      <c r="HQ174" s="52"/>
      <c r="HR174" s="52"/>
      <c r="HS174" s="52"/>
      <c r="HT174" s="52"/>
      <c r="HU174" s="52"/>
      <c r="HV174" s="52"/>
      <c r="HW174" s="52"/>
      <c r="HX174" s="52"/>
      <c r="HY174" s="52"/>
      <c r="HZ174" s="52"/>
      <c r="IA174" s="52"/>
      <c r="IB174" s="52"/>
      <c r="IC174" s="52"/>
      <c r="ID174" s="52"/>
      <c r="IE174" s="52"/>
      <c r="IF174" s="52"/>
      <c r="IG174" s="52"/>
      <c r="IH174" s="52"/>
      <c r="II174" s="52"/>
      <c r="IJ174" s="52"/>
      <c r="IK174" s="52"/>
      <c r="IL174" s="52"/>
      <c r="IM174" s="52"/>
      <c r="IN174" s="52"/>
      <c r="IO174" s="52"/>
      <c r="IP174" s="52"/>
      <c r="IQ174" s="52"/>
      <c r="IR174" s="52"/>
      <c r="IS174" s="52"/>
      <c r="IT174" s="52"/>
      <c r="IU174" s="52"/>
      <c r="IV174" s="52"/>
      <c r="IW174" s="52"/>
      <c r="IX174" s="52"/>
      <c r="IY174" s="52"/>
      <c r="IZ174" s="52"/>
      <c r="JA174" s="52"/>
      <c r="JB174" s="52"/>
      <c r="JC174" s="52"/>
      <c r="JD174" s="52"/>
      <c r="JE174" s="52"/>
      <c r="JF174" s="52"/>
      <c r="JG174" s="52"/>
      <c r="JH174" s="52"/>
      <c r="JI174" s="52"/>
      <c r="JJ174" s="52"/>
      <c r="JK174" s="52"/>
      <c r="JL174" s="52"/>
      <c r="JM174" s="52"/>
      <c r="JN174" s="52"/>
      <c r="JO174" s="52"/>
      <c r="JP174" s="52"/>
      <c r="JQ174" s="52"/>
      <c r="JR174" s="52"/>
      <c r="JS174" s="52"/>
      <c r="JT174" s="52"/>
      <c r="JU174" s="52"/>
      <c r="JV174" s="52"/>
      <c r="JW174" s="52"/>
      <c r="JX174" s="52"/>
      <c r="JY174" s="52"/>
      <c r="JZ174" s="52"/>
      <c r="KA174" s="52"/>
      <c r="KB174" s="52"/>
      <c r="KC174" s="52"/>
      <c r="KD174" s="52"/>
      <c r="KE174" s="52"/>
      <c r="KF174" s="52"/>
      <c r="KG174" s="52"/>
      <c r="KH174" s="52"/>
      <c r="KI174" s="52"/>
      <c r="KJ174" s="52"/>
      <c r="KK174" s="52"/>
      <c r="KL174" s="52"/>
      <c r="KM174" s="52"/>
      <c r="KN174" s="52"/>
      <c r="KO174" s="52"/>
      <c r="KP174" s="52"/>
      <c r="KQ174" s="52"/>
      <c r="KR174" s="52"/>
      <c r="KS174" s="52"/>
      <c r="KT174" s="52"/>
      <c r="KU174" s="52"/>
      <c r="KV174" s="52"/>
      <c r="KW174" s="52"/>
      <c r="KX174" s="52"/>
      <c r="KY174" s="52"/>
      <c r="KZ174" s="52"/>
      <c r="LA174" s="52"/>
      <c r="LB174" s="52"/>
      <c r="LC174" s="52"/>
      <c r="LD174" s="52"/>
      <c r="LE174" s="52"/>
      <c r="LF174" s="52"/>
      <c r="LG174" s="52"/>
      <c r="LH174" s="52"/>
      <c r="LI174" s="52"/>
      <c r="LJ174" s="52"/>
      <c r="LK174" s="52"/>
      <c r="LL174" s="52"/>
      <c r="LM174" s="52"/>
      <c r="LN174" s="52"/>
      <c r="LO174" s="52"/>
      <c r="LP174" s="52"/>
      <c r="LQ174" s="52"/>
      <c r="LR174" s="52"/>
      <c r="LS174" s="52"/>
      <c r="LT174" s="52"/>
      <c r="LU174" s="52"/>
      <c r="LV174" s="52"/>
      <c r="LW174" s="52"/>
      <c r="LX174" s="52"/>
      <c r="LY174" s="52"/>
      <c r="LZ174" s="52"/>
      <c r="MA174" s="52"/>
      <c r="MB174" s="52"/>
      <c r="MC174" s="52"/>
      <c r="MD174" s="52"/>
      <c r="ME174" s="52"/>
      <c r="MF174" s="52"/>
      <c r="MG174" s="52"/>
      <c r="MH174" s="52"/>
      <c r="MI174" s="52"/>
      <c r="MJ174" s="52"/>
      <c r="MK174" s="52"/>
      <c r="ML174" s="52"/>
      <c r="MM174" s="52"/>
      <c r="MN174" s="52"/>
      <c r="MO174" s="52"/>
      <c r="MP174" s="52"/>
      <c r="MQ174" s="52"/>
      <c r="MR174" s="52"/>
      <c r="MS174" s="52"/>
      <c r="MT174" s="52"/>
      <c r="MU174" s="52"/>
      <c r="MV174" s="52"/>
      <c r="MW174" s="52"/>
      <c r="MX174" s="52"/>
      <c r="MY174" s="52"/>
      <c r="MZ174" s="52"/>
      <c r="NA174" s="52"/>
      <c r="NB174" s="52"/>
      <c r="NC174" s="52"/>
      <c r="ND174" s="52"/>
      <c r="NE174" s="52"/>
      <c r="NF174" s="52"/>
      <c r="NG174" s="52"/>
      <c r="NH174" s="52"/>
      <c r="NI174" s="52"/>
      <c r="NJ174" s="52"/>
      <c r="NK174" s="52"/>
      <c r="NL174" s="52"/>
      <c r="NM174" s="52"/>
      <c r="NN174" s="52"/>
      <c r="NO174" s="52"/>
      <c r="NP174" s="52"/>
      <c r="NQ174" s="52"/>
      <c r="NR174" s="52"/>
      <c r="NS174" s="52"/>
      <c r="NT174" s="52"/>
      <c r="NU174" s="52"/>
      <c r="NV174" s="52"/>
      <c r="NW174" s="52"/>
      <c r="NX174" s="52"/>
      <c r="NY174" s="52"/>
      <c r="NZ174" s="52"/>
      <c r="OA174" s="52"/>
      <c r="OB174" s="52"/>
      <c r="OC174" s="52"/>
      <c r="OD174" s="52"/>
      <c r="OE174" s="52"/>
      <c r="OF174" s="52"/>
      <c r="OG174" s="52"/>
      <c r="OH174" s="52"/>
      <c r="OI174" s="52"/>
      <c r="OJ174" s="52"/>
      <c r="OK174" s="52"/>
      <c r="OL174" s="52"/>
      <c r="OM174" s="52"/>
      <c r="ON174" s="52"/>
      <c r="OO174" s="52"/>
      <c r="OP174" s="52"/>
      <c r="OQ174" s="52"/>
      <c r="OR174" s="52"/>
      <c r="OS174" s="52"/>
      <c r="OT174" s="52"/>
      <c r="OU174" s="52"/>
      <c r="OV174" s="52"/>
      <c r="OW174" s="52"/>
      <c r="OX174" s="52"/>
      <c r="OY174" s="52"/>
      <c r="OZ174" s="52"/>
      <c r="PA174" s="52"/>
      <c r="PB174" s="52"/>
      <c r="PC174" s="52"/>
      <c r="PD174" s="52"/>
      <c r="PE174" s="52"/>
      <c r="PF174" s="52"/>
      <c r="PG174" s="52"/>
      <c r="PH174" s="52"/>
      <c r="PI174" s="52"/>
      <c r="PJ174" s="52"/>
      <c r="PK174" s="52"/>
      <c r="PL174" s="52"/>
      <c r="PM174" s="52"/>
      <c r="PN174" s="52"/>
      <c r="PO174" s="52"/>
      <c r="PP174" s="52"/>
      <c r="PQ174" s="52"/>
      <c r="PR174" s="52"/>
      <c r="PS174" s="52"/>
      <c r="PT174" s="52"/>
      <c r="PU174" s="52"/>
      <c r="PV174" s="52"/>
      <c r="PW174" s="52"/>
      <c r="PX174" s="52"/>
      <c r="PY174" s="52"/>
      <c r="PZ174" s="52"/>
      <c r="QA174" s="52"/>
      <c r="QB174" s="52"/>
      <c r="QC174" s="52"/>
      <c r="QD174" s="52"/>
      <c r="QE174" s="52"/>
      <c r="QF174" s="52"/>
      <c r="QG174" s="52"/>
      <c r="QH174" s="52"/>
      <c r="QI174" s="52"/>
      <c r="QJ174" s="52"/>
      <c r="QK174" s="52"/>
      <c r="QL174" s="52"/>
      <c r="QM174" s="52"/>
      <c r="QN174" s="52"/>
      <c r="QO174" s="52"/>
      <c r="QP174" s="52"/>
      <c r="QQ174" s="52"/>
      <c r="QR174" s="52"/>
      <c r="QS174" s="52"/>
      <c r="QT174" s="52"/>
      <c r="QU174" s="52"/>
      <c r="QV174" s="52"/>
      <c r="QW174" s="52"/>
      <c r="QX174" s="52"/>
      <c r="QY174" s="52"/>
      <c r="QZ174" s="52"/>
      <c r="RA174" s="52"/>
      <c r="RB174" s="52"/>
      <c r="RC174" s="52"/>
      <c r="RD174" s="52"/>
      <c r="RE174" s="52"/>
      <c r="RF174" s="52"/>
      <c r="RG174" s="52"/>
      <c r="RH174" s="52"/>
      <c r="RI174" s="52"/>
      <c r="RJ174" s="52"/>
      <c r="RK174" s="52"/>
      <c r="RL174" s="52"/>
      <c r="RM174" s="52"/>
      <c r="RN174" s="52"/>
      <c r="RO174" s="52"/>
      <c r="RP174" s="52"/>
      <c r="RQ174" s="52"/>
      <c r="RR174" s="52"/>
      <c r="RS174" s="52"/>
      <c r="RT174" s="52"/>
      <c r="RU174" s="52"/>
      <c r="RV174" s="52"/>
      <c r="RW174" s="52"/>
      <c r="RX174" s="52"/>
      <c r="RY174" s="52"/>
      <c r="RZ174" s="52"/>
      <c r="SA174" s="52"/>
      <c r="SB174" s="52"/>
      <c r="SC174" s="52"/>
      <c r="SD174" s="52"/>
      <c r="SE174" s="52"/>
      <c r="SF174" s="52"/>
      <c r="SG174" s="52"/>
      <c r="SH174" s="52"/>
      <c r="SI174" s="52"/>
      <c r="SJ174" s="52"/>
      <c r="SK174" s="52"/>
      <c r="SL174" s="52"/>
      <c r="SM174" s="52"/>
      <c r="SN174" s="52"/>
      <c r="SO174" s="52"/>
      <c r="SP174" s="52"/>
      <c r="SQ174" s="52"/>
      <c r="SR174" s="52"/>
      <c r="SS174" s="52"/>
      <c r="ST174" s="52"/>
      <c r="SU174" s="52"/>
      <c r="SV174" s="52"/>
      <c r="SW174" s="52"/>
      <c r="SX174" s="52"/>
      <c r="SY174" s="52"/>
      <c r="SZ174" s="52"/>
      <c r="TA174" s="52"/>
      <c r="TB174" s="52"/>
      <c r="TC174" s="52"/>
      <c r="TD174" s="52"/>
      <c r="TE174" s="52"/>
      <c r="TF174" s="52"/>
      <c r="TG174" s="52"/>
      <c r="TH174" s="52"/>
      <c r="TI174" s="52"/>
      <c r="TJ174" s="52"/>
      <c r="TK174" s="52"/>
      <c r="TL174" s="52"/>
      <c r="TM174" s="52"/>
      <c r="TN174" s="52"/>
      <c r="TO174" s="52"/>
      <c r="TP174" s="52"/>
      <c r="TQ174" s="52"/>
      <c r="TR174" s="52"/>
      <c r="TS174" s="52"/>
      <c r="TT174" s="52"/>
      <c r="TU174" s="52"/>
      <c r="TV174" s="52"/>
      <c r="TW174" s="52"/>
      <c r="TX174" s="52"/>
      <c r="TY174" s="52"/>
      <c r="TZ174" s="52"/>
      <c r="UA174" s="52"/>
      <c r="UB174" s="52"/>
      <c r="UC174" s="52"/>
      <c r="UD174" s="52"/>
      <c r="UE174" s="52"/>
      <c r="UF174" s="52"/>
      <c r="UG174" s="52"/>
      <c r="UH174" s="52"/>
      <c r="UI174" s="52"/>
      <c r="UJ174" s="52"/>
      <c r="UK174" s="52"/>
      <c r="UL174" s="52"/>
      <c r="UM174" s="52"/>
      <c r="UN174" s="52"/>
      <c r="UO174" s="52"/>
      <c r="UP174" s="52"/>
      <c r="UQ174" s="52"/>
      <c r="UR174" s="52"/>
      <c r="US174" s="52"/>
      <c r="UT174" s="52"/>
      <c r="UU174" s="52"/>
      <c r="UV174" s="52"/>
      <c r="UW174" s="52"/>
      <c r="UX174" s="52"/>
      <c r="UY174" s="52"/>
      <c r="UZ174" s="52"/>
      <c r="VA174" s="52"/>
      <c r="VB174" s="52"/>
      <c r="VC174" s="52"/>
      <c r="VD174" s="52"/>
      <c r="VE174" s="52"/>
      <c r="VF174" s="52"/>
      <c r="VG174" s="52"/>
      <c r="VH174" s="52"/>
      <c r="VI174" s="52"/>
      <c r="VJ174" s="52"/>
      <c r="VK174" s="52"/>
      <c r="VL174" s="52"/>
      <c r="VM174" s="52"/>
      <c r="VN174" s="52"/>
      <c r="VO174" s="52"/>
      <c r="VP174" s="52"/>
      <c r="VQ174" s="52"/>
      <c r="VR174" s="52"/>
      <c r="VS174" s="52"/>
      <c r="VT174" s="52"/>
      <c r="VU174" s="52"/>
      <c r="VV174" s="52"/>
      <c r="VW174" s="52"/>
      <c r="VX174" s="52"/>
      <c r="VY174" s="52"/>
      <c r="VZ174" s="52"/>
      <c r="WA174" s="52"/>
      <c r="WB174" s="52"/>
      <c r="WC174" s="52"/>
      <c r="WD174" s="52"/>
      <c r="WE174" s="52"/>
      <c r="WF174" s="52"/>
      <c r="WG174" s="52"/>
      <c r="WH174" s="52"/>
      <c r="WI174" s="52"/>
      <c r="WJ174" s="52"/>
      <c r="WK174" s="52"/>
      <c r="WL174" s="52"/>
      <c r="WM174" s="52"/>
      <c r="WN174" s="52"/>
      <c r="WO174" s="52"/>
      <c r="WP174" s="52"/>
      <c r="WQ174" s="52"/>
      <c r="WR174" s="52"/>
      <c r="WS174" s="52"/>
      <c r="WT174" s="52"/>
      <c r="WU174" s="52"/>
      <c r="WV174" s="52"/>
      <c r="WW174" s="52"/>
      <c r="WX174" s="52"/>
      <c r="WY174" s="52"/>
      <c r="WZ174" s="52"/>
      <c r="XA174" s="52"/>
      <c r="XB174" s="52"/>
      <c r="XC174" s="52"/>
      <c r="XD174" s="52"/>
      <c r="XE174" s="52"/>
      <c r="XF174" s="52"/>
      <c r="XG174" s="52"/>
      <c r="XH174" s="52"/>
      <c r="XI174" s="52"/>
      <c r="XJ174" s="52"/>
      <c r="XK174" s="52"/>
      <c r="XL174" s="52"/>
      <c r="XM174" s="52"/>
      <c r="XN174" s="52"/>
      <c r="XO174" s="52"/>
      <c r="XP174" s="52"/>
      <c r="XQ174" s="52"/>
      <c r="XR174" s="52"/>
      <c r="XS174" s="52"/>
      <c r="XT174" s="52"/>
      <c r="XU174" s="52"/>
      <c r="XV174" s="52"/>
      <c r="XW174" s="52"/>
      <c r="XX174" s="52"/>
      <c r="XY174" s="52"/>
      <c r="XZ174" s="52"/>
      <c r="YA174" s="52"/>
      <c r="YB174" s="52"/>
      <c r="YC174" s="52"/>
      <c r="YD174" s="52"/>
      <c r="YE174" s="52"/>
      <c r="YF174" s="52"/>
      <c r="YG174" s="52"/>
      <c r="YH174" s="52"/>
      <c r="YI174" s="52"/>
      <c r="YJ174" s="52"/>
      <c r="YK174" s="52"/>
      <c r="YL174" s="52"/>
      <c r="YM174" s="52"/>
      <c r="YN174" s="52"/>
      <c r="YO174" s="52"/>
      <c r="YP174" s="52"/>
      <c r="YQ174" s="52"/>
      <c r="YR174" s="52"/>
      <c r="YS174" s="52"/>
      <c r="YT174" s="52"/>
      <c r="YU174" s="52"/>
      <c r="YV174" s="52"/>
      <c r="YW174" s="52"/>
      <c r="YX174" s="52"/>
      <c r="YY174" s="52"/>
      <c r="YZ174" s="52"/>
      <c r="ZA174" s="52"/>
      <c r="ZB174" s="52"/>
      <c r="ZC174" s="52"/>
      <c r="ZD174" s="52"/>
      <c r="ZE174" s="52"/>
      <c r="ZF174" s="52"/>
      <c r="ZG174" s="52"/>
      <c r="ZH174" s="52"/>
      <c r="ZI174" s="52"/>
      <c r="ZJ174" s="52"/>
      <c r="ZK174" s="52"/>
      <c r="ZL174" s="52"/>
      <c r="ZM174" s="52"/>
      <c r="ZN174" s="52"/>
      <c r="ZO174" s="52"/>
      <c r="ZP174" s="52"/>
      <c r="ZQ174" s="52"/>
      <c r="ZR174" s="52"/>
      <c r="ZS174" s="52"/>
      <c r="ZT174" s="52"/>
      <c r="ZU174" s="52"/>
      <c r="ZV174" s="52"/>
      <c r="ZW174" s="52"/>
      <c r="ZX174" s="52"/>
      <c r="ZY174" s="52"/>
      <c r="ZZ174" s="52"/>
      <c r="AAA174" s="52"/>
      <c r="AAB174" s="52"/>
      <c r="AAC174" s="52"/>
      <c r="AAD174" s="52"/>
      <c r="AAE174" s="52"/>
      <c r="AAF174" s="52"/>
      <c r="AAG174" s="52"/>
      <c r="AAH174" s="52"/>
      <c r="AAI174" s="52"/>
      <c r="AAJ174" s="52"/>
      <c r="AAK174" s="52"/>
      <c r="AAL174" s="52"/>
      <c r="AAM174" s="52"/>
      <c r="AAN174" s="52"/>
      <c r="AAO174" s="52"/>
      <c r="AAP174" s="52"/>
      <c r="AAQ174" s="52"/>
      <c r="AAR174" s="52"/>
      <c r="AAS174" s="52"/>
      <c r="AAT174" s="52"/>
      <c r="AAU174" s="52"/>
      <c r="AAV174" s="52"/>
      <c r="AAW174" s="52"/>
      <c r="AAX174" s="52"/>
      <c r="AAY174" s="52"/>
      <c r="AAZ174" s="52"/>
      <c r="ABA174" s="52"/>
      <c r="ABB174" s="52"/>
      <c r="ABC174" s="52"/>
      <c r="ABD174" s="52"/>
      <c r="ABE174" s="52"/>
      <c r="ABF174" s="52"/>
      <c r="ABG174" s="52"/>
      <c r="ABH174" s="52"/>
      <c r="ABI174" s="52"/>
      <c r="ABJ174" s="52"/>
      <c r="ABK174" s="52"/>
      <c r="ABL174" s="52"/>
      <c r="ABM174" s="52"/>
      <c r="ABN174" s="52"/>
      <c r="ABO174" s="52"/>
      <c r="ABP174" s="52"/>
      <c r="ABQ174" s="52"/>
      <c r="ABR174" s="52"/>
      <c r="ABS174" s="52"/>
      <c r="ABT174" s="52"/>
      <c r="ABU174" s="52"/>
      <c r="ABV174" s="52"/>
      <c r="ABW174" s="52"/>
      <c r="ABX174" s="52"/>
      <c r="ABY174" s="52"/>
      <c r="ABZ174" s="52"/>
      <c r="ACA174" s="52"/>
      <c r="ACB174" s="52"/>
      <c r="ACC174" s="52"/>
      <c r="ACD174" s="52"/>
      <c r="ACE174" s="52"/>
      <c r="ACF174" s="52"/>
      <c r="ACG174" s="52"/>
      <c r="ACH174" s="52"/>
      <c r="ACI174" s="52"/>
      <c r="ACJ174" s="52"/>
      <c r="ACK174" s="52"/>
      <c r="ACL174" s="52"/>
      <c r="ACM174" s="52"/>
      <c r="ACN174" s="52"/>
      <c r="ACO174" s="52"/>
      <c r="ACP174" s="52"/>
      <c r="ACQ174" s="52"/>
      <c r="ACR174" s="52"/>
      <c r="ACS174" s="52"/>
      <c r="ACT174" s="52"/>
      <c r="ACU174" s="52"/>
      <c r="ACV174" s="52"/>
      <c r="ACW174" s="52"/>
      <c r="ACX174" s="52"/>
      <c r="ACY174" s="52"/>
      <c r="ACZ174" s="52"/>
      <c r="ADA174" s="52"/>
      <c r="ADB174" s="52"/>
      <c r="ADC174" s="52"/>
      <c r="ADD174" s="52"/>
      <c r="ADE174" s="52"/>
      <c r="ADF174" s="52"/>
      <c r="ADG174" s="52"/>
      <c r="ADH174" s="52"/>
      <c r="ADI174" s="52"/>
      <c r="ADJ174" s="52"/>
      <c r="ADK174" s="52"/>
      <c r="ADL174" s="52"/>
      <c r="ADM174" s="52"/>
      <c r="ADN174" s="52"/>
      <c r="ADO174" s="52"/>
      <c r="ADP174" s="52"/>
      <c r="ADQ174" s="52"/>
      <c r="ADR174" s="52"/>
      <c r="ADS174" s="52"/>
      <c r="ADT174" s="52"/>
      <c r="ADU174" s="52"/>
      <c r="ADV174" s="52"/>
      <c r="ADW174" s="52"/>
      <c r="ADX174" s="52"/>
      <c r="ADY174" s="52"/>
      <c r="ADZ174" s="52"/>
      <c r="AEA174" s="52"/>
      <c r="AEB174" s="52"/>
      <c r="AEC174" s="52"/>
      <c r="AED174" s="52"/>
      <c r="AEE174" s="52"/>
      <c r="AEF174" s="52"/>
      <c r="AEG174" s="52"/>
      <c r="AEH174" s="52"/>
      <c r="AEI174" s="52"/>
      <c r="AEJ174" s="52"/>
      <c r="AEK174" s="52"/>
      <c r="AEL174" s="52"/>
      <c r="AEM174" s="52"/>
      <c r="AEN174" s="52"/>
      <c r="AEO174" s="52"/>
      <c r="AEP174" s="52"/>
      <c r="AEQ174" s="52"/>
      <c r="AER174" s="52"/>
      <c r="AES174" s="52"/>
      <c r="AET174" s="52"/>
      <c r="AEU174" s="52"/>
      <c r="AEV174" s="52"/>
      <c r="AEW174" s="52"/>
      <c r="AEX174" s="52"/>
      <c r="AEY174" s="52"/>
      <c r="AEZ174" s="52"/>
      <c r="AFA174" s="52"/>
      <c r="AFB174" s="52"/>
      <c r="AFC174" s="52"/>
      <c r="AFD174" s="52"/>
      <c r="AFE174" s="52"/>
      <c r="AFF174" s="52"/>
      <c r="AFG174" s="52"/>
      <c r="AFH174" s="52"/>
      <c r="AFI174" s="52"/>
      <c r="AFJ174" s="52"/>
      <c r="AFK174" s="52"/>
      <c r="AFL174" s="52"/>
      <c r="AFM174" s="52"/>
      <c r="AFN174" s="52"/>
      <c r="AFO174" s="52"/>
      <c r="AFP174" s="52"/>
      <c r="AFQ174" s="52"/>
      <c r="AFR174" s="52"/>
      <c r="AFS174" s="52"/>
      <c r="AFT174" s="52"/>
      <c r="AFU174" s="52"/>
      <c r="AFV174" s="52"/>
      <c r="AFW174" s="52"/>
      <c r="AFX174" s="52"/>
      <c r="AFY174" s="52"/>
      <c r="AFZ174" s="52"/>
      <c r="AGA174" s="52"/>
      <c r="AGB174" s="52"/>
      <c r="AGC174" s="52"/>
      <c r="AGD174" s="52"/>
      <c r="AGE174" s="52"/>
      <c r="AGF174" s="52"/>
      <c r="AGG174" s="52"/>
      <c r="AGH174" s="52"/>
      <c r="AGI174" s="52"/>
      <c r="AGJ174" s="52"/>
      <c r="AGK174" s="52"/>
      <c r="AGL174" s="52"/>
      <c r="AGM174" s="52"/>
      <c r="AGN174" s="52"/>
      <c r="AGO174" s="52"/>
      <c r="AGP174" s="52"/>
      <c r="AGQ174" s="52"/>
      <c r="AGR174" s="52"/>
      <c r="AGS174" s="52"/>
      <c r="AGT174" s="52"/>
      <c r="AGU174" s="52"/>
      <c r="AGV174" s="52"/>
      <c r="AGW174" s="52"/>
      <c r="AGX174" s="52"/>
      <c r="AGY174" s="52"/>
      <c r="AGZ174" s="52"/>
      <c r="AHA174" s="52"/>
      <c r="AHB174" s="52"/>
      <c r="AHC174" s="52"/>
      <c r="AHD174" s="52"/>
      <c r="AHE174" s="52"/>
      <c r="AHF174" s="52"/>
      <c r="AHG174" s="52"/>
      <c r="AHH174" s="52"/>
      <c r="AHI174" s="52"/>
      <c r="AHJ174" s="52"/>
      <c r="AHK174" s="52"/>
      <c r="AHL174" s="52"/>
      <c r="AHM174" s="52"/>
      <c r="AHN174" s="52"/>
      <c r="AHO174" s="52"/>
      <c r="AHP174" s="52"/>
      <c r="AHQ174" s="52"/>
      <c r="AHR174" s="52"/>
      <c r="AHS174" s="52"/>
      <c r="AHT174" s="52"/>
      <c r="AHU174" s="52"/>
      <c r="AHV174" s="52"/>
      <c r="AHW174" s="52"/>
      <c r="AHX174" s="52"/>
      <c r="AHY174" s="52"/>
      <c r="AHZ174" s="52"/>
      <c r="AIA174" s="52"/>
      <c r="AIB174" s="52"/>
      <c r="AIC174" s="52"/>
      <c r="AID174" s="52"/>
      <c r="AIE174" s="52"/>
      <c r="AIF174" s="52"/>
      <c r="AIG174" s="52"/>
      <c r="AIH174" s="52"/>
      <c r="AII174" s="52"/>
      <c r="AIJ174" s="52"/>
      <c r="AIK174" s="52"/>
      <c r="AIL174" s="52"/>
      <c r="AIM174" s="52"/>
      <c r="AIN174" s="52"/>
      <c r="AIO174" s="52"/>
      <c r="AIP174" s="52"/>
      <c r="AIQ174" s="52"/>
      <c r="AIR174" s="52"/>
      <c r="AIS174" s="52"/>
      <c r="AIT174" s="52"/>
      <c r="AIU174" s="52"/>
      <c r="AIV174" s="52"/>
      <c r="AIW174" s="52"/>
      <c r="AIX174" s="52"/>
      <c r="AIY174" s="52"/>
      <c r="AIZ174" s="52"/>
      <c r="AJA174" s="52"/>
      <c r="AJB174" s="52"/>
      <c r="AJC174" s="52"/>
      <c r="AJD174" s="52"/>
      <c r="AJE174" s="52"/>
      <c r="AJF174" s="52"/>
      <c r="AJG174" s="52"/>
      <c r="AJH174" s="52"/>
      <c r="AJI174" s="52"/>
      <c r="AJJ174" s="52"/>
      <c r="AJK174" s="52"/>
      <c r="AJL174" s="52"/>
      <c r="AJM174" s="52"/>
      <c r="AJN174" s="52"/>
      <c r="AJO174" s="52"/>
      <c r="AJP174" s="52"/>
      <c r="AJQ174" s="52"/>
      <c r="AJR174" s="52"/>
      <c r="AJS174" s="52"/>
      <c r="AJT174" s="52"/>
      <c r="AJU174" s="52"/>
      <c r="AJV174" s="52"/>
      <c r="AJW174" s="52"/>
      <c r="AJX174" s="52"/>
      <c r="AJY174" s="52"/>
      <c r="AJZ174" s="52"/>
      <c r="AKA174" s="52"/>
      <c r="AKB174" s="52"/>
      <c r="AKC174" s="52"/>
      <c r="AKD174" s="52"/>
      <c r="AKE174" s="52"/>
      <c r="AKF174" s="52"/>
      <c r="AKG174" s="52"/>
      <c r="AKH174" s="52"/>
      <c r="AKI174" s="52"/>
      <c r="AKJ174" s="52"/>
      <c r="AKK174" s="52"/>
      <c r="AKL174" s="52"/>
      <c r="AKM174" s="52"/>
      <c r="AKN174" s="52"/>
      <c r="AKO174" s="52"/>
      <c r="AKP174" s="52"/>
      <c r="AKQ174" s="52"/>
      <c r="AKR174" s="52"/>
      <c r="AKS174" s="52"/>
      <c r="AKT174" s="52"/>
      <c r="AKU174" s="52"/>
      <c r="AKV174" s="52"/>
      <c r="AKW174" s="52"/>
      <c r="AKX174" s="52"/>
      <c r="AKY174" s="52"/>
      <c r="AKZ174" s="52"/>
      <c r="ALA174" s="52"/>
      <c r="ALB174" s="52"/>
      <c r="ALC174" s="52"/>
      <c r="ALD174" s="52"/>
      <c r="ALE174" s="52"/>
      <c r="ALF174" s="52"/>
      <c r="ALG174" s="52"/>
      <c r="ALH174" s="52"/>
      <c r="ALI174" s="52"/>
      <c r="ALJ174" s="52"/>
      <c r="ALK174" s="52"/>
      <c r="ALL174" s="52"/>
      <c r="ALM174" s="52"/>
      <c r="ALN174" s="52"/>
      <c r="ALO174" s="52"/>
      <c r="ALP174" s="52"/>
      <c r="ALQ174" s="52"/>
      <c r="ALR174" s="52"/>
      <c r="ALS174" s="52"/>
      <c r="ALT174" s="52"/>
      <c r="ALU174" s="52"/>
      <c r="ALV174" s="52"/>
      <c r="ALW174" s="52"/>
      <c r="ALX174" s="52"/>
      <c r="ALY174" s="52"/>
      <c r="ALZ174" s="52"/>
      <c r="AMA174" s="52"/>
      <c r="AMB174" s="52"/>
      <c r="AMC174" s="52"/>
      <c r="AMD174" s="52"/>
      <c r="AME174" s="52"/>
      <c r="AMF174" s="52"/>
      <c r="AMG174" s="52"/>
      <c r="AMH174" s="52"/>
      <c r="AMI174" s="52"/>
      <c r="AMJ174" s="52"/>
      <c r="AMK174" s="52"/>
      <c r="AML174" s="52"/>
      <c r="AMM174" s="52"/>
      <c r="AMN174" s="52"/>
      <c r="AMO174" s="52"/>
      <c r="AMP174" s="52"/>
      <c r="AMQ174" s="52"/>
      <c r="AMR174" s="52"/>
      <c r="AMS174" s="52"/>
      <c r="AMT174" s="52"/>
      <c r="AMU174" s="52"/>
      <c r="AMV174" s="52"/>
      <c r="AMW174" s="52"/>
      <c r="AMX174" s="52"/>
      <c r="AMY174" s="52"/>
      <c r="AMZ174" s="52"/>
      <c r="ANA174" s="52"/>
      <c r="ANB174" s="52"/>
      <c r="ANC174" s="52"/>
      <c r="AND174" s="52"/>
      <c r="ANE174" s="52"/>
      <c r="ANF174" s="52"/>
      <c r="ANG174" s="52"/>
      <c r="ANH174" s="52"/>
      <c r="ANI174" s="52"/>
      <c r="ANJ174" s="52"/>
      <c r="ANK174" s="52"/>
      <c r="ANL174" s="52"/>
      <c r="ANM174" s="52"/>
      <c r="ANN174" s="52"/>
      <c r="ANO174" s="52"/>
      <c r="ANP174" s="52"/>
      <c r="ANQ174" s="52"/>
      <c r="ANR174" s="52"/>
      <c r="ANS174" s="52"/>
      <c r="ANT174" s="52"/>
      <c r="ANU174" s="52"/>
      <c r="ANV174" s="52"/>
      <c r="ANW174" s="52"/>
      <c r="ANX174" s="52"/>
      <c r="ANY174" s="52"/>
      <c r="ANZ174" s="52"/>
      <c r="AOA174" s="52"/>
      <c r="AOB174" s="52"/>
      <c r="AOC174" s="52"/>
      <c r="AOD174" s="52"/>
      <c r="AOE174" s="52"/>
      <c r="AOF174" s="52"/>
      <c r="AOG174" s="52"/>
      <c r="AOH174" s="52"/>
      <c r="AOI174" s="52"/>
      <c r="AOJ174" s="52"/>
      <c r="AOK174" s="52"/>
      <c r="AOL174" s="52"/>
      <c r="AOM174" s="52"/>
      <c r="AON174" s="52"/>
      <c r="AOO174" s="52"/>
      <c r="AOP174" s="52"/>
      <c r="AOQ174" s="52"/>
      <c r="AOR174" s="52"/>
      <c r="AOS174" s="52"/>
      <c r="AOT174" s="52"/>
      <c r="AOU174" s="52"/>
      <c r="AOV174" s="52"/>
      <c r="AOW174" s="52"/>
      <c r="AOX174" s="52"/>
      <c r="AOY174" s="52"/>
      <c r="AOZ174" s="52"/>
      <c r="APA174" s="52"/>
      <c r="APB174" s="52"/>
      <c r="APC174" s="52"/>
      <c r="APD174" s="52"/>
      <c r="APE174" s="52"/>
      <c r="APF174" s="52"/>
      <c r="APG174" s="52"/>
      <c r="APH174" s="52"/>
      <c r="API174" s="52"/>
      <c r="APJ174" s="52"/>
      <c r="APK174" s="52"/>
      <c r="APL174" s="52"/>
      <c r="APM174" s="52"/>
      <c r="APN174" s="52"/>
      <c r="APO174" s="52"/>
      <c r="APP174" s="52"/>
      <c r="APQ174" s="52"/>
      <c r="APR174" s="52"/>
      <c r="APS174" s="52"/>
      <c r="APT174" s="52"/>
      <c r="APU174" s="52"/>
      <c r="APV174" s="52"/>
      <c r="APW174" s="52"/>
      <c r="APX174" s="52"/>
      <c r="APY174" s="52"/>
      <c r="APZ174" s="52"/>
      <c r="AQA174" s="52"/>
      <c r="AQB174" s="52"/>
      <c r="AQC174" s="52"/>
      <c r="AQD174" s="52"/>
      <c r="AQE174" s="52"/>
      <c r="AQF174" s="52"/>
      <c r="AQG174" s="52"/>
      <c r="AQH174" s="52"/>
      <c r="AQI174" s="52"/>
      <c r="AQJ174" s="52"/>
      <c r="AQK174" s="52"/>
      <c r="AQL174" s="52"/>
      <c r="AQM174" s="52"/>
      <c r="AQN174" s="52"/>
      <c r="AQO174" s="52"/>
      <c r="AQP174" s="52"/>
      <c r="AQQ174" s="52"/>
      <c r="AQR174" s="52"/>
      <c r="AQS174" s="52"/>
      <c r="AQT174" s="52"/>
      <c r="AQU174" s="52"/>
      <c r="AQV174" s="52"/>
      <c r="AQW174" s="52"/>
      <c r="AQX174" s="52"/>
      <c r="AQY174" s="52"/>
      <c r="AQZ174" s="52"/>
      <c r="ARA174" s="52"/>
      <c r="ARB174" s="52"/>
      <c r="ARC174" s="52"/>
      <c r="ARD174" s="52"/>
      <c r="ARE174" s="52"/>
      <c r="ARF174" s="52"/>
      <c r="ARG174" s="52"/>
      <c r="ARH174" s="52"/>
      <c r="ARI174" s="52"/>
      <c r="ARJ174" s="52"/>
      <c r="ARK174" s="52"/>
      <c r="ARL174" s="52"/>
      <c r="ARM174" s="52"/>
      <c r="ARN174" s="52"/>
      <c r="ARO174" s="52"/>
      <c r="ARP174" s="52"/>
      <c r="ARQ174" s="52"/>
      <c r="ARR174" s="52"/>
      <c r="ARS174" s="52"/>
      <c r="ART174" s="52"/>
      <c r="ARU174" s="52"/>
      <c r="ARV174" s="52"/>
      <c r="ARW174" s="52"/>
      <c r="ARX174" s="52"/>
      <c r="ARY174" s="52"/>
      <c r="ARZ174" s="52"/>
      <c r="ASA174" s="52"/>
      <c r="ASB174" s="52"/>
      <c r="ASC174" s="52"/>
      <c r="ASD174" s="52"/>
      <c r="ASE174" s="52"/>
      <c r="ASF174" s="52"/>
      <c r="ASG174" s="52"/>
      <c r="ASH174" s="52"/>
      <c r="ASI174" s="52"/>
      <c r="ASJ174" s="52"/>
      <c r="ASK174" s="52"/>
      <c r="ASL174" s="52"/>
      <c r="ASM174" s="52"/>
      <c r="ASN174" s="52"/>
      <c r="ASO174" s="52"/>
      <c r="ASP174" s="52"/>
      <c r="ASQ174" s="52"/>
      <c r="ASR174" s="52"/>
      <c r="ASS174" s="52"/>
      <c r="AST174" s="52"/>
      <c r="ASU174" s="52"/>
      <c r="ASV174" s="52"/>
      <c r="ASW174" s="52"/>
      <c r="ASX174" s="52"/>
      <c r="ASY174" s="52"/>
      <c r="ASZ174" s="52"/>
      <c r="ATA174" s="52"/>
      <c r="ATB174" s="52"/>
      <c r="ATC174" s="52"/>
      <c r="ATD174" s="52"/>
      <c r="ATE174" s="52"/>
      <c r="ATF174" s="52"/>
      <c r="ATG174" s="52"/>
      <c r="ATH174" s="52"/>
      <c r="ATI174" s="52"/>
      <c r="ATJ174" s="52"/>
      <c r="ATK174" s="52"/>
      <c r="ATL174" s="52"/>
      <c r="ATM174" s="52"/>
      <c r="ATN174" s="52"/>
      <c r="ATO174" s="52"/>
      <c r="ATP174" s="52"/>
      <c r="ATQ174" s="52"/>
      <c r="ATR174" s="52"/>
      <c r="ATS174" s="52"/>
      <c r="ATT174" s="52"/>
      <c r="ATU174" s="52"/>
      <c r="ATV174" s="52"/>
      <c r="ATW174" s="52"/>
      <c r="ATX174" s="52"/>
      <c r="ATY174" s="52"/>
      <c r="ATZ174" s="52"/>
      <c r="AUA174" s="52"/>
      <c r="AUB174" s="52"/>
      <c r="AUC174" s="52"/>
      <c r="AUD174" s="52"/>
      <c r="AUE174" s="52"/>
      <c r="AUF174" s="52"/>
      <c r="AUG174" s="52"/>
      <c r="AUH174" s="52"/>
      <c r="AUI174" s="52"/>
      <c r="AUJ174" s="52"/>
      <c r="AUK174" s="52"/>
      <c r="AUL174" s="52"/>
      <c r="AUM174" s="52"/>
      <c r="AUN174" s="52"/>
      <c r="AUO174" s="52"/>
      <c r="AUP174" s="52"/>
      <c r="AUQ174" s="52"/>
      <c r="AUR174" s="52"/>
      <c r="AUS174" s="52"/>
      <c r="AUT174" s="52"/>
      <c r="AUU174" s="52"/>
      <c r="AUV174" s="52"/>
      <c r="AUW174" s="52"/>
      <c r="AUX174" s="52"/>
      <c r="AUY174" s="52"/>
      <c r="AUZ174" s="52"/>
      <c r="AVA174" s="52"/>
      <c r="AVB174" s="52"/>
      <c r="AVC174" s="52"/>
      <c r="AVD174" s="52"/>
      <c r="AVE174" s="52"/>
      <c r="AVF174" s="52"/>
      <c r="AVG174" s="52"/>
      <c r="AVH174" s="52"/>
      <c r="AVI174" s="52"/>
      <c r="AVJ174" s="52"/>
      <c r="AVK174" s="52"/>
      <c r="AVL174" s="52"/>
      <c r="AVM174" s="52"/>
      <c r="AVN174" s="52"/>
      <c r="AVO174" s="52"/>
      <c r="AVP174" s="52"/>
      <c r="AVQ174" s="52"/>
      <c r="AVR174" s="52"/>
      <c r="AVS174" s="52"/>
      <c r="AVT174" s="52"/>
      <c r="AVU174" s="52"/>
      <c r="AVV174" s="52"/>
      <c r="AVW174" s="52"/>
      <c r="AVX174" s="52"/>
      <c r="AVY174" s="52"/>
      <c r="AVZ174" s="52"/>
      <c r="AWA174" s="52"/>
      <c r="AWB174" s="52"/>
      <c r="AWC174" s="52"/>
      <c r="AWD174" s="52"/>
      <c r="AWE174" s="52"/>
      <c r="AWF174" s="52"/>
      <c r="AWG174" s="52"/>
      <c r="AWH174" s="52"/>
      <c r="AWI174" s="52"/>
      <c r="AWJ174" s="52"/>
      <c r="AWK174" s="52"/>
      <c r="AWL174" s="52"/>
      <c r="AWM174" s="52"/>
      <c r="AWN174" s="52"/>
      <c r="AWO174" s="52"/>
      <c r="AWP174" s="52"/>
      <c r="AWQ174" s="52"/>
      <c r="AWR174" s="52"/>
      <c r="AWS174" s="52"/>
      <c r="AWT174" s="52"/>
      <c r="AWU174" s="52"/>
      <c r="AWV174" s="52"/>
      <c r="AWW174" s="52"/>
      <c r="AWX174" s="52"/>
      <c r="AWY174" s="52"/>
      <c r="AWZ174" s="52"/>
      <c r="AXA174" s="52"/>
      <c r="AXB174" s="52"/>
      <c r="AXC174" s="52"/>
      <c r="AXD174" s="52"/>
      <c r="AXE174" s="52"/>
      <c r="AXF174" s="52"/>
      <c r="AXG174" s="52"/>
      <c r="AXH174" s="52"/>
      <c r="AXI174" s="52"/>
      <c r="AXJ174" s="52"/>
      <c r="AXK174" s="52"/>
      <c r="AXL174" s="52"/>
      <c r="AXM174" s="52"/>
      <c r="AXN174" s="52"/>
      <c r="AXO174" s="52"/>
      <c r="AXP174" s="52"/>
      <c r="AXQ174" s="52"/>
      <c r="AXR174" s="52"/>
      <c r="AXS174" s="52"/>
      <c r="AXT174" s="52"/>
      <c r="AXU174" s="52"/>
      <c r="AXV174" s="52"/>
      <c r="AXW174" s="52"/>
      <c r="AXX174" s="52"/>
      <c r="AXY174" s="52"/>
      <c r="AXZ174" s="52"/>
      <c r="AYA174" s="52"/>
      <c r="AYB174" s="52"/>
      <c r="AYC174" s="52"/>
      <c r="AYD174" s="52"/>
      <c r="AYE174" s="52"/>
      <c r="AYF174" s="52"/>
      <c r="AYG174" s="52"/>
      <c r="AYH174" s="52"/>
      <c r="AYI174" s="52"/>
      <c r="AYJ174" s="52"/>
      <c r="AYK174" s="52"/>
      <c r="AYL174" s="52"/>
      <c r="AYM174" s="52"/>
      <c r="AYN174" s="52"/>
      <c r="AYO174" s="52"/>
      <c r="AYP174" s="52"/>
      <c r="AYQ174" s="52"/>
      <c r="AYR174" s="52"/>
      <c r="AYS174" s="52"/>
      <c r="AYT174" s="52"/>
      <c r="AYU174" s="52"/>
      <c r="AYV174" s="52"/>
      <c r="AYW174" s="52"/>
      <c r="AYX174" s="52"/>
      <c r="AYY174" s="52"/>
      <c r="AYZ174" s="52"/>
      <c r="AZA174" s="52"/>
      <c r="AZB174" s="52"/>
      <c r="AZC174" s="52"/>
      <c r="AZD174" s="52"/>
      <c r="AZE174" s="52"/>
      <c r="AZF174" s="52"/>
      <c r="AZG174" s="52"/>
      <c r="AZH174" s="52"/>
      <c r="AZI174" s="52"/>
      <c r="AZJ174" s="52"/>
      <c r="AZK174" s="52"/>
      <c r="AZL174" s="52"/>
      <c r="AZM174" s="52"/>
      <c r="AZN174" s="52"/>
      <c r="AZO174" s="52"/>
      <c r="AZP174" s="52"/>
      <c r="AZQ174" s="52"/>
      <c r="AZR174" s="52"/>
      <c r="AZS174" s="52"/>
      <c r="AZT174" s="52"/>
      <c r="AZU174" s="52"/>
      <c r="AZV174" s="52"/>
      <c r="AZW174" s="52"/>
      <c r="AZX174" s="52"/>
      <c r="AZY174" s="52"/>
      <c r="AZZ174" s="52"/>
      <c r="BAA174" s="52"/>
      <c r="BAB174" s="52"/>
      <c r="BAC174" s="52"/>
      <c r="BAD174" s="52"/>
      <c r="BAE174" s="52"/>
      <c r="BAF174" s="52"/>
      <c r="BAG174" s="52"/>
      <c r="BAH174" s="52"/>
      <c r="BAI174" s="52"/>
      <c r="BAJ174" s="52"/>
      <c r="BAK174" s="52"/>
      <c r="BAL174" s="52"/>
      <c r="BAM174" s="52"/>
      <c r="BAN174" s="52"/>
      <c r="BAO174" s="52"/>
      <c r="BAP174" s="52"/>
      <c r="BAQ174" s="52"/>
      <c r="BAR174" s="52"/>
      <c r="BAS174" s="52"/>
      <c r="BAT174" s="52"/>
      <c r="BAU174" s="52"/>
      <c r="BAV174" s="52"/>
      <c r="BAW174" s="52"/>
      <c r="BAX174" s="52"/>
      <c r="BAY174" s="52"/>
      <c r="BAZ174" s="52"/>
      <c r="BBA174" s="52"/>
      <c r="BBB174" s="52"/>
      <c r="BBC174" s="52"/>
      <c r="BBD174" s="52"/>
      <c r="BBE174" s="52"/>
      <c r="BBF174" s="52"/>
      <c r="BBG174" s="52"/>
      <c r="BBH174" s="52"/>
      <c r="BBI174" s="52"/>
      <c r="BBJ174" s="52"/>
      <c r="BBK174" s="52"/>
      <c r="BBL174" s="52"/>
      <c r="BBM174" s="52"/>
      <c r="BBN174" s="52"/>
      <c r="BBO174" s="52"/>
      <c r="BBP174" s="52"/>
      <c r="BBQ174" s="52"/>
      <c r="BBR174" s="52"/>
      <c r="BBS174" s="52"/>
      <c r="BBT174" s="52"/>
      <c r="BBU174" s="52"/>
      <c r="BBV174" s="52"/>
      <c r="BBW174" s="52"/>
      <c r="BBX174" s="52"/>
      <c r="BBY174" s="52"/>
      <c r="BBZ174" s="52"/>
      <c r="BCA174" s="52"/>
      <c r="BCB174" s="52"/>
      <c r="BCC174" s="52"/>
      <c r="BCD174" s="52"/>
      <c r="BCE174" s="52"/>
      <c r="BCF174" s="52"/>
      <c r="BCG174" s="52"/>
      <c r="BCH174" s="52"/>
      <c r="BCI174" s="52"/>
      <c r="BCJ174" s="52"/>
      <c r="BCK174" s="52"/>
      <c r="BCL174" s="52"/>
      <c r="BCM174" s="52"/>
      <c r="BCN174" s="52"/>
      <c r="BCO174" s="52"/>
      <c r="BCP174" s="52"/>
      <c r="BCQ174" s="52"/>
      <c r="BCR174" s="52"/>
      <c r="BCS174" s="52"/>
      <c r="BCT174" s="52"/>
    </row>
    <row r="175" spans="1:1450" s="37" customFormat="1" x14ac:dyDescent="0.25">
      <c r="A175" s="42" t="s">
        <v>501</v>
      </c>
      <c r="B175" s="29" t="s">
        <v>501</v>
      </c>
      <c r="C175" s="29" t="s">
        <v>84</v>
      </c>
      <c r="D175" s="29" t="s">
        <v>347</v>
      </c>
      <c r="E175" s="29" t="s">
        <v>341</v>
      </c>
      <c r="F175" s="29" t="s">
        <v>348</v>
      </c>
      <c r="G175" s="43">
        <v>17666</v>
      </c>
      <c r="H175" s="43">
        <v>1014</v>
      </c>
      <c r="I175" s="43">
        <v>390</v>
      </c>
      <c r="J175" s="29"/>
      <c r="K175" s="44"/>
      <c r="L175" s="44"/>
      <c r="M175" s="29"/>
      <c r="N175" s="62"/>
      <c r="O175" s="29" t="str">
        <f t="shared" si="35"/>
        <v/>
      </c>
      <c r="P175" s="44"/>
      <c r="Q175" s="44">
        <f>ABS(G175-$K$172)</f>
        <v>4347.7999999999993</v>
      </c>
      <c r="R175" s="30">
        <f>IF(Q175&gt;$P$172,"",G175)</f>
        <v>17666</v>
      </c>
      <c r="S175" s="30">
        <f t="shared" si="42"/>
        <v>390</v>
      </c>
      <c r="T175" s="44"/>
      <c r="U175" s="44"/>
      <c r="V175" s="29"/>
      <c r="W175" s="44">
        <f>IF(R175="","",((R175-$T$172)/S175)^2)</f>
        <v>9.8378735207100583</v>
      </c>
      <c r="X175" s="46"/>
      <c r="Y175" s="47"/>
      <c r="Z175" s="47"/>
      <c r="AA175" s="47"/>
      <c r="AB175" s="47"/>
      <c r="AC175" s="48"/>
      <c r="AD175" s="48"/>
      <c r="AE175" s="47"/>
      <c r="AF175" s="47"/>
      <c r="AG175" s="50"/>
      <c r="AH175" s="105"/>
      <c r="AI175" s="105"/>
      <c r="AJ175" s="105"/>
      <c r="AK175" s="105"/>
      <c r="AL175" s="29"/>
      <c r="AM175" s="29"/>
      <c r="AN175" s="29"/>
      <c r="AO175" s="29"/>
      <c r="AP175" s="29"/>
      <c r="AQ175" s="29"/>
      <c r="AR175" s="29"/>
      <c r="AS175" s="29"/>
      <c r="AT175" s="29"/>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c r="HU175" s="10"/>
      <c r="HV175" s="10"/>
      <c r="HW175" s="10"/>
      <c r="HX175" s="10"/>
      <c r="HY175" s="10"/>
      <c r="HZ175" s="10"/>
      <c r="IA175" s="10"/>
      <c r="IB175" s="10"/>
      <c r="IC175" s="10"/>
      <c r="ID175" s="10"/>
      <c r="IE175" s="10"/>
      <c r="IF175" s="10"/>
      <c r="IG175" s="10"/>
      <c r="IH175" s="10"/>
      <c r="II175" s="10"/>
      <c r="IJ175" s="10"/>
      <c r="IK175" s="10"/>
      <c r="IL175" s="10"/>
      <c r="IM175" s="10"/>
      <c r="IN175" s="10"/>
      <c r="IO175" s="10"/>
      <c r="IP175" s="10"/>
      <c r="IQ175" s="10"/>
      <c r="IR175" s="10"/>
      <c r="IS175" s="10"/>
      <c r="IT175" s="10"/>
      <c r="IU175" s="10"/>
      <c r="IV175" s="10"/>
      <c r="IW175" s="10"/>
      <c r="IX175" s="10"/>
      <c r="IY175" s="10"/>
      <c r="IZ175" s="10"/>
      <c r="JA175" s="10"/>
      <c r="JB175" s="10"/>
      <c r="JC175" s="10"/>
      <c r="JD175" s="10"/>
      <c r="JE175" s="10"/>
      <c r="JF175" s="10"/>
      <c r="JG175" s="10"/>
      <c r="JH175" s="10"/>
      <c r="JI175" s="10"/>
      <c r="JJ175" s="10"/>
      <c r="JK175" s="10"/>
      <c r="JL175" s="10"/>
      <c r="JM175" s="10"/>
      <c r="JN175" s="10"/>
      <c r="JO175" s="10"/>
      <c r="JP175" s="10"/>
      <c r="JQ175" s="10"/>
      <c r="JR175" s="10"/>
      <c r="JS175" s="10"/>
      <c r="JT175" s="10"/>
      <c r="JU175" s="10"/>
      <c r="JV175" s="10"/>
      <c r="JW175" s="10"/>
      <c r="JX175" s="10"/>
      <c r="JY175" s="10"/>
      <c r="JZ175" s="10"/>
      <c r="KA175" s="10"/>
      <c r="KB175" s="10"/>
      <c r="KC175" s="10"/>
      <c r="KD175" s="10"/>
      <c r="KE175" s="10"/>
      <c r="KF175" s="10"/>
      <c r="KG175" s="10"/>
      <c r="KH175" s="10"/>
      <c r="KI175" s="10"/>
      <c r="KJ175" s="10"/>
      <c r="KK175" s="10"/>
      <c r="KL175" s="10"/>
      <c r="KM175" s="10"/>
      <c r="KN175" s="10"/>
      <c r="KO175" s="10"/>
      <c r="KP175" s="10"/>
      <c r="KQ175" s="10"/>
      <c r="KR175" s="10"/>
      <c r="KS175" s="10"/>
      <c r="KT175" s="10"/>
      <c r="KU175" s="10"/>
      <c r="KV175" s="10"/>
      <c r="KW175" s="10"/>
      <c r="KX175" s="10"/>
      <c r="KY175" s="10"/>
      <c r="KZ175" s="10"/>
      <c r="LA175" s="10"/>
      <c r="LB175" s="10"/>
      <c r="LC175" s="10"/>
      <c r="LD175" s="10"/>
      <c r="LE175" s="10"/>
      <c r="LF175" s="10"/>
      <c r="LG175" s="10"/>
      <c r="LH175" s="10"/>
      <c r="LI175" s="10"/>
      <c r="LJ175" s="10"/>
      <c r="LK175" s="10"/>
      <c r="LL175" s="10"/>
      <c r="LM175" s="10"/>
      <c r="LN175" s="10"/>
      <c r="LO175" s="10"/>
      <c r="LP175" s="10"/>
      <c r="LQ175" s="10"/>
      <c r="LR175" s="10"/>
      <c r="LS175" s="10"/>
      <c r="LT175" s="10"/>
      <c r="LU175" s="10"/>
      <c r="LV175" s="10"/>
      <c r="LW175" s="10"/>
      <c r="LX175" s="10"/>
      <c r="LY175" s="10"/>
      <c r="LZ175" s="10"/>
      <c r="MA175" s="10"/>
      <c r="MB175" s="10"/>
      <c r="MC175" s="10"/>
      <c r="MD175" s="10"/>
      <c r="ME175" s="10"/>
      <c r="MF175" s="10"/>
      <c r="MG175" s="10"/>
      <c r="MH175" s="10"/>
      <c r="MI175" s="10"/>
      <c r="MJ175" s="10"/>
      <c r="MK175" s="10"/>
      <c r="ML175" s="10"/>
      <c r="MM175" s="10"/>
      <c r="MN175" s="10"/>
      <c r="MO175" s="10"/>
      <c r="MP175" s="10"/>
      <c r="MQ175" s="10"/>
      <c r="MR175" s="10"/>
      <c r="MS175" s="10"/>
      <c r="MT175" s="10"/>
      <c r="MU175" s="10"/>
      <c r="MV175" s="10"/>
      <c r="MW175" s="10"/>
      <c r="MX175" s="10"/>
      <c r="MY175" s="10"/>
      <c r="MZ175" s="10"/>
      <c r="NA175" s="10"/>
      <c r="NB175" s="10"/>
      <c r="NC175" s="10"/>
      <c r="ND175" s="10"/>
      <c r="NE175" s="10"/>
      <c r="NF175" s="10"/>
      <c r="NG175" s="10"/>
      <c r="NH175" s="10"/>
      <c r="NI175" s="10"/>
      <c r="NJ175" s="10"/>
      <c r="NK175" s="10"/>
      <c r="NL175" s="10"/>
      <c r="NM175" s="10"/>
      <c r="NN175" s="10"/>
      <c r="NO175" s="10"/>
      <c r="NP175" s="10"/>
      <c r="NQ175" s="10"/>
      <c r="NR175" s="10"/>
      <c r="NS175" s="10"/>
      <c r="NT175" s="10"/>
      <c r="NU175" s="10"/>
      <c r="NV175" s="10"/>
      <c r="NW175" s="10"/>
      <c r="NX175" s="10"/>
      <c r="NY175" s="10"/>
      <c r="NZ175" s="10"/>
      <c r="OA175" s="10"/>
      <c r="OB175" s="10"/>
      <c r="OC175" s="10"/>
      <c r="OD175" s="10"/>
      <c r="OE175" s="10"/>
      <c r="OF175" s="10"/>
      <c r="OG175" s="10"/>
      <c r="OH175" s="10"/>
      <c r="OI175" s="10"/>
      <c r="OJ175" s="10"/>
      <c r="OK175" s="10"/>
      <c r="OL175" s="10"/>
      <c r="OM175" s="10"/>
      <c r="ON175" s="10"/>
      <c r="OO175" s="10"/>
      <c r="OP175" s="10"/>
      <c r="OQ175" s="10"/>
      <c r="OR175" s="10"/>
      <c r="OS175" s="10"/>
      <c r="OT175" s="10"/>
      <c r="OU175" s="10"/>
      <c r="OV175" s="10"/>
      <c r="OW175" s="10"/>
      <c r="OX175" s="10"/>
      <c r="OY175" s="10"/>
      <c r="OZ175" s="10"/>
      <c r="PA175" s="10"/>
      <c r="PB175" s="10"/>
      <c r="PC175" s="10"/>
      <c r="PD175" s="10"/>
      <c r="PE175" s="10"/>
      <c r="PF175" s="10"/>
      <c r="PG175" s="10"/>
      <c r="PH175" s="10"/>
      <c r="PI175" s="10"/>
      <c r="PJ175" s="10"/>
      <c r="PK175" s="10"/>
      <c r="PL175" s="10"/>
      <c r="PM175" s="10"/>
      <c r="PN175" s="10"/>
      <c r="PO175" s="10"/>
      <c r="PP175" s="10"/>
      <c r="PQ175" s="10"/>
      <c r="PR175" s="10"/>
      <c r="PS175" s="10"/>
      <c r="PT175" s="10"/>
      <c r="PU175" s="10"/>
      <c r="PV175" s="10"/>
      <c r="PW175" s="10"/>
      <c r="PX175" s="10"/>
      <c r="PY175" s="10"/>
      <c r="PZ175" s="10"/>
      <c r="QA175" s="10"/>
      <c r="QB175" s="10"/>
      <c r="QC175" s="10"/>
      <c r="QD175" s="10"/>
      <c r="QE175" s="10"/>
      <c r="QF175" s="10"/>
      <c r="QG175" s="10"/>
      <c r="QH175" s="10"/>
      <c r="QI175" s="10"/>
      <c r="QJ175" s="10"/>
      <c r="QK175" s="10"/>
      <c r="QL175" s="10"/>
      <c r="QM175" s="10"/>
      <c r="QN175" s="10"/>
      <c r="QO175" s="10"/>
      <c r="QP175" s="10"/>
      <c r="QQ175" s="10"/>
      <c r="QR175" s="10"/>
      <c r="QS175" s="10"/>
      <c r="QT175" s="10"/>
      <c r="QU175" s="10"/>
      <c r="QV175" s="10"/>
      <c r="QW175" s="10"/>
      <c r="QX175" s="10"/>
      <c r="QY175" s="10"/>
      <c r="QZ175" s="10"/>
      <c r="RA175" s="10"/>
      <c r="RB175" s="10"/>
      <c r="RC175" s="10"/>
      <c r="RD175" s="10"/>
      <c r="RE175" s="10"/>
      <c r="RF175" s="10"/>
      <c r="RG175" s="10"/>
      <c r="RH175" s="10"/>
      <c r="RI175" s="10"/>
      <c r="RJ175" s="10"/>
      <c r="RK175" s="10"/>
      <c r="RL175" s="10"/>
      <c r="RM175" s="10"/>
      <c r="RN175" s="10"/>
      <c r="RO175" s="10"/>
      <c r="RP175" s="10"/>
      <c r="RQ175" s="10"/>
      <c r="RR175" s="10"/>
      <c r="RS175" s="10"/>
      <c r="RT175" s="10"/>
      <c r="RU175" s="10"/>
      <c r="RV175" s="10"/>
      <c r="RW175" s="10"/>
      <c r="RX175" s="10"/>
      <c r="RY175" s="10"/>
      <c r="RZ175" s="10"/>
      <c r="SA175" s="10"/>
      <c r="SB175" s="10"/>
      <c r="SC175" s="10"/>
      <c r="SD175" s="10"/>
      <c r="SE175" s="10"/>
      <c r="SF175" s="10"/>
      <c r="SG175" s="10"/>
      <c r="SH175" s="10"/>
      <c r="SI175" s="10"/>
      <c r="SJ175" s="10"/>
      <c r="SK175" s="10"/>
      <c r="SL175" s="10"/>
      <c r="SM175" s="10"/>
      <c r="SN175" s="10"/>
      <c r="SO175" s="10"/>
      <c r="SP175" s="10"/>
      <c r="SQ175" s="10"/>
      <c r="SR175" s="10"/>
      <c r="SS175" s="10"/>
      <c r="ST175" s="10"/>
      <c r="SU175" s="10"/>
      <c r="SV175" s="10"/>
      <c r="SW175" s="10"/>
      <c r="SX175" s="10"/>
      <c r="SY175" s="10"/>
      <c r="SZ175" s="10"/>
      <c r="TA175" s="10"/>
      <c r="TB175" s="10"/>
      <c r="TC175" s="10"/>
      <c r="TD175" s="10"/>
      <c r="TE175" s="10"/>
      <c r="TF175" s="10"/>
      <c r="TG175" s="10"/>
      <c r="TH175" s="10"/>
      <c r="TI175" s="10"/>
      <c r="TJ175" s="10"/>
      <c r="TK175" s="10"/>
      <c r="TL175" s="10"/>
      <c r="TM175" s="10"/>
      <c r="TN175" s="10"/>
      <c r="TO175" s="10"/>
      <c r="TP175" s="10"/>
      <c r="TQ175" s="10"/>
      <c r="TR175" s="10"/>
      <c r="TS175" s="10"/>
      <c r="TT175" s="10"/>
      <c r="TU175" s="10"/>
      <c r="TV175" s="10"/>
      <c r="TW175" s="10"/>
      <c r="TX175" s="10"/>
      <c r="TY175" s="10"/>
      <c r="TZ175" s="10"/>
      <c r="UA175" s="10"/>
      <c r="UB175" s="10"/>
      <c r="UC175" s="10"/>
      <c r="UD175" s="10"/>
      <c r="UE175" s="10"/>
      <c r="UF175" s="10"/>
      <c r="UG175" s="10"/>
      <c r="UH175" s="10"/>
      <c r="UI175" s="10"/>
      <c r="UJ175" s="10"/>
      <c r="UK175" s="10"/>
      <c r="UL175" s="10"/>
      <c r="UM175" s="10"/>
      <c r="UN175" s="10"/>
      <c r="UO175" s="10"/>
      <c r="UP175" s="10"/>
      <c r="UQ175" s="10"/>
      <c r="UR175" s="10"/>
      <c r="US175" s="10"/>
      <c r="UT175" s="10"/>
      <c r="UU175" s="10"/>
      <c r="UV175" s="10"/>
      <c r="UW175" s="10"/>
      <c r="UX175" s="10"/>
      <c r="UY175" s="10"/>
      <c r="UZ175" s="10"/>
      <c r="VA175" s="10"/>
      <c r="VB175" s="10"/>
      <c r="VC175" s="10"/>
      <c r="VD175" s="10"/>
      <c r="VE175" s="10"/>
      <c r="VF175" s="10"/>
      <c r="VG175" s="10"/>
      <c r="VH175" s="10"/>
      <c r="VI175" s="10"/>
      <c r="VJ175" s="10"/>
      <c r="VK175" s="10"/>
      <c r="VL175" s="10"/>
      <c r="VM175" s="10"/>
      <c r="VN175" s="10"/>
      <c r="VO175" s="10"/>
      <c r="VP175" s="10"/>
      <c r="VQ175" s="10"/>
      <c r="VR175" s="10"/>
      <c r="VS175" s="10"/>
      <c r="VT175" s="10"/>
      <c r="VU175" s="10"/>
      <c r="VV175" s="10"/>
      <c r="VW175" s="10"/>
      <c r="VX175" s="10"/>
      <c r="VY175" s="10"/>
      <c r="VZ175" s="10"/>
      <c r="WA175" s="10"/>
      <c r="WB175" s="10"/>
      <c r="WC175" s="10"/>
      <c r="WD175" s="10"/>
      <c r="WE175" s="10"/>
      <c r="WF175" s="10"/>
      <c r="WG175" s="10"/>
      <c r="WH175" s="10"/>
      <c r="WI175" s="10"/>
      <c r="WJ175" s="10"/>
      <c r="WK175" s="10"/>
      <c r="WL175" s="10"/>
      <c r="WM175" s="10"/>
      <c r="WN175" s="10"/>
      <c r="WO175" s="10"/>
      <c r="WP175" s="10"/>
      <c r="WQ175" s="10"/>
      <c r="WR175" s="10"/>
      <c r="WS175" s="10"/>
      <c r="WT175" s="10"/>
      <c r="WU175" s="10"/>
      <c r="WV175" s="10"/>
      <c r="WW175" s="10"/>
      <c r="WX175" s="10"/>
      <c r="WY175" s="10"/>
      <c r="WZ175" s="10"/>
      <c r="XA175" s="10"/>
      <c r="XB175" s="10"/>
      <c r="XC175" s="10"/>
      <c r="XD175" s="10"/>
      <c r="XE175" s="10"/>
      <c r="XF175" s="10"/>
      <c r="XG175" s="10"/>
      <c r="XH175" s="10"/>
      <c r="XI175" s="10"/>
      <c r="XJ175" s="10"/>
      <c r="XK175" s="10"/>
      <c r="XL175" s="10"/>
      <c r="XM175" s="10"/>
      <c r="XN175" s="10"/>
      <c r="XO175" s="10"/>
      <c r="XP175" s="10"/>
      <c r="XQ175" s="10"/>
      <c r="XR175" s="10"/>
      <c r="XS175" s="10"/>
      <c r="XT175" s="10"/>
      <c r="XU175" s="10"/>
      <c r="XV175" s="10"/>
      <c r="XW175" s="10"/>
      <c r="XX175" s="10"/>
      <c r="XY175" s="10"/>
      <c r="XZ175" s="10"/>
      <c r="YA175" s="10"/>
      <c r="YB175" s="10"/>
      <c r="YC175" s="10"/>
      <c r="YD175" s="10"/>
      <c r="YE175" s="10"/>
      <c r="YF175" s="10"/>
      <c r="YG175" s="10"/>
      <c r="YH175" s="10"/>
      <c r="YI175" s="10"/>
      <c r="YJ175" s="10"/>
      <c r="YK175" s="10"/>
      <c r="YL175" s="10"/>
      <c r="YM175" s="10"/>
      <c r="YN175" s="10"/>
      <c r="YO175" s="10"/>
      <c r="YP175" s="10"/>
      <c r="YQ175" s="10"/>
      <c r="YR175" s="10"/>
      <c r="YS175" s="10"/>
      <c r="YT175" s="10"/>
      <c r="YU175" s="10"/>
      <c r="YV175" s="10"/>
      <c r="YW175" s="10"/>
      <c r="YX175" s="10"/>
      <c r="YY175" s="10"/>
      <c r="YZ175" s="10"/>
      <c r="ZA175" s="10"/>
      <c r="ZB175" s="10"/>
      <c r="ZC175" s="10"/>
      <c r="ZD175" s="10"/>
      <c r="ZE175" s="10"/>
      <c r="ZF175" s="10"/>
      <c r="ZG175" s="10"/>
      <c r="ZH175" s="10"/>
      <c r="ZI175" s="10"/>
      <c r="ZJ175" s="10"/>
      <c r="ZK175" s="10"/>
      <c r="ZL175" s="10"/>
      <c r="ZM175" s="10"/>
      <c r="ZN175" s="10"/>
      <c r="ZO175" s="10"/>
      <c r="ZP175" s="10"/>
      <c r="ZQ175" s="10"/>
      <c r="ZR175" s="10"/>
      <c r="ZS175" s="10"/>
      <c r="ZT175" s="10"/>
      <c r="ZU175" s="10"/>
      <c r="ZV175" s="10"/>
      <c r="ZW175" s="10"/>
      <c r="ZX175" s="10"/>
      <c r="ZY175" s="10"/>
      <c r="ZZ175" s="10"/>
      <c r="AAA175" s="10"/>
      <c r="AAB175" s="10"/>
      <c r="AAC175" s="10"/>
      <c r="AAD175" s="10"/>
      <c r="AAE175" s="10"/>
      <c r="AAF175" s="10"/>
      <c r="AAG175" s="10"/>
      <c r="AAH175" s="10"/>
      <c r="AAI175" s="10"/>
      <c r="AAJ175" s="10"/>
      <c r="AAK175" s="10"/>
      <c r="AAL175" s="10"/>
      <c r="AAM175" s="10"/>
      <c r="AAN175" s="10"/>
      <c r="AAO175" s="10"/>
      <c r="AAP175" s="10"/>
      <c r="AAQ175" s="10"/>
      <c r="AAR175" s="10"/>
      <c r="AAS175" s="10"/>
      <c r="AAT175" s="10"/>
      <c r="AAU175" s="10"/>
      <c r="AAV175" s="10"/>
      <c r="AAW175" s="10"/>
      <c r="AAX175" s="10"/>
      <c r="AAY175" s="10"/>
      <c r="AAZ175" s="10"/>
      <c r="ABA175" s="10"/>
      <c r="ABB175" s="10"/>
      <c r="ABC175" s="10"/>
      <c r="ABD175" s="10"/>
      <c r="ABE175" s="10"/>
      <c r="ABF175" s="10"/>
      <c r="ABG175" s="10"/>
      <c r="ABH175" s="10"/>
      <c r="ABI175" s="10"/>
      <c r="ABJ175" s="10"/>
      <c r="ABK175" s="10"/>
      <c r="ABL175" s="10"/>
      <c r="ABM175" s="10"/>
      <c r="ABN175" s="10"/>
      <c r="ABO175" s="10"/>
      <c r="ABP175" s="10"/>
      <c r="ABQ175" s="10"/>
      <c r="ABR175" s="10"/>
      <c r="ABS175" s="10"/>
      <c r="ABT175" s="10"/>
      <c r="ABU175" s="10"/>
      <c r="ABV175" s="10"/>
      <c r="ABW175" s="10"/>
      <c r="ABX175" s="10"/>
      <c r="ABY175" s="10"/>
      <c r="ABZ175" s="10"/>
      <c r="ACA175" s="10"/>
      <c r="ACB175" s="10"/>
      <c r="ACC175" s="10"/>
      <c r="ACD175" s="10"/>
      <c r="ACE175" s="10"/>
      <c r="ACF175" s="10"/>
      <c r="ACG175" s="10"/>
      <c r="ACH175" s="10"/>
      <c r="ACI175" s="10"/>
      <c r="ACJ175" s="10"/>
      <c r="ACK175" s="10"/>
      <c r="ACL175" s="10"/>
      <c r="ACM175" s="10"/>
      <c r="ACN175" s="10"/>
      <c r="ACO175" s="10"/>
      <c r="ACP175" s="10"/>
      <c r="ACQ175" s="10"/>
      <c r="ACR175" s="10"/>
      <c r="ACS175" s="10"/>
      <c r="ACT175" s="10"/>
      <c r="ACU175" s="10"/>
      <c r="ACV175" s="10"/>
      <c r="ACW175" s="10"/>
      <c r="ACX175" s="10"/>
      <c r="ACY175" s="10"/>
      <c r="ACZ175" s="10"/>
      <c r="ADA175" s="10"/>
      <c r="ADB175" s="10"/>
      <c r="ADC175" s="10"/>
      <c r="ADD175" s="10"/>
      <c r="ADE175" s="10"/>
      <c r="ADF175" s="10"/>
      <c r="ADG175" s="10"/>
      <c r="ADH175" s="10"/>
      <c r="ADI175" s="10"/>
      <c r="ADJ175" s="10"/>
      <c r="ADK175" s="10"/>
      <c r="ADL175" s="10"/>
      <c r="ADM175" s="10"/>
      <c r="ADN175" s="10"/>
      <c r="ADO175" s="10"/>
      <c r="ADP175" s="10"/>
      <c r="ADQ175" s="10"/>
      <c r="ADR175" s="10"/>
      <c r="ADS175" s="10"/>
      <c r="ADT175" s="10"/>
      <c r="ADU175" s="10"/>
      <c r="ADV175" s="10"/>
      <c r="ADW175" s="10"/>
      <c r="ADX175" s="10"/>
      <c r="ADY175" s="10"/>
      <c r="ADZ175" s="10"/>
      <c r="AEA175" s="10"/>
      <c r="AEB175" s="10"/>
      <c r="AEC175" s="10"/>
      <c r="AED175" s="10"/>
      <c r="AEE175" s="10"/>
      <c r="AEF175" s="10"/>
      <c r="AEG175" s="10"/>
      <c r="AEH175" s="10"/>
      <c r="AEI175" s="10"/>
      <c r="AEJ175" s="10"/>
      <c r="AEK175" s="10"/>
      <c r="AEL175" s="10"/>
      <c r="AEM175" s="10"/>
      <c r="AEN175" s="10"/>
      <c r="AEO175" s="10"/>
      <c r="AEP175" s="10"/>
      <c r="AEQ175" s="10"/>
      <c r="AER175" s="10"/>
      <c r="AES175" s="10"/>
      <c r="AET175" s="10"/>
      <c r="AEU175" s="10"/>
      <c r="AEV175" s="10"/>
      <c r="AEW175" s="10"/>
      <c r="AEX175" s="10"/>
      <c r="AEY175" s="10"/>
      <c r="AEZ175" s="10"/>
      <c r="AFA175" s="10"/>
      <c r="AFB175" s="10"/>
      <c r="AFC175" s="10"/>
      <c r="AFD175" s="10"/>
      <c r="AFE175" s="10"/>
      <c r="AFF175" s="10"/>
      <c r="AFG175" s="10"/>
      <c r="AFH175" s="10"/>
      <c r="AFI175" s="10"/>
      <c r="AFJ175" s="10"/>
      <c r="AFK175" s="10"/>
      <c r="AFL175" s="10"/>
      <c r="AFM175" s="10"/>
      <c r="AFN175" s="10"/>
      <c r="AFO175" s="10"/>
      <c r="AFP175" s="10"/>
      <c r="AFQ175" s="10"/>
      <c r="AFR175" s="10"/>
      <c r="AFS175" s="10"/>
      <c r="AFT175" s="10"/>
      <c r="AFU175" s="10"/>
      <c r="AFV175" s="10"/>
      <c r="AFW175" s="10"/>
      <c r="AFX175" s="10"/>
      <c r="AFY175" s="10"/>
      <c r="AFZ175" s="10"/>
      <c r="AGA175" s="10"/>
      <c r="AGB175" s="10"/>
      <c r="AGC175" s="10"/>
      <c r="AGD175" s="10"/>
      <c r="AGE175" s="10"/>
      <c r="AGF175" s="10"/>
      <c r="AGG175" s="10"/>
      <c r="AGH175" s="10"/>
      <c r="AGI175" s="10"/>
      <c r="AGJ175" s="10"/>
      <c r="AGK175" s="10"/>
      <c r="AGL175" s="10"/>
      <c r="AGM175" s="10"/>
      <c r="AGN175" s="10"/>
      <c r="AGO175" s="10"/>
      <c r="AGP175" s="10"/>
      <c r="AGQ175" s="10"/>
      <c r="AGR175" s="10"/>
      <c r="AGS175" s="10"/>
      <c r="AGT175" s="10"/>
      <c r="AGU175" s="10"/>
      <c r="AGV175" s="10"/>
      <c r="AGW175" s="10"/>
      <c r="AGX175" s="10"/>
      <c r="AGY175" s="10"/>
      <c r="AGZ175" s="10"/>
      <c r="AHA175" s="10"/>
      <c r="AHB175" s="10"/>
      <c r="AHC175" s="10"/>
      <c r="AHD175" s="10"/>
      <c r="AHE175" s="10"/>
      <c r="AHF175" s="10"/>
      <c r="AHG175" s="10"/>
      <c r="AHH175" s="10"/>
      <c r="AHI175" s="10"/>
      <c r="AHJ175" s="10"/>
      <c r="AHK175" s="10"/>
      <c r="AHL175" s="10"/>
      <c r="AHM175" s="10"/>
      <c r="AHN175" s="10"/>
      <c r="AHO175" s="10"/>
      <c r="AHP175" s="10"/>
      <c r="AHQ175" s="10"/>
      <c r="AHR175" s="10"/>
      <c r="AHS175" s="10"/>
      <c r="AHT175" s="10"/>
      <c r="AHU175" s="10"/>
      <c r="AHV175" s="10"/>
      <c r="AHW175" s="10"/>
      <c r="AHX175" s="10"/>
      <c r="AHY175" s="10"/>
      <c r="AHZ175" s="10"/>
      <c r="AIA175" s="10"/>
      <c r="AIB175" s="10"/>
      <c r="AIC175" s="10"/>
      <c r="AID175" s="10"/>
      <c r="AIE175" s="10"/>
      <c r="AIF175" s="10"/>
      <c r="AIG175" s="10"/>
      <c r="AIH175" s="10"/>
      <c r="AII175" s="10"/>
      <c r="AIJ175" s="10"/>
      <c r="AIK175" s="10"/>
      <c r="AIL175" s="10"/>
      <c r="AIM175" s="10"/>
      <c r="AIN175" s="10"/>
      <c r="AIO175" s="10"/>
      <c r="AIP175" s="10"/>
      <c r="AIQ175" s="10"/>
      <c r="AIR175" s="10"/>
      <c r="AIS175" s="10"/>
      <c r="AIT175" s="10"/>
      <c r="AIU175" s="10"/>
      <c r="AIV175" s="10"/>
      <c r="AIW175" s="10"/>
      <c r="AIX175" s="10"/>
      <c r="AIY175" s="10"/>
      <c r="AIZ175" s="10"/>
      <c r="AJA175" s="10"/>
      <c r="AJB175" s="10"/>
      <c r="AJC175" s="10"/>
      <c r="AJD175" s="10"/>
      <c r="AJE175" s="10"/>
      <c r="AJF175" s="10"/>
      <c r="AJG175" s="10"/>
      <c r="AJH175" s="10"/>
      <c r="AJI175" s="10"/>
      <c r="AJJ175" s="10"/>
      <c r="AJK175" s="10"/>
      <c r="AJL175" s="10"/>
      <c r="AJM175" s="10"/>
      <c r="AJN175" s="10"/>
      <c r="AJO175" s="10"/>
      <c r="AJP175" s="10"/>
      <c r="AJQ175" s="10"/>
      <c r="AJR175" s="10"/>
      <c r="AJS175" s="10"/>
      <c r="AJT175" s="10"/>
      <c r="AJU175" s="10"/>
      <c r="AJV175" s="10"/>
      <c r="AJW175" s="10"/>
      <c r="AJX175" s="10"/>
      <c r="AJY175" s="10"/>
      <c r="AJZ175" s="10"/>
      <c r="AKA175" s="10"/>
      <c r="AKB175" s="10"/>
      <c r="AKC175" s="10"/>
      <c r="AKD175" s="10"/>
      <c r="AKE175" s="10"/>
      <c r="AKF175" s="10"/>
      <c r="AKG175" s="10"/>
      <c r="AKH175" s="10"/>
      <c r="AKI175" s="10"/>
      <c r="AKJ175" s="10"/>
      <c r="AKK175" s="10"/>
      <c r="AKL175" s="10"/>
      <c r="AKM175" s="10"/>
      <c r="AKN175" s="10"/>
      <c r="AKO175" s="10"/>
      <c r="AKP175" s="10"/>
      <c r="AKQ175" s="10"/>
      <c r="AKR175" s="10"/>
      <c r="AKS175" s="10"/>
      <c r="AKT175" s="10"/>
      <c r="AKU175" s="10"/>
      <c r="AKV175" s="10"/>
      <c r="AKW175" s="10"/>
      <c r="AKX175" s="10"/>
      <c r="AKY175" s="10"/>
      <c r="AKZ175" s="10"/>
      <c r="ALA175" s="10"/>
      <c r="ALB175" s="10"/>
      <c r="ALC175" s="10"/>
      <c r="ALD175" s="10"/>
      <c r="ALE175" s="10"/>
      <c r="ALF175" s="10"/>
      <c r="ALG175" s="10"/>
      <c r="ALH175" s="10"/>
      <c r="ALI175" s="10"/>
      <c r="ALJ175" s="10"/>
      <c r="ALK175" s="10"/>
      <c r="ALL175" s="10"/>
      <c r="ALM175" s="10"/>
      <c r="ALN175" s="10"/>
      <c r="ALO175" s="10"/>
      <c r="ALP175" s="10"/>
      <c r="ALQ175" s="10"/>
      <c r="ALR175" s="10"/>
      <c r="ALS175" s="10"/>
      <c r="ALT175" s="10"/>
      <c r="ALU175" s="10"/>
      <c r="ALV175" s="10"/>
      <c r="ALW175" s="10"/>
      <c r="ALX175" s="10"/>
      <c r="ALY175" s="10"/>
      <c r="ALZ175" s="10"/>
      <c r="AMA175" s="10"/>
      <c r="AMB175" s="10"/>
      <c r="AMC175" s="10"/>
      <c r="AMD175" s="10"/>
      <c r="AME175" s="10"/>
      <c r="AMF175" s="10"/>
      <c r="AMG175" s="10"/>
      <c r="AMH175" s="10"/>
      <c r="AMI175" s="10"/>
      <c r="AMJ175" s="10"/>
      <c r="AMK175" s="10"/>
      <c r="AML175" s="10"/>
      <c r="AMM175" s="10"/>
      <c r="AMN175" s="10"/>
      <c r="AMO175" s="10"/>
      <c r="AMP175" s="10"/>
      <c r="AMQ175" s="10"/>
      <c r="AMR175" s="10"/>
      <c r="AMS175" s="10"/>
      <c r="AMT175" s="10"/>
      <c r="AMU175" s="10"/>
      <c r="AMV175" s="10"/>
      <c r="AMW175" s="10"/>
      <c r="AMX175" s="10"/>
      <c r="AMY175" s="10"/>
      <c r="AMZ175" s="10"/>
      <c r="ANA175" s="10"/>
      <c r="ANB175" s="10"/>
      <c r="ANC175" s="10"/>
      <c r="AND175" s="10"/>
      <c r="ANE175" s="10"/>
      <c r="ANF175" s="10"/>
      <c r="ANG175" s="10"/>
      <c r="ANH175" s="10"/>
      <c r="ANI175" s="10"/>
      <c r="ANJ175" s="10"/>
      <c r="ANK175" s="10"/>
      <c r="ANL175" s="10"/>
      <c r="ANM175" s="10"/>
      <c r="ANN175" s="10"/>
      <c r="ANO175" s="10"/>
      <c r="ANP175" s="10"/>
      <c r="ANQ175" s="10"/>
      <c r="ANR175" s="10"/>
      <c r="ANS175" s="10"/>
      <c r="ANT175" s="10"/>
      <c r="ANU175" s="10"/>
      <c r="ANV175" s="10"/>
      <c r="ANW175" s="10"/>
      <c r="ANX175" s="10"/>
      <c r="ANY175" s="10"/>
      <c r="ANZ175" s="10"/>
      <c r="AOA175" s="10"/>
      <c r="AOB175" s="10"/>
      <c r="AOC175" s="10"/>
      <c r="AOD175" s="10"/>
      <c r="AOE175" s="10"/>
      <c r="AOF175" s="10"/>
      <c r="AOG175" s="10"/>
      <c r="AOH175" s="10"/>
      <c r="AOI175" s="10"/>
      <c r="AOJ175" s="10"/>
      <c r="AOK175" s="10"/>
      <c r="AOL175" s="10"/>
      <c r="AOM175" s="10"/>
      <c r="AON175" s="10"/>
      <c r="AOO175" s="10"/>
      <c r="AOP175" s="10"/>
      <c r="AOQ175" s="10"/>
      <c r="AOR175" s="10"/>
      <c r="AOS175" s="10"/>
      <c r="AOT175" s="10"/>
      <c r="AOU175" s="10"/>
      <c r="AOV175" s="10"/>
      <c r="AOW175" s="10"/>
      <c r="AOX175" s="10"/>
      <c r="AOY175" s="10"/>
      <c r="AOZ175" s="10"/>
      <c r="APA175" s="10"/>
      <c r="APB175" s="10"/>
      <c r="APC175" s="10"/>
      <c r="APD175" s="10"/>
      <c r="APE175" s="10"/>
      <c r="APF175" s="10"/>
      <c r="APG175" s="10"/>
      <c r="APH175" s="10"/>
      <c r="API175" s="10"/>
      <c r="APJ175" s="10"/>
      <c r="APK175" s="10"/>
      <c r="APL175" s="10"/>
      <c r="APM175" s="10"/>
      <c r="APN175" s="10"/>
      <c r="APO175" s="10"/>
      <c r="APP175" s="10"/>
      <c r="APQ175" s="10"/>
      <c r="APR175" s="10"/>
      <c r="APS175" s="10"/>
      <c r="APT175" s="10"/>
      <c r="APU175" s="10"/>
      <c r="APV175" s="10"/>
      <c r="APW175" s="10"/>
      <c r="APX175" s="10"/>
      <c r="APY175" s="10"/>
      <c r="APZ175" s="10"/>
      <c r="AQA175" s="10"/>
      <c r="AQB175" s="10"/>
      <c r="AQC175" s="10"/>
      <c r="AQD175" s="10"/>
      <c r="AQE175" s="10"/>
      <c r="AQF175" s="10"/>
      <c r="AQG175" s="10"/>
      <c r="AQH175" s="10"/>
      <c r="AQI175" s="10"/>
      <c r="AQJ175" s="10"/>
      <c r="AQK175" s="10"/>
      <c r="AQL175" s="10"/>
      <c r="AQM175" s="10"/>
      <c r="AQN175" s="10"/>
      <c r="AQO175" s="10"/>
      <c r="AQP175" s="10"/>
      <c r="AQQ175" s="10"/>
      <c r="AQR175" s="10"/>
      <c r="AQS175" s="10"/>
      <c r="AQT175" s="10"/>
      <c r="AQU175" s="10"/>
      <c r="AQV175" s="10"/>
      <c r="AQW175" s="10"/>
      <c r="AQX175" s="10"/>
      <c r="AQY175" s="10"/>
      <c r="AQZ175" s="10"/>
      <c r="ARA175" s="10"/>
      <c r="ARB175" s="10"/>
      <c r="ARC175" s="10"/>
      <c r="ARD175" s="10"/>
      <c r="ARE175" s="10"/>
      <c r="ARF175" s="10"/>
      <c r="ARG175" s="10"/>
      <c r="ARH175" s="10"/>
      <c r="ARI175" s="10"/>
      <c r="ARJ175" s="10"/>
      <c r="ARK175" s="10"/>
      <c r="ARL175" s="10"/>
      <c r="ARM175" s="10"/>
      <c r="ARN175" s="10"/>
      <c r="ARO175" s="10"/>
      <c r="ARP175" s="10"/>
      <c r="ARQ175" s="10"/>
      <c r="ARR175" s="10"/>
      <c r="ARS175" s="10"/>
      <c r="ART175" s="10"/>
      <c r="ARU175" s="10"/>
      <c r="ARV175" s="10"/>
      <c r="ARW175" s="10"/>
      <c r="ARX175" s="10"/>
      <c r="ARY175" s="10"/>
      <c r="ARZ175" s="10"/>
      <c r="ASA175" s="10"/>
      <c r="ASB175" s="10"/>
      <c r="ASC175" s="10"/>
      <c r="ASD175" s="10"/>
      <c r="ASE175" s="10"/>
      <c r="ASF175" s="10"/>
      <c r="ASG175" s="10"/>
      <c r="ASH175" s="10"/>
      <c r="ASI175" s="10"/>
      <c r="ASJ175" s="10"/>
      <c r="ASK175" s="10"/>
      <c r="ASL175" s="10"/>
      <c r="ASM175" s="10"/>
      <c r="ASN175" s="10"/>
      <c r="ASO175" s="10"/>
      <c r="ASP175" s="10"/>
      <c r="ASQ175" s="10"/>
      <c r="ASR175" s="10"/>
      <c r="ASS175" s="10"/>
      <c r="AST175" s="10"/>
      <c r="ASU175" s="10"/>
      <c r="ASV175" s="10"/>
      <c r="ASW175" s="10"/>
      <c r="ASX175" s="10"/>
      <c r="ASY175" s="10"/>
      <c r="ASZ175" s="10"/>
      <c r="ATA175" s="10"/>
      <c r="ATB175" s="10"/>
      <c r="ATC175" s="10"/>
      <c r="ATD175" s="10"/>
      <c r="ATE175" s="10"/>
      <c r="ATF175" s="10"/>
      <c r="ATG175" s="10"/>
      <c r="ATH175" s="10"/>
      <c r="ATI175" s="10"/>
      <c r="ATJ175" s="10"/>
      <c r="ATK175" s="10"/>
      <c r="ATL175" s="10"/>
      <c r="ATM175" s="10"/>
      <c r="ATN175" s="10"/>
      <c r="ATO175" s="10"/>
      <c r="ATP175" s="10"/>
      <c r="ATQ175" s="10"/>
      <c r="ATR175" s="10"/>
      <c r="ATS175" s="10"/>
      <c r="ATT175" s="10"/>
      <c r="ATU175" s="10"/>
      <c r="ATV175" s="10"/>
      <c r="ATW175" s="10"/>
      <c r="ATX175" s="10"/>
      <c r="ATY175" s="10"/>
      <c r="ATZ175" s="10"/>
      <c r="AUA175" s="10"/>
      <c r="AUB175" s="10"/>
      <c r="AUC175" s="10"/>
      <c r="AUD175" s="10"/>
      <c r="AUE175" s="10"/>
      <c r="AUF175" s="10"/>
      <c r="AUG175" s="10"/>
      <c r="AUH175" s="10"/>
      <c r="AUI175" s="10"/>
      <c r="AUJ175" s="10"/>
      <c r="AUK175" s="10"/>
      <c r="AUL175" s="10"/>
      <c r="AUM175" s="10"/>
      <c r="AUN175" s="10"/>
      <c r="AUO175" s="10"/>
      <c r="AUP175" s="10"/>
      <c r="AUQ175" s="10"/>
      <c r="AUR175" s="10"/>
      <c r="AUS175" s="10"/>
      <c r="AUT175" s="10"/>
      <c r="AUU175" s="10"/>
      <c r="AUV175" s="10"/>
      <c r="AUW175" s="10"/>
      <c r="AUX175" s="10"/>
      <c r="AUY175" s="10"/>
      <c r="AUZ175" s="10"/>
      <c r="AVA175" s="10"/>
      <c r="AVB175" s="10"/>
      <c r="AVC175" s="10"/>
      <c r="AVD175" s="10"/>
      <c r="AVE175" s="10"/>
      <c r="AVF175" s="10"/>
      <c r="AVG175" s="10"/>
      <c r="AVH175" s="10"/>
      <c r="AVI175" s="10"/>
      <c r="AVJ175" s="10"/>
      <c r="AVK175" s="10"/>
      <c r="AVL175" s="10"/>
      <c r="AVM175" s="10"/>
      <c r="AVN175" s="10"/>
      <c r="AVO175" s="10"/>
      <c r="AVP175" s="10"/>
      <c r="AVQ175" s="10"/>
      <c r="AVR175" s="10"/>
      <c r="AVS175" s="10"/>
      <c r="AVT175" s="10"/>
      <c r="AVU175" s="10"/>
      <c r="AVV175" s="10"/>
      <c r="AVW175" s="10"/>
      <c r="AVX175" s="10"/>
      <c r="AVY175" s="10"/>
      <c r="AVZ175" s="10"/>
      <c r="AWA175" s="10"/>
      <c r="AWB175" s="10"/>
      <c r="AWC175" s="10"/>
      <c r="AWD175" s="10"/>
      <c r="AWE175" s="10"/>
      <c r="AWF175" s="10"/>
      <c r="AWG175" s="10"/>
      <c r="AWH175" s="10"/>
      <c r="AWI175" s="10"/>
      <c r="AWJ175" s="10"/>
      <c r="AWK175" s="10"/>
      <c r="AWL175" s="10"/>
      <c r="AWM175" s="10"/>
      <c r="AWN175" s="10"/>
      <c r="AWO175" s="10"/>
      <c r="AWP175" s="10"/>
      <c r="AWQ175" s="10"/>
      <c r="AWR175" s="10"/>
      <c r="AWS175" s="10"/>
      <c r="AWT175" s="10"/>
      <c r="AWU175" s="10"/>
      <c r="AWV175" s="10"/>
      <c r="AWW175" s="10"/>
      <c r="AWX175" s="10"/>
      <c r="AWY175" s="10"/>
      <c r="AWZ175" s="10"/>
      <c r="AXA175" s="10"/>
      <c r="AXB175" s="10"/>
      <c r="AXC175" s="10"/>
      <c r="AXD175" s="10"/>
      <c r="AXE175" s="10"/>
      <c r="AXF175" s="10"/>
      <c r="AXG175" s="10"/>
      <c r="AXH175" s="10"/>
      <c r="AXI175" s="10"/>
      <c r="AXJ175" s="10"/>
      <c r="AXK175" s="10"/>
      <c r="AXL175" s="10"/>
      <c r="AXM175" s="10"/>
      <c r="AXN175" s="10"/>
      <c r="AXO175" s="10"/>
      <c r="AXP175" s="10"/>
      <c r="AXQ175" s="10"/>
      <c r="AXR175" s="10"/>
      <c r="AXS175" s="10"/>
      <c r="AXT175" s="10"/>
      <c r="AXU175" s="10"/>
      <c r="AXV175" s="10"/>
      <c r="AXW175" s="10"/>
      <c r="AXX175" s="10"/>
      <c r="AXY175" s="10"/>
      <c r="AXZ175" s="10"/>
      <c r="AYA175" s="10"/>
      <c r="AYB175" s="10"/>
      <c r="AYC175" s="10"/>
      <c r="AYD175" s="10"/>
      <c r="AYE175" s="10"/>
      <c r="AYF175" s="10"/>
      <c r="AYG175" s="10"/>
      <c r="AYH175" s="10"/>
      <c r="AYI175" s="10"/>
      <c r="AYJ175" s="10"/>
      <c r="AYK175" s="10"/>
      <c r="AYL175" s="10"/>
      <c r="AYM175" s="10"/>
      <c r="AYN175" s="10"/>
      <c r="AYO175" s="10"/>
      <c r="AYP175" s="10"/>
      <c r="AYQ175" s="10"/>
      <c r="AYR175" s="10"/>
      <c r="AYS175" s="10"/>
      <c r="AYT175" s="10"/>
      <c r="AYU175" s="10"/>
      <c r="AYV175" s="10"/>
      <c r="AYW175" s="10"/>
      <c r="AYX175" s="10"/>
      <c r="AYY175" s="10"/>
      <c r="AYZ175" s="10"/>
      <c r="AZA175" s="10"/>
      <c r="AZB175" s="10"/>
      <c r="AZC175" s="10"/>
      <c r="AZD175" s="10"/>
      <c r="AZE175" s="10"/>
      <c r="AZF175" s="10"/>
      <c r="AZG175" s="10"/>
      <c r="AZH175" s="10"/>
      <c r="AZI175" s="10"/>
      <c r="AZJ175" s="10"/>
      <c r="AZK175" s="10"/>
      <c r="AZL175" s="10"/>
      <c r="AZM175" s="10"/>
      <c r="AZN175" s="10"/>
      <c r="AZO175" s="10"/>
      <c r="AZP175" s="10"/>
      <c r="AZQ175" s="10"/>
      <c r="AZR175" s="10"/>
      <c r="AZS175" s="10"/>
      <c r="AZT175" s="10"/>
      <c r="AZU175" s="10"/>
      <c r="AZV175" s="10"/>
      <c r="AZW175" s="10"/>
      <c r="AZX175" s="10"/>
      <c r="AZY175" s="10"/>
      <c r="AZZ175" s="10"/>
      <c r="BAA175" s="10"/>
      <c r="BAB175" s="10"/>
      <c r="BAC175" s="10"/>
      <c r="BAD175" s="10"/>
      <c r="BAE175" s="10"/>
      <c r="BAF175" s="10"/>
      <c r="BAG175" s="10"/>
      <c r="BAH175" s="10"/>
      <c r="BAI175" s="10"/>
      <c r="BAJ175" s="10"/>
      <c r="BAK175" s="10"/>
      <c r="BAL175" s="10"/>
      <c r="BAM175" s="10"/>
      <c r="BAN175" s="10"/>
      <c r="BAO175" s="10"/>
      <c r="BAP175" s="10"/>
      <c r="BAQ175" s="10"/>
      <c r="BAR175" s="10"/>
      <c r="BAS175" s="10"/>
      <c r="BAT175" s="10"/>
      <c r="BAU175" s="10"/>
      <c r="BAV175" s="10"/>
      <c r="BAW175" s="10"/>
      <c r="BAX175" s="10"/>
      <c r="BAY175" s="10"/>
      <c r="BAZ175" s="10"/>
      <c r="BBA175" s="10"/>
      <c r="BBB175" s="10"/>
      <c r="BBC175" s="10"/>
      <c r="BBD175" s="10"/>
      <c r="BBE175" s="10"/>
      <c r="BBF175" s="10"/>
      <c r="BBG175" s="10"/>
      <c r="BBH175" s="10"/>
      <c r="BBI175" s="10"/>
      <c r="BBJ175" s="10"/>
      <c r="BBK175" s="10"/>
      <c r="BBL175" s="10"/>
      <c r="BBM175" s="10"/>
      <c r="BBN175" s="10"/>
      <c r="BBO175" s="10"/>
      <c r="BBP175" s="10"/>
      <c r="BBQ175" s="10"/>
      <c r="BBR175" s="10"/>
      <c r="BBS175" s="10"/>
      <c r="BBT175" s="10"/>
      <c r="BBU175" s="10"/>
      <c r="BBV175" s="10"/>
      <c r="BBW175" s="10"/>
      <c r="BBX175" s="10"/>
      <c r="BBY175" s="10"/>
      <c r="BBZ175" s="10"/>
      <c r="BCA175" s="10"/>
      <c r="BCB175" s="10"/>
      <c r="BCC175" s="10"/>
      <c r="BCD175" s="10"/>
      <c r="BCE175" s="10"/>
      <c r="BCF175" s="10"/>
      <c r="BCG175" s="10"/>
      <c r="BCH175" s="10"/>
      <c r="BCI175" s="10"/>
      <c r="BCJ175" s="10"/>
      <c r="BCK175" s="10"/>
      <c r="BCL175" s="10"/>
      <c r="BCM175" s="10"/>
      <c r="BCN175" s="10"/>
      <c r="BCO175" s="10"/>
      <c r="BCP175" s="10"/>
      <c r="BCQ175" s="10"/>
      <c r="BCR175" s="10"/>
      <c r="BCS175" s="10"/>
      <c r="BCT175" s="10"/>
    </row>
    <row r="176" spans="1:1450" x14ac:dyDescent="0.25">
      <c r="A176" s="42" t="s">
        <v>501</v>
      </c>
      <c r="B176" s="29" t="s">
        <v>501</v>
      </c>
      <c r="C176" s="29" t="s">
        <v>84</v>
      </c>
      <c r="D176" s="29" t="s">
        <v>349</v>
      </c>
      <c r="E176" s="29" t="s">
        <v>341</v>
      </c>
      <c r="F176" s="29" t="s">
        <v>350</v>
      </c>
      <c r="G176" s="43">
        <v>17440</v>
      </c>
      <c r="H176" s="43">
        <v>1078</v>
      </c>
      <c r="I176" s="43">
        <v>555</v>
      </c>
      <c r="J176" s="29"/>
      <c r="K176" s="29"/>
      <c r="L176" s="29"/>
      <c r="M176" s="29"/>
      <c r="N176" s="62"/>
      <c r="O176" s="29" t="str">
        <f t="shared" si="35"/>
        <v/>
      </c>
      <c r="P176" s="29"/>
      <c r="Q176" s="44">
        <f>ABS(G176-$K$172)</f>
        <v>4573.7999999999993</v>
      </c>
      <c r="R176" s="30">
        <f>IF(Q176&gt;$P$172,"",G176)</f>
        <v>17440</v>
      </c>
      <c r="S176" s="30">
        <f t="shared" si="42"/>
        <v>555</v>
      </c>
      <c r="T176" s="29"/>
      <c r="U176" s="29"/>
      <c r="V176" s="29"/>
      <c r="W176" s="44">
        <f>IF(R176="","",((R176-$T$172)/S176)^2)</f>
        <v>6.8186853745637537</v>
      </c>
      <c r="X176" s="48"/>
      <c r="Y176" s="31"/>
      <c r="Z176" s="31"/>
      <c r="AA176" s="31"/>
      <c r="AB176" s="31"/>
      <c r="AC176" s="29"/>
      <c r="AD176" s="29"/>
      <c r="AE176" s="29"/>
      <c r="AF176" s="29"/>
      <c r="AG176" s="63"/>
      <c r="AH176" s="32"/>
      <c r="AI176" s="32"/>
      <c r="AJ176" s="32"/>
      <c r="AK176" s="32"/>
      <c r="AL176" s="29"/>
      <c r="AM176" s="29"/>
      <c r="AN176" s="29"/>
      <c r="AO176" s="29"/>
      <c r="AP176" s="29"/>
      <c r="AQ176" s="29"/>
      <c r="AR176" s="29"/>
      <c r="AS176" s="29"/>
      <c r="AT176" s="29"/>
    </row>
    <row r="177" spans="1:46" x14ac:dyDescent="0.25">
      <c r="A177" s="66" t="s">
        <v>1240</v>
      </c>
      <c r="B177" s="67" t="s">
        <v>1240</v>
      </c>
      <c r="C177" s="67" t="s">
        <v>84</v>
      </c>
      <c r="D177" s="67" t="s">
        <v>1241</v>
      </c>
      <c r="E177" s="67" t="s">
        <v>1242</v>
      </c>
      <c r="F177" s="67" t="s">
        <v>1243</v>
      </c>
      <c r="G177" s="67">
        <v>18692</v>
      </c>
      <c r="H177" s="67">
        <v>1256</v>
      </c>
      <c r="I177" s="67">
        <v>433</v>
      </c>
      <c r="J177" s="33">
        <v>3</v>
      </c>
      <c r="K177" s="68">
        <f>AVERAGE(G177:G179)</f>
        <v>19104.333333333332</v>
      </c>
      <c r="L177" s="68">
        <f>STDEV(G177:G179)</f>
        <v>376.55588341351586</v>
      </c>
      <c r="M177" s="33"/>
      <c r="N177" s="69">
        <v>1.196</v>
      </c>
      <c r="O177" s="33"/>
      <c r="P177" s="68">
        <f>ABS(L177*N177)</f>
        <v>450.36083656256494</v>
      </c>
      <c r="Q177" s="68">
        <f>ABS(G177-$K$177)</f>
        <v>412.33333333333212</v>
      </c>
      <c r="R177" s="34">
        <f>IF(Q177&gt;$P$177,"",G177)</f>
        <v>18692</v>
      </c>
      <c r="S177" s="34">
        <f t="shared" si="42"/>
        <v>433</v>
      </c>
      <c r="T177" s="68">
        <f>AVERAGE(R177:R179)</f>
        <v>19104.333333333332</v>
      </c>
      <c r="U177" s="68">
        <f>STDEV(R177:R179)</f>
        <v>376.55588341351586</v>
      </c>
      <c r="V177" s="33"/>
      <c r="W177" s="68">
        <f>IF(R177="","",((R177-$T$177)/S177)^2)</f>
        <v>0.90682001492235154</v>
      </c>
      <c r="X177" s="70">
        <f>(1/(J177-1))*SUM(W177:W179)</f>
        <v>0.7699302916546088</v>
      </c>
      <c r="Y177" s="71">
        <f>U177/T177</f>
        <v>1.971049587773363E-2</v>
      </c>
      <c r="Z177" s="75"/>
      <c r="AA177" s="71" t="str">
        <f>IF(X177&lt;2,"A",IF(Y177&lt;0.15,"B","C"))</f>
        <v>A</v>
      </c>
      <c r="AB177" s="75"/>
      <c r="AC177" s="38">
        <f>T177/1000</f>
        <v>19.104333333333333</v>
      </c>
      <c r="AD177" s="72">
        <f>AC177*(SQRT((U177/T177)^2+(0.21/3.98)^2))</f>
        <v>1.076054734169736</v>
      </c>
      <c r="AE177" s="71">
        <f>AD177/AC177</f>
        <v>5.6325165364039712E-2</v>
      </c>
      <c r="AF177" s="36"/>
      <c r="AG177" s="73">
        <v>4</v>
      </c>
      <c r="AH177" s="37"/>
      <c r="AI177" s="72">
        <f>(MEDIAN(R177:R179))/1000</f>
        <v>19.190999999999999</v>
      </c>
      <c r="AJ177" s="72">
        <f>(QUARTILE(R177:R179,1))/1000</f>
        <v>18.941500000000001</v>
      </c>
      <c r="AK177" s="72">
        <f>(QUARTILE(R177:R179,3))/1000</f>
        <v>19.310500000000001</v>
      </c>
      <c r="AL177" s="38">
        <f>(AK177-AJ177)</f>
        <v>0.36899999999999977</v>
      </c>
      <c r="AM177" s="29"/>
      <c r="AN177" s="29"/>
      <c r="AO177" s="29"/>
      <c r="AP177" s="29"/>
      <c r="AQ177" s="29"/>
      <c r="AR177" s="29"/>
      <c r="AS177" s="29"/>
      <c r="AT177" s="29"/>
    </row>
    <row r="178" spans="1:46" x14ac:dyDescent="0.25">
      <c r="A178" s="66" t="s">
        <v>1240</v>
      </c>
      <c r="B178" s="67" t="s">
        <v>1240</v>
      </c>
      <c r="C178" s="67" t="s">
        <v>84</v>
      </c>
      <c r="D178" s="67" t="s">
        <v>1244</v>
      </c>
      <c r="E178" s="67" t="s">
        <v>1242</v>
      </c>
      <c r="F178" s="67" t="s">
        <v>1245</v>
      </c>
      <c r="G178" s="67">
        <v>19191</v>
      </c>
      <c r="H178" s="67">
        <v>1305</v>
      </c>
      <c r="I178" s="67">
        <v>486</v>
      </c>
      <c r="J178" s="33"/>
      <c r="K178" s="33"/>
      <c r="L178" s="33"/>
      <c r="M178" s="33"/>
      <c r="N178" s="74"/>
      <c r="O178" s="33"/>
      <c r="P178" s="33"/>
      <c r="Q178" s="68">
        <f t="shared" ref="Q178:Q179" si="43">ABS(G178-$K$177)</f>
        <v>86.666666666667879</v>
      </c>
      <c r="R178" s="34">
        <f t="shared" ref="R178:R179" si="44">IF(Q178&gt;$P$177,"",G178)</f>
        <v>19191</v>
      </c>
      <c r="S178" s="34">
        <f t="shared" si="42"/>
        <v>486</v>
      </c>
      <c r="T178" s="33"/>
      <c r="U178" s="33"/>
      <c r="V178" s="33"/>
      <c r="W178" s="68">
        <f>IF(R178="","",((R178-$T$177)/S178)^2)</f>
        <v>3.1800331551386646E-2</v>
      </c>
      <c r="X178" s="38"/>
      <c r="Y178" s="71"/>
      <c r="Z178" s="75"/>
      <c r="AA178" s="75"/>
      <c r="AB178" s="75"/>
      <c r="AC178" s="33"/>
      <c r="AD178" s="33"/>
      <c r="AE178" s="33"/>
      <c r="AF178" s="36"/>
      <c r="AG178" s="36"/>
      <c r="AH178" s="37"/>
      <c r="AI178" s="36"/>
      <c r="AJ178" s="36"/>
      <c r="AK178" s="33"/>
      <c r="AL178" s="33"/>
      <c r="AM178" s="29"/>
      <c r="AN178" s="29"/>
      <c r="AO178" s="29"/>
      <c r="AP178" s="29"/>
      <c r="AQ178" s="29"/>
      <c r="AR178" s="29"/>
      <c r="AS178" s="29"/>
      <c r="AT178" s="29"/>
    </row>
    <row r="179" spans="1:46" x14ac:dyDescent="0.25">
      <c r="A179" s="66" t="s">
        <v>1240</v>
      </c>
      <c r="B179" s="67" t="s">
        <v>1240</v>
      </c>
      <c r="C179" s="67" t="s">
        <v>84</v>
      </c>
      <c r="D179" s="67" t="s">
        <v>1246</v>
      </c>
      <c r="E179" s="67" t="s">
        <v>1242</v>
      </c>
      <c r="F179" s="67" t="s">
        <v>1247</v>
      </c>
      <c r="G179" s="67">
        <v>19430</v>
      </c>
      <c r="H179" s="67">
        <v>1296</v>
      </c>
      <c r="I179" s="67">
        <v>420</v>
      </c>
      <c r="J179" s="33"/>
      <c r="K179" s="33"/>
      <c r="L179" s="33"/>
      <c r="M179" s="33"/>
      <c r="N179" s="74"/>
      <c r="O179" s="33"/>
      <c r="P179" s="33"/>
      <c r="Q179" s="68">
        <f t="shared" si="43"/>
        <v>325.66666666666788</v>
      </c>
      <c r="R179" s="34">
        <f t="shared" si="44"/>
        <v>19430</v>
      </c>
      <c r="S179" s="34">
        <f t="shared" si="42"/>
        <v>420</v>
      </c>
      <c r="T179" s="33"/>
      <c r="U179" s="33"/>
      <c r="V179" s="33"/>
      <c r="W179" s="68">
        <f>IF(R179="","",((R179-$T$177)/S179)^2)</f>
        <v>0.60124023683547945</v>
      </c>
      <c r="X179" s="38"/>
      <c r="Y179" s="71"/>
      <c r="Z179" s="75"/>
      <c r="AA179" s="75"/>
      <c r="AB179" s="75"/>
      <c r="AC179" s="33"/>
      <c r="AD179" s="33"/>
      <c r="AE179" s="33"/>
      <c r="AF179" s="36"/>
      <c r="AG179" s="76"/>
      <c r="AH179" s="37"/>
      <c r="AI179" s="36"/>
      <c r="AJ179" s="36"/>
      <c r="AK179" s="33"/>
      <c r="AL179" s="33"/>
      <c r="AM179" s="29"/>
      <c r="AN179" s="29"/>
      <c r="AO179" s="29"/>
      <c r="AP179" s="29"/>
      <c r="AQ179" s="29"/>
      <c r="AR179" s="29"/>
      <c r="AS179" s="29"/>
      <c r="AT179" s="29"/>
    </row>
    <row r="180" spans="1:46" x14ac:dyDescent="0.25">
      <c r="A180" s="42" t="s">
        <v>1240</v>
      </c>
      <c r="B180" s="43" t="s">
        <v>1240</v>
      </c>
      <c r="C180" s="43" t="s">
        <v>84</v>
      </c>
      <c r="D180" s="43" t="s">
        <v>1248</v>
      </c>
      <c r="E180" s="43" t="s">
        <v>1249</v>
      </c>
      <c r="F180" s="43" t="s">
        <v>1250</v>
      </c>
      <c r="G180" s="43">
        <v>11903</v>
      </c>
      <c r="H180" s="43">
        <v>809</v>
      </c>
      <c r="I180" s="43">
        <v>303</v>
      </c>
      <c r="J180" s="29">
        <v>3</v>
      </c>
      <c r="K180" s="44">
        <f>AVERAGE(G180:G182)</f>
        <v>18341</v>
      </c>
      <c r="L180" s="44">
        <f>STDEV(G180:G182)</f>
        <v>5575.5943180973991</v>
      </c>
      <c r="M180" s="29"/>
      <c r="N180" s="45">
        <v>1.196</v>
      </c>
      <c r="O180" s="29"/>
      <c r="P180" s="44">
        <f>ABS(L180*N180)</f>
        <v>6668.4108044444893</v>
      </c>
      <c r="Q180" s="44">
        <f>ABS(G180-$K$180)</f>
        <v>6438</v>
      </c>
      <c r="R180" s="30">
        <f>IF(Q180&gt;$P$180,"",G180)</f>
        <v>11903</v>
      </c>
      <c r="S180" s="30">
        <f t="shared" si="42"/>
        <v>303</v>
      </c>
      <c r="T180" s="44">
        <f>AVERAGE(R180:R182)</f>
        <v>18341</v>
      </c>
      <c r="U180" s="44">
        <f>STDEV(R180:R182)</f>
        <v>5575.5943180973991</v>
      </c>
      <c r="V180" s="29"/>
      <c r="W180" s="44">
        <f>IF(R180="","",((R180-$T$180)/S180)^2)</f>
        <v>451.45730810704828</v>
      </c>
      <c r="X180" s="46">
        <f>(1/(J180-1))*SUM(W180:W182)</f>
        <v>277.70356568382527</v>
      </c>
      <c r="Y180" s="47">
        <f>U180/T180</f>
        <v>0.3039962007577231</v>
      </c>
      <c r="Z180" s="31"/>
      <c r="AA180" s="47" t="str">
        <f>IF(X180&lt;2,"A",IF(Y180&lt;0.15,"B","C"))</f>
        <v>C</v>
      </c>
      <c r="AB180" s="31"/>
      <c r="AC180" s="48">
        <f>T180/1000</f>
        <v>18.341000000000001</v>
      </c>
      <c r="AD180" s="49">
        <f>AC180*(SQRT((U180/T180)^2+(0.21/3.98)^2))</f>
        <v>5.6589552959754599</v>
      </c>
      <c r="AE180" s="47">
        <f>AD180/AC180</f>
        <v>0.30854126252524178</v>
      </c>
      <c r="AF180" s="32"/>
      <c r="AG180" s="50">
        <v>74</v>
      </c>
      <c r="AH180" s="10"/>
      <c r="AI180" s="49">
        <f>(MEDIAN(R180:R182))/1000</f>
        <v>21.523</v>
      </c>
      <c r="AJ180" s="49">
        <f>(QUARTILE(R180:R182,1))/1000</f>
        <v>16.713000000000001</v>
      </c>
      <c r="AK180" s="49">
        <f>(QUARTILE(R180:R182,3))/1000</f>
        <v>21.56</v>
      </c>
      <c r="AL180" s="48">
        <f>(AK180-AJ180)</f>
        <v>4.8469999999999978</v>
      </c>
      <c r="AM180" s="29"/>
      <c r="AN180" s="29"/>
      <c r="AO180" s="29"/>
      <c r="AP180" s="29"/>
      <c r="AQ180" s="29"/>
      <c r="AR180" s="29"/>
      <c r="AS180" s="29"/>
      <c r="AT180" s="29"/>
    </row>
    <row r="181" spans="1:46" x14ac:dyDescent="0.25">
      <c r="A181" s="42" t="s">
        <v>1240</v>
      </c>
      <c r="B181" s="43" t="s">
        <v>1240</v>
      </c>
      <c r="C181" s="43" t="s">
        <v>84</v>
      </c>
      <c r="D181" s="43" t="s">
        <v>1251</v>
      </c>
      <c r="E181" s="43" t="s">
        <v>1249</v>
      </c>
      <c r="F181" s="43" t="s">
        <v>1252</v>
      </c>
      <c r="G181" s="43">
        <v>21523</v>
      </c>
      <c r="H181" s="43">
        <v>1439</v>
      </c>
      <c r="I181" s="43">
        <v>473</v>
      </c>
      <c r="J181" s="29"/>
      <c r="K181" s="29"/>
      <c r="L181" s="29"/>
      <c r="M181" s="29"/>
      <c r="N181" s="62"/>
      <c r="O181" s="29"/>
      <c r="P181" s="29"/>
      <c r="Q181" s="44">
        <f t="shared" ref="Q181:Q182" si="45">ABS(G181-$K$180)</f>
        <v>3182</v>
      </c>
      <c r="R181" s="30">
        <f>IF(Q181&gt;$P$180,"",G181)</f>
        <v>21523</v>
      </c>
      <c r="S181" s="30">
        <f t="shared" si="42"/>
        <v>473</v>
      </c>
      <c r="T181" s="29"/>
      <c r="U181" s="29"/>
      <c r="V181" s="29"/>
      <c r="W181" s="44">
        <f>IF(R181="","",((R181-$T$180)/S181)^2)</f>
        <v>45.256198347107443</v>
      </c>
      <c r="X181" s="48"/>
      <c r="Y181" s="47"/>
      <c r="Z181" s="31"/>
      <c r="AA181" s="31"/>
      <c r="AB181" s="31"/>
      <c r="AC181" s="29"/>
      <c r="AD181" s="29"/>
      <c r="AE181" s="29"/>
      <c r="AF181" s="32"/>
      <c r="AG181" s="63"/>
      <c r="AH181" s="10"/>
      <c r="AI181" s="32"/>
      <c r="AJ181" s="32"/>
      <c r="AK181" s="29"/>
      <c r="AL181" s="29"/>
      <c r="AM181" s="29"/>
      <c r="AN181" s="29"/>
      <c r="AO181" s="29"/>
      <c r="AP181" s="29"/>
      <c r="AQ181" s="29"/>
      <c r="AR181" s="29"/>
      <c r="AS181" s="29"/>
      <c r="AT181" s="29"/>
    </row>
    <row r="182" spans="1:46" x14ac:dyDescent="0.25">
      <c r="A182" s="42" t="s">
        <v>1240</v>
      </c>
      <c r="B182" s="43" t="s">
        <v>1240</v>
      </c>
      <c r="C182" s="43" t="s">
        <v>84</v>
      </c>
      <c r="D182" s="43" t="s">
        <v>1253</v>
      </c>
      <c r="E182" s="43" t="s">
        <v>1249</v>
      </c>
      <c r="F182" s="43" t="s">
        <v>1254</v>
      </c>
      <c r="G182" s="43">
        <v>21597</v>
      </c>
      <c r="H182" s="43">
        <v>1428</v>
      </c>
      <c r="I182" s="43">
        <v>425</v>
      </c>
      <c r="J182" s="29"/>
      <c r="K182" s="29"/>
      <c r="L182" s="29"/>
      <c r="M182" s="29"/>
      <c r="N182" s="62"/>
      <c r="O182" s="29"/>
      <c r="P182" s="29"/>
      <c r="Q182" s="44">
        <f t="shared" si="45"/>
        <v>3256</v>
      </c>
      <c r="R182" s="30">
        <f>IF(Q182&gt;$P$180,"",G182)</f>
        <v>21597</v>
      </c>
      <c r="S182" s="30">
        <f t="shared" si="42"/>
        <v>425</v>
      </c>
      <c r="T182" s="29"/>
      <c r="U182" s="29"/>
      <c r="V182" s="29"/>
      <c r="W182" s="44">
        <f>IF(R182="","",((R182-$T$180)/S182)^2)</f>
        <v>58.693624913494808</v>
      </c>
      <c r="X182" s="48"/>
      <c r="Y182" s="47"/>
      <c r="Z182" s="31"/>
      <c r="AA182" s="31"/>
      <c r="AB182" s="31"/>
      <c r="AC182" s="29"/>
      <c r="AD182" s="29"/>
      <c r="AE182" s="29"/>
      <c r="AF182" s="32"/>
      <c r="AG182" s="63"/>
      <c r="AH182" s="10"/>
      <c r="AI182" s="32"/>
      <c r="AJ182" s="32"/>
      <c r="AK182" s="29"/>
      <c r="AL182" s="29"/>
      <c r="AM182" s="29"/>
      <c r="AN182" s="29"/>
      <c r="AO182" s="29"/>
      <c r="AP182" s="29"/>
      <c r="AQ182" s="29"/>
      <c r="AR182" s="29"/>
      <c r="AS182" s="29"/>
      <c r="AT182" s="29"/>
    </row>
    <row r="183" spans="1:46" x14ac:dyDescent="0.25">
      <c r="A183" s="66" t="s">
        <v>1240</v>
      </c>
      <c r="B183" s="67" t="s">
        <v>1240</v>
      </c>
      <c r="C183" s="67" t="s">
        <v>84</v>
      </c>
      <c r="D183" s="67" t="s">
        <v>1255</v>
      </c>
      <c r="E183" s="67" t="s">
        <v>1256</v>
      </c>
      <c r="F183" s="67" t="s">
        <v>1257</v>
      </c>
      <c r="G183" s="67">
        <v>245412</v>
      </c>
      <c r="H183" s="67">
        <v>16749</v>
      </c>
      <c r="I183" s="67">
        <v>3399</v>
      </c>
      <c r="J183" s="33">
        <v>3</v>
      </c>
      <c r="K183" s="68">
        <f>AVERAGE(G183:G185)</f>
        <v>105291.33333333333</v>
      </c>
      <c r="L183" s="68">
        <f>STDEV(G183:G185)</f>
        <v>122028.42432947061</v>
      </c>
      <c r="M183" s="33"/>
      <c r="N183" s="69">
        <v>1.196</v>
      </c>
      <c r="O183" s="33"/>
      <c r="P183" s="68">
        <f>ABS(L183*N183)</f>
        <v>145945.99549804683</v>
      </c>
      <c r="Q183" s="68">
        <f>ABS(G183-$K$183)</f>
        <v>140120.66666666669</v>
      </c>
      <c r="R183" s="34">
        <f>IF(Q183&gt;$P$183,"",G183)</f>
        <v>245412</v>
      </c>
      <c r="S183" s="34">
        <f t="shared" si="42"/>
        <v>3399</v>
      </c>
      <c r="T183" s="68">
        <f>AVERAGE(R183:R185)</f>
        <v>105291.33333333333</v>
      </c>
      <c r="U183" s="68">
        <f>STDEV(R183:R185)</f>
        <v>122028.42432947061</v>
      </c>
      <c r="V183" s="33"/>
      <c r="W183" s="68">
        <f>IF(R183="","",((R183-$T$183)/S183)^2)</f>
        <v>1699.4252265766968</v>
      </c>
      <c r="X183" s="70">
        <f>(1/(J183-1))*SUM(W183:W185)</f>
        <v>21159.853581884658</v>
      </c>
      <c r="Y183" s="71">
        <f>U183/T183</f>
        <v>1.1589598162191628</v>
      </c>
      <c r="Z183" s="75"/>
      <c r="AA183" s="71" t="str">
        <f>IF(X183&lt;2,"A",IF(Y183&lt;0.15,"B","C"))</f>
        <v>C</v>
      </c>
      <c r="AB183" s="75"/>
      <c r="AC183" s="38">
        <f>T183/1000</f>
        <v>105.29133333333333</v>
      </c>
      <c r="AD183" s="72">
        <f>AC183*(SQRT((U183/T183)^2+(0.21/3.98)^2))</f>
        <v>122.1548228036213</v>
      </c>
      <c r="AE183" s="71">
        <f>AD183/AC183</f>
        <v>1.1601602803993489</v>
      </c>
      <c r="AF183" s="36"/>
      <c r="AG183" s="73">
        <v>38</v>
      </c>
      <c r="AH183" s="37"/>
      <c r="AI183" s="72">
        <f>(MEDIAN(R183:R185))/1000</f>
        <v>48.098999999999997</v>
      </c>
      <c r="AJ183" s="72">
        <f>(QUARTILE(R183:R185,1))/1000</f>
        <v>35.231000000000002</v>
      </c>
      <c r="AK183" s="72">
        <f>(QUARTILE(R183:R185,3))/1000</f>
        <v>146.75550000000001</v>
      </c>
      <c r="AL183" s="38">
        <f>(AK183-AJ183)</f>
        <v>111.52450000000002</v>
      </c>
      <c r="AM183" s="29"/>
      <c r="AN183" s="29"/>
      <c r="AO183" s="29"/>
      <c r="AP183" s="29"/>
      <c r="AQ183" s="29"/>
      <c r="AR183" s="29"/>
      <c r="AS183" s="29"/>
      <c r="AT183" s="29"/>
    </row>
    <row r="184" spans="1:46" x14ac:dyDescent="0.25">
      <c r="A184" s="66" t="s">
        <v>1240</v>
      </c>
      <c r="B184" s="67" t="s">
        <v>1240</v>
      </c>
      <c r="C184" s="67" t="s">
        <v>84</v>
      </c>
      <c r="D184" s="67" t="s">
        <v>1258</v>
      </c>
      <c r="E184" s="67" t="s">
        <v>1256</v>
      </c>
      <c r="F184" s="67" t="s">
        <v>1259</v>
      </c>
      <c r="G184" s="67">
        <v>48099</v>
      </c>
      <c r="H184" s="67">
        <v>3176</v>
      </c>
      <c r="I184" s="67">
        <v>858</v>
      </c>
      <c r="J184" s="33"/>
      <c r="K184" s="33"/>
      <c r="L184" s="33"/>
      <c r="M184" s="33"/>
      <c r="N184" s="74"/>
      <c r="O184" s="33"/>
      <c r="P184" s="33"/>
      <c r="Q184" s="68">
        <f>ABS(G184-$K$183)</f>
        <v>57192.333333333328</v>
      </c>
      <c r="R184" s="34">
        <f>IF(Q184&gt;$P$183,"",G184)</f>
        <v>48099</v>
      </c>
      <c r="S184" s="34">
        <f t="shared" si="42"/>
        <v>858</v>
      </c>
      <c r="T184" s="33"/>
      <c r="U184" s="33"/>
      <c r="V184" s="33"/>
      <c r="W184" s="68">
        <f>IF(R184="","",((R184-$T$183)/S184)^2)</f>
        <v>4443.2531230963623</v>
      </c>
      <c r="X184" s="38"/>
      <c r="Y184" s="71"/>
      <c r="Z184" s="75"/>
      <c r="AA184" s="75"/>
      <c r="AB184" s="75"/>
      <c r="AC184" s="33"/>
      <c r="AD184" s="33"/>
      <c r="AE184" s="33"/>
      <c r="AF184" s="36"/>
      <c r="AG184" s="76"/>
      <c r="AH184" s="37"/>
      <c r="AI184" s="36"/>
      <c r="AJ184" s="36"/>
      <c r="AK184" s="33"/>
      <c r="AL184" s="33"/>
      <c r="AM184" s="29"/>
      <c r="AN184" s="29"/>
      <c r="AO184" s="29"/>
      <c r="AP184" s="29"/>
      <c r="AQ184" s="29"/>
      <c r="AR184" s="29"/>
      <c r="AS184" s="29"/>
      <c r="AT184" s="29"/>
    </row>
    <row r="185" spans="1:46" x14ac:dyDescent="0.25">
      <c r="A185" s="66" t="s">
        <v>1240</v>
      </c>
      <c r="B185" s="67" t="s">
        <v>1240</v>
      </c>
      <c r="C185" s="67" t="s">
        <v>84</v>
      </c>
      <c r="D185" s="67" t="s">
        <v>1260</v>
      </c>
      <c r="E185" s="67" t="s">
        <v>1256</v>
      </c>
      <c r="F185" s="67" t="s">
        <v>1261</v>
      </c>
      <c r="G185" s="67">
        <v>22363</v>
      </c>
      <c r="H185" s="67">
        <v>1478</v>
      </c>
      <c r="I185" s="67">
        <v>436</v>
      </c>
      <c r="J185" s="33"/>
      <c r="K185" s="33"/>
      <c r="L185" s="33"/>
      <c r="M185" s="33"/>
      <c r="N185" s="74"/>
      <c r="O185" s="33"/>
      <c r="P185" s="33"/>
      <c r="Q185" s="68">
        <f>ABS(G185-$K$183)</f>
        <v>82928.333333333328</v>
      </c>
      <c r="R185" s="34">
        <f>IF(Q185&gt;$P$183,"",G185)</f>
        <v>22363</v>
      </c>
      <c r="S185" s="34">
        <f t="shared" si="42"/>
        <v>436</v>
      </c>
      <c r="T185" s="33"/>
      <c r="U185" s="33"/>
      <c r="V185" s="33"/>
      <c r="W185" s="68">
        <f>IF(R185="","",((R185-$T$183)/S185)^2)</f>
        <v>36177.028814096258</v>
      </c>
      <c r="X185" s="38"/>
      <c r="Y185" s="71"/>
      <c r="Z185" s="75"/>
      <c r="AA185" s="75"/>
      <c r="AB185" s="75"/>
      <c r="AC185" s="33"/>
      <c r="AD185" s="33"/>
      <c r="AE185" s="33"/>
      <c r="AF185" s="36"/>
      <c r="AG185" s="76"/>
      <c r="AH185" s="37"/>
      <c r="AI185" s="36"/>
      <c r="AJ185" s="36"/>
      <c r="AK185" s="33"/>
      <c r="AL185" s="33"/>
      <c r="AM185" s="29"/>
      <c r="AP185" s="29"/>
      <c r="AQ185" s="29"/>
      <c r="AR185" s="29"/>
      <c r="AS185" s="29"/>
      <c r="AT185" s="29"/>
    </row>
    <row r="186" spans="1:46" x14ac:dyDescent="0.25">
      <c r="A186" s="42" t="s">
        <v>1240</v>
      </c>
      <c r="B186" s="43" t="s">
        <v>1240</v>
      </c>
      <c r="C186" s="43" t="s">
        <v>84</v>
      </c>
      <c r="D186" s="43" t="s">
        <v>1262</v>
      </c>
      <c r="E186" s="43" t="s">
        <v>1263</v>
      </c>
      <c r="F186" s="43" t="s">
        <v>1264</v>
      </c>
      <c r="G186" s="43">
        <v>68968</v>
      </c>
      <c r="H186" s="43">
        <v>4480</v>
      </c>
      <c r="I186" s="43">
        <v>801</v>
      </c>
      <c r="J186" s="29">
        <v>3</v>
      </c>
      <c r="K186" s="44">
        <f>AVERAGE(G186:G188)</f>
        <v>49856.666666666664</v>
      </c>
      <c r="L186" s="44">
        <f>STDEV(G186:G188)</f>
        <v>28383.158040171173</v>
      </c>
      <c r="M186" s="29"/>
      <c r="N186" s="45">
        <v>1.196</v>
      </c>
      <c r="O186" s="29"/>
      <c r="P186" s="44">
        <f>ABS(L186*N186)</f>
        <v>33946.257016044721</v>
      </c>
      <c r="Q186" s="44">
        <f>ABS(G186-$K$186)</f>
        <v>19111.333333333336</v>
      </c>
      <c r="R186" s="30">
        <f>IF(Q186&gt;$P$186,"",G186)</f>
        <v>68968</v>
      </c>
      <c r="S186" s="30">
        <f t="shared" si="42"/>
        <v>801</v>
      </c>
      <c r="T186" s="44">
        <f>AVERAGE(R186:R188)</f>
        <v>49856.666666666664</v>
      </c>
      <c r="U186" s="44">
        <f>STDEV(R186:R188)</f>
        <v>28383.158040171173</v>
      </c>
      <c r="V186" s="29"/>
      <c r="W186" s="44">
        <f>IF(R186="","",((R186-$T$186)/S186)^2)</f>
        <v>569.26822398621243</v>
      </c>
      <c r="X186" s="46">
        <f>(1/(J186-1))*SUM(W186:W188)</f>
        <v>2065.7319706806857</v>
      </c>
      <c r="Y186" s="47">
        <f>U186/T186</f>
        <v>0.56929514020534544</v>
      </c>
      <c r="Z186" s="31"/>
      <c r="AA186" s="47" t="str">
        <f>IF(X186&lt;2,"A",IF(Y186&lt;0.15,"B","C"))</f>
        <v>C</v>
      </c>
      <c r="AB186" s="31"/>
      <c r="AC186" s="48">
        <f>T186/1000</f>
        <v>49.856666666666662</v>
      </c>
      <c r="AD186" s="49">
        <f>AC186*(SQRT((U186/T186)^2+(0.21/3.98)^2))</f>
        <v>28.50480423977675</v>
      </c>
      <c r="AE186" s="47">
        <f>AD186/AC186</f>
        <v>0.57173505863027518</v>
      </c>
      <c r="AF186" s="32"/>
      <c r="AG186" s="50">
        <v>47</v>
      </c>
      <c r="AH186" s="29"/>
      <c r="AI186" s="49">
        <f>(MEDIAN(R186:R188))/1000</f>
        <v>63.359000000000002</v>
      </c>
      <c r="AJ186" s="49">
        <f>(QUARTILE(R186:R188,1))/1000</f>
        <v>40.301000000000002</v>
      </c>
      <c r="AK186" s="49">
        <f>(QUARTILE(R186:R188,3))/1000</f>
        <v>66.163499999999999</v>
      </c>
      <c r="AL186" s="48">
        <f>(AK186-AJ186)</f>
        <v>25.862499999999997</v>
      </c>
      <c r="AM186" s="29"/>
      <c r="AP186" s="29"/>
      <c r="AQ186" s="29"/>
      <c r="AR186" s="29"/>
      <c r="AS186" s="29"/>
      <c r="AT186" s="29"/>
    </row>
    <row r="187" spans="1:46" x14ac:dyDescent="0.25">
      <c r="A187" s="42" t="s">
        <v>1240</v>
      </c>
      <c r="B187" s="43" t="s">
        <v>1240</v>
      </c>
      <c r="C187" s="43" t="s">
        <v>84</v>
      </c>
      <c r="D187" s="43" t="s">
        <v>1265</v>
      </c>
      <c r="E187" s="43" t="s">
        <v>1263</v>
      </c>
      <c r="F187" s="43" t="s">
        <v>1266</v>
      </c>
      <c r="G187" s="43">
        <v>17243</v>
      </c>
      <c r="H187" s="43">
        <v>1226</v>
      </c>
      <c r="I187" s="43">
        <v>566</v>
      </c>
      <c r="J187" s="29"/>
      <c r="K187" s="29"/>
      <c r="L187" s="29"/>
      <c r="M187" s="29"/>
      <c r="N187" s="62"/>
      <c r="O187" s="29"/>
      <c r="P187" s="29"/>
      <c r="Q187" s="44">
        <f>ABS(G187-$K$186)</f>
        <v>32613.666666666664</v>
      </c>
      <c r="R187" s="30">
        <f>IF(Q187&gt;$P$186,"",G187)</f>
        <v>17243</v>
      </c>
      <c r="S187" s="30">
        <f t="shared" si="42"/>
        <v>566</v>
      </c>
      <c r="T187" s="29"/>
      <c r="U187" s="29"/>
      <c r="V187" s="29"/>
      <c r="W187" s="44">
        <f>IF(R187="","",((R187-$T$186)/S187)^2)</f>
        <v>3320.2164262396964</v>
      </c>
      <c r="X187" s="48"/>
      <c r="Y187" s="31"/>
      <c r="Z187" s="31"/>
      <c r="AA187" s="31"/>
      <c r="AB187" s="31"/>
      <c r="AC187" s="29"/>
      <c r="AD187" s="29"/>
      <c r="AE187" s="29"/>
      <c r="AF187" s="32"/>
      <c r="AG187" s="63"/>
      <c r="AH187" s="32"/>
      <c r="AI187" s="32"/>
      <c r="AJ187" s="29"/>
      <c r="AK187" s="32"/>
      <c r="AL187" s="29"/>
      <c r="AM187" s="29"/>
      <c r="AP187" s="29"/>
      <c r="AQ187" s="29"/>
      <c r="AR187" s="29"/>
      <c r="AS187" s="29"/>
      <c r="AT187" s="29"/>
    </row>
    <row r="188" spans="1:46" x14ac:dyDescent="0.25">
      <c r="A188" s="42" t="s">
        <v>1240</v>
      </c>
      <c r="B188" s="43" t="s">
        <v>1240</v>
      </c>
      <c r="C188" s="43" t="s">
        <v>84</v>
      </c>
      <c r="D188" s="43" t="s">
        <v>1267</v>
      </c>
      <c r="E188" s="43" t="s">
        <v>1263</v>
      </c>
      <c r="F188" s="43" t="s">
        <v>1268</v>
      </c>
      <c r="G188" s="43">
        <v>63359</v>
      </c>
      <c r="H188" s="43">
        <v>4136</v>
      </c>
      <c r="I188" s="43">
        <v>868</v>
      </c>
      <c r="J188" s="29"/>
      <c r="K188" s="29"/>
      <c r="L188" s="29"/>
      <c r="M188" s="29"/>
      <c r="N188" s="62"/>
      <c r="O188" s="29"/>
      <c r="P188" s="29"/>
      <c r="Q188" s="44">
        <f>ABS(G188-$K$186)</f>
        <v>13502.333333333336</v>
      </c>
      <c r="R188" s="30">
        <f>IF(Q188&gt;$P$186,"",G188)</f>
        <v>63359</v>
      </c>
      <c r="S188" s="30">
        <f t="shared" si="42"/>
        <v>868</v>
      </c>
      <c r="T188" s="29"/>
      <c r="U188" s="29"/>
      <c r="V188" s="29"/>
      <c r="W188" s="44">
        <f>IF(R188="","",((R188-$T$186)/S188)^2)</f>
        <v>241.97929113546226</v>
      </c>
      <c r="X188" s="48"/>
      <c r="Y188" s="31"/>
      <c r="Z188" s="31"/>
      <c r="AA188" s="31"/>
      <c r="AB188" s="31"/>
      <c r="AC188" s="29"/>
      <c r="AD188" s="29"/>
      <c r="AE188" s="29"/>
      <c r="AF188" s="32"/>
      <c r="AG188" s="32"/>
      <c r="AH188" s="32"/>
      <c r="AI188" s="32"/>
      <c r="AJ188" s="29"/>
      <c r="AK188" s="32"/>
      <c r="AL188" s="29"/>
      <c r="AM188" s="29"/>
      <c r="AP188" s="29"/>
      <c r="AQ188" s="29"/>
      <c r="AR188" s="29"/>
      <c r="AS188" s="29"/>
      <c r="AT188" s="29"/>
    </row>
    <row r="189" spans="1:46" x14ac:dyDescent="0.25">
      <c r="A189" s="66" t="s">
        <v>78</v>
      </c>
      <c r="B189" s="33" t="s">
        <v>78</v>
      </c>
      <c r="C189" s="33" t="s">
        <v>84</v>
      </c>
      <c r="D189" s="33" t="s">
        <v>351</v>
      </c>
      <c r="E189" s="33" t="s">
        <v>352</v>
      </c>
      <c r="F189" s="33" t="s">
        <v>353</v>
      </c>
      <c r="G189" s="67">
        <v>16779</v>
      </c>
      <c r="H189" s="67">
        <v>3665</v>
      </c>
      <c r="I189" s="67">
        <v>3555</v>
      </c>
      <c r="J189" s="33">
        <v>3</v>
      </c>
      <c r="K189" s="68">
        <f>AVERAGE(G189:G191)</f>
        <v>15864.666666666666</v>
      </c>
      <c r="L189" s="68">
        <f>STDEV(G189:G191)</f>
        <v>799.92895517872921</v>
      </c>
      <c r="M189" s="33"/>
      <c r="N189" s="69">
        <v>1.196</v>
      </c>
      <c r="O189" s="33" t="str">
        <f t="shared" si="35"/>
        <v/>
      </c>
      <c r="P189" s="68">
        <f>ABS(L189*N189)</f>
        <v>956.71503039376012</v>
      </c>
      <c r="Q189" s="68">
        <f>ABS(G189-$K$189)</f>
        <v>914.33333333333394</v>
      </c>
      <c r="R189" s="34">
        <f>IF(Q189&gt;$P$189,"",G189)</f>
        <v>16779</v>
      </c>
      <c r="S189" s="34">
        <f t="shared" si="42"/>
        <v>3555</v>
      </c>
      <c r="T189" s="68">
        <f>AVERAGE(R189:R191)</f>
        <v>15864.666666666666</v>
      </c>
      <c r="U189" s="68">
        <f>STDEV(R189:R191)</f>
        <v>799.92895517872921</v>
      </c>
      <c r="V189" s="33"/>
      <c r="W189" s="68">
        <f>IF(R189="","",((R189-$T$189)/S189)^2)</f>
        <v>6.6150007176314765E-2</v>
      </c>
      <c r="X189" s="70">
        <f>(1/(J189-1))*SUM(W189:W191)</f>
        <v>0.16041799101584292</v>
      </c>
      <c r="Y189" s="71">
        <f>U189/T189</f>
        <v>5.0422046172546704E-2</v>
      </c>
      <c r="Z189" s="75"/>
      <c r="AA189" s="71" t="str">
        <f>IF(X189&lt;2,"A",IF(Y189&lt;0.15,"B","C"))</f>
        <v>A</v>
      </c>
      <c r="AB189" s="75"/>
      <c r="AC189" s="38">
        <f>T189/1000</f>
        <v>15.864666666666666</v>
      </c>
      <c r="AD189" s="72">
        <f>AC189*(SQRT((U189/T189)^2+(0.21/3.98)^2))</f>
        <v>1.1578384743834698</v>
      </c>
      <c r="AE189" s="71">
        <f>AD189/AC189</f>
        <v>7.2982212529949353E-2</v>
      </c>
      <c r="AF189" s="71"/>
      <c r="AG189" s="73">
        <v>10</v>
      </c>
      <c r="AH189" s="36"/>
      <c r="AI189" s="72">
        <f>(MEDIAN(R189:R191))/1000</f>
        <v>15.521000000000001</v>
      </c>
      <c r="AJ189" s="72">
        <f>(QUARTILE(R189:R191,1))/1000</f>
        <v>15.407500000000001</v>
      </c>
      <c r="AK189" s="72">
        <f>(QUARTILE(R189:R191,3))/1000</f>
        <v>16.149999999999999</v>
      </c>
      <c r="AL189" s="38">
        <f>(AK189-AJ189)</f>
        <v>0.74249999999999794</v>
      </c>
      <c r="AM189" s="29"/>
      <c r="AP189" s="29"/>
      <c r="AQ189" s="29"/>
      <c r="AR189" s="29"/>
      <c r="AS189" s="29"/>
      <c r="AT189" s="29"/>
    </row>
    <row r="190" spans="1:46" s="64" customFormat="1" x14ac:dyDescent="0.25">
      <c r="A190" s="66" t="s">
        <v>78</v>
      </c>
      <c r="B190" s="33" t="s">
        <v>78</v>
      </c>
      <c r="C190" s="33" t="s">
        <v>84</v>
      </c>
      <c r="D190" s="33" t="s">
        <v>354</v>
      </c>
      <c r="E190" s="33" t="s">
        <v>352</v>
      </c>
      <c r="F190" s="33" t="s">
        <v>355</v>
      </c>
      <c r="G190" s="67">
        <v>15521</v>
      </c>
      <c r="H190" s="67">
        <v>1463</v>
      </c>
      <c r="I190" s="67">
        <v>1210</v>
      </c>
      <c r="J190" s="33"/>
      <c r="K190" s="68"/>
      <c r="L190" s="68"/>
      <c r="M190" s="33"/>
      <c r="N190" s="74"/>
      <c r="O190" s="33" t="str">
        <f t="shared" si="35"/>
        <v/>
      </c>
      <c r="P190" s="68"/>
      <c r="Q190" s="68">
        <f>ABS(G190-$K$189)</f>
        <v>343.66666666666606</v>
      </c>
      <c r="R190" s="34">
        <f>IF(Q190&gt;$P$189,"",G190)</f>
        <v>15521</v>
      </c>
      <c r="S190" s="34">
        <f t="shared" si="42"/>
        <v>1210</v>
      </c>
      <c r="T190" s="68"/>
      <c r="U190" s="68"/>
      <c r="V190" s="33"/>
      <c r="W190" s="68">
        <f>IF(R190="","",((R190-$T$189)/S190)^2)</f>
        <v>8.0668518392034247E-2</v>
      </c>
      <c r="X190" s="70"/>
      <c r="Y190" s="71"/>
      <c r="Z190" s="71"/>
      <c r="AA190" s="71"/>
      <c r="AB190" s="71"/>
      <c r="AC190" s="38"/>
      <c r="AD190" s="38"/>
      <c r="AE190" s="71"/>
      <c r="AF190" s="71"/>
      <c r="AG190" s="73"/>
      <c r="AH190" s="90"/>
      <c r="AI190" s="90"/>
      <c r="AJ190" s="90"/>
      <c r="AK190" s="90"/>
      <c r="AL190" s="33"/>
      <c r="AM190" s="29"/>
      <c r="AP190" s="29"/>
      <c r="AQ190" s="29"/>
      <c r="AR190" s="29"/>
      <c r="AS190" s="29"/>
      <c r="AT190" s="29"/>
    </row>
    <row r="191" spans="1:46" x14ac:dyDescent="0.25">
      <c r="A191" s="66" t="s">
        <v>78</v>
      </c>
      <c r="B191" s="33" t="s">
        <v>78</v>
      </c>
      <c r="C191" s="33" t="s">
        <v>84</v>
      </c>
      <c r="D191" s="33" t="s">
        <v>356</v>
      </c>
      <c r="E191" s="33" t="s">
        <v>352</v>
      </c>
      <c r="F191" s="33" t="s">
        <v>357</v>
      </c>
      <c r="G191" s="67">
        <v>15294</v>
      </c>
      <c r="H191" s="67">
        <v>1590</v>
      </c>
      <c r="I191" s="67">
        <v>1368</v>
      </c>
      <c r="J191" s="33"/>
      <c r="K191" s="33"/>
      <c r="L191" s="33"/>
      <c r="M191" s="33"/>
      <c r="N191" s="74"/>
      <c r="O191" s="33" t="str">
        <f t="shared" si="35"/>
        <v/>
      </c>
      <c r="P191" s="33"/>
      <c r="Q191" s="68">
        <f>ABS(G191-$K$189)</f>
        <v>570.66666666666606</v>
      </c>
      <c r="R191" s="34">
        <f>IF(Q191&gt;$P$189,"",G191)</f>
        <v>15294</v>
      </c>
      <c r="S191" s="34">
        <f t="shared" si="42"/>
        <v>1368</v>
      </c>
      <c r="T191" s="33"/>
      <c r="U191" s="33"/>
      <c r="V191" s="33"/>
      <c r="W191" s="68">
        <f>IF(R191="","",((R191-$T$189)/S191)^2)</f>
        <v>0.17401745646333686</v>
      </c>
      <c r="X191" s="38"/>
      <c r="Y191" s="75"/>
      <c r="Z191" s="75"/>
      <c r="AA191" s="75"/>
      <c r="AB191" s="75"/>
      <c r="AC191" s="33"/>
      <c r="AD191" s="33"/>
      <c r="AE191" s="33"/>
      <c r="AF191" s="33"/>
      <c r="AG191" s="76"/>
      <c r="AH191" s="36"/>
      <c r="AI191" s="36"/>
      <c r="AJ191" s="36"/>
      <c r="AK191" s="36"/>
      <c r="AL191" s="33"/>
      <c r="AM191" s="29"/>
      <c r="AP191" s="29"/>
      <c r="AQ191" s="29"/>
      <c r="AR191" s="29"/>
      <c r="AS191" s="29"/>
      <c r="AT191" s="29"/>
    </row>
    <row r="192" spans="1:46" s="52" customFormat="1" x14ac:dyDescent="0.25">
      <c r="A192" s="51" t="s">
        <v>79</v>
      </c>
      <c r="B192" s="52" t="s">
        <v>79</v>
      </c>
      <c r="C192" s="52" t="s">
        <v>188</v>
      </c>
      <c r="D192" s="53" t="s">
        <v>358</v>
      </c>
      <c r="E192" s="52" t="s">
        <v>359</v>
      </c>
      <c r="F192" s="52" t="s">
        <v>360</v>
      </c>
      <c r="G192" s="53">
        <v>65948</v>
      </c>
      <c r="H192" s="53">
        <v>4070</v>
      </c>
      <c r="I192" s="53">
        <v>2011</v>
      </c>
      <c r="J192" s="52">
        <v>2</v>
      </c>
      <c r="K192" s="55">
        <f>AVERAGE(G192:G193)</f>
        <v>63102</v>
      </c>
      <c r="L192" s="55">
        <f>STDEV(G192:G193)</f>
        <v>4024.8517985138287</v>
      </c>
      <c r="N192" s="54"/>
      <c r="O192" s="52">
        <f t="shared" si="35"/>
        <v>1</v>
      </c>
      <c r="Y192" s="58"/>
      <c r="Z192" s="58"/>
      <c r="AA192" s="58"/>
      <c r="AB192" s="58"/>
      <c r="AF192" s="29"/>
      <c r="AG192" s="60"/>
      <c r="AH192" s="59"/>
      <c r="AI192" s="59"/>
      <c r="AJ192" s="59"/>
      <c r="AK192" s="59"/>
    </row>
    <row r="193" spans="1:1450" s="61" customFormat="1" x14ac:dyDescent="0.25">
      <c r="A193" s="51" t="s">
        <v>79</v>
      </c>
      <c r="B193" s="52" t="s">
        <v>79</v>
      </c>
      <c r="C193" s="52" t="s">
        <v>188</v>
      </c>
      <c r="D193" s="53" t="s">
        <v>358</v>
      </c>
      <c r="E193" s="52" t="s">
        <v>359</v>
      </c>
      <c r="F193" s="52" t="s">
        <v>360</v>
      </c>
      <c r="G193" s="53">
        <v>60256</v>
      </c>
      <c r="H193" s="53">
        <v>4842</v>
      </c>
      <c r="I193" s="53">
        <v>3609</v>
      </c>
      <c r="J193" s="52"/>
      <c r="K193" s="52"/>
      <c r="L193" s="52"/>
      <c r="M193" s="52"/>
      <c r="N193" s="54"/>
      <c r="O193" s="52">
        <f t="shared" si="35"/>
        <v>1</v>
      </c>
      <c r="P193" s="52"/>
      <c r="Q193" s="52"/>
      <c r="R193" s="52"/>
      <c r="S193" s="52"/>
      <c r="T193" s="52"/>
      <c r="U193" s="52"/>
      <c r="V193" s="52"/>
      <c r="W193" s="52"/>
      <c r="X193" s="52"/>
      <c r="Y193" s="58"/>
      <c r="Z193" s="58"/>
      <c r="AA193" s="58"/>
      <c r="AB193" s="58"/>
      <c r="AC193" s="52"/>
      <c r="AD193" s="52"/>
      <c r="AE193" s="52"/>
      <c r="AF193" s="29"/>
      <c r="AG193" s="60"/>
      <c r="AH193" s="59"/>
      <c r="AI193" s="59"/>
      <c r="AJ193" s="59"/>
      <c r="AK193" s="59"/>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c r="DV193" s="52"/>
      <c r="DW193" s="52"/>
      <c r="DX193" s="52"/>
      <c r="DY193" s="52"/>
      <c r="DZ193" s="52"/>
      <c r="EA193" s="52"/>
      <c r="EB193" s="52"/>
      <c r="EC193" s="52"/>
      <c r="ED193" s="52"/>
      <c r="EE193" s="52"/>
      <c r="EF193" s="52"/>
      <c r="EG193" s="52"/>
      <c r="EH193" s="52"/>
      <c r="EI193" s="52"/>
      <c r="EJ193" s="52"/>
      <c r="EK193" s="52"/>
      <c r="EL193" s="52"/>
      <c r="EM193" s="52"/>
      <c r="EN193" s="52"/>
      <c r="EO193" s="52"/>
      <c r="EP193" s="52"/>
      <c r="EQ193" s="52"/>
      <c r="ER193" s="52"/>
      <c r="ES193" s="52"/>
      <c r="ET193" s="52"/>
      <c r="EU193" s="52"/>
      <c r="EV193" s="52"/>
      <c r="EW193" s="52"/>
      <c r="EX193" s="52"/>
      <c r="EY193" s="52"/>
      <c r="EZ193" s="52"/>
      <c r="FA193" s="52"/>
      <c r="FB193" s="52"/>
      <c r="FC193" s="52"/>
      <c r="FD193" s="52"/>
      <c r="FE193" s="52"/>
      <c r="FF193" s="52"/>
      <c r="FG193" s="52"/>
      <c r="FH193" s="52"/>
      <c r="FI193" s="52"/>
      <c r="FJ193" s="52"/>
      <c r="FK193" s="52"/>
      <c r="FL193" s="52"/>
      <c r="FM193" s="52"/>
      <c r="FN193" s="52"/>
      <c r="FO193" s="52"/>
      <c r="FP193" s="52"/>
      <c r="FQ193" s="52"/>
      <c r="FR193" s="52"/>
      <c r="FS193" s="52"/>
      <c r="FT193" s="52"/>
      <c r="FU193" s="52"/>
      <c r="FV193" s="52"/>
      <c r="FW193" s="52"/>
      <c r="FX193" s="52"/>
      <c r="FY193" s="52"/>
      <c r="FZ193" s="52"/>
      <c r="GA193" s="52"/>
      <c r="GB193" s="52"/>
      <c r="GC193" s="52"/>
      <c r="GD193" s="52"/>
      <c r="GE193" s="52"/>
      <c r="GF193" s="52"/>
      <c r="GG193" s="52"/>
      <c r="GH193" s="52"/>
      <c r="GI193" s="52"/>
      <c r="GJ193" s="52"/>
      <c r="GK193" s="52"/>
      <c r="GL193" s="52"/>
      <c r="GM193" s="52"/>
      <c r="GN193" s="52"/>
      <c r="GO193" s="52"/>
      <c r="GP193" s="52"/>
      <c r="GQ193" s="52"/>
      <c r="GR193" s="52"/>
      <c r="GS193" s="52"/>
      <c r="GT193" s="52"/>
      <c r="GU193" s="52"/>
      <c r="GV193" s="52"/>
      <c r="GW193" s="52"/>
      <c r="GX193" s="52"/>
      <c r="GY193" s="52"/>
      <c r="GZ193" s="52"/>
      <c r="HA193" s="52"/>
      <c r="HB193" s="52"/>
      <c r="HC193" s="52"/>
      <c r="HD193" s="52"/>
      <c r="HE193" s="52"/>
      <c r="HF193" s="52"/>
      <c r="HG193" s="52"/>
      <c r="HH193" s="52"/>
      <c r="HI193" s="52"/>
      <c r="HJ193" s="52"/>
      <c r="HK193" s="52"/>
      <c r="HL193" s="52"/>
      <c r="HM193" s="52"/>
      <c r="HN193" s="52"/>
      <c r="HO193" s="52"/>
      <c r="HP193" s="52"/>
      <c r="HQ193" s="52"/>
      <c r="HR193" s="52"/>
      <c r="HS193" s="52"/>
      <c r="HT193" s="52"/>
      <c r="HU193" s="52"/>
      <c r="HV193" s="52"/>
      <c r="HW193" s="52"/>
      <c r="HX193" s="52"/>
      <c r="HY193" s="52"/>
      <c r="HZ193" s="52"/>
      <c r="IA193" s="52"/>
      <c r="IB193" s="52"/>
      <c r="IC193" s="52"/>
      <c r="ID193" s="52"/>
      <c r="IE193" s="52"/>
      <c r="IF193" s="52"/>
      <c r="IG193" s="52"/>
      <c r="IH193" s="52"/>
      <c r="II193" s="52"/>
      <c r="IJ193" s="52"/>
      <c r="IK193" s="52"/>
      <c r="IL193" s="52"/>
      <c r="IM193" s="52"/>
      <c r="IN193" s="52"/>
      <c r="IO193" s="52"/>
      <c r="IP193" s="52"/>
      <c r="IQ193" s="52"/>
      <c r="IR193" s="52"/>
      <c r="IS193" s="52"/>
      <c r="IT193" s="52"/>
      <c r="IU193" s="52"/>
      <c r="IV193" s="52"/>
      <c r="IW193" s="52"/>
      <c r="IX193" s="52"/>
      <c r="IY193" s="52"/>
      <c r="IZ193" s="52"/>
      <c r="JA193" s="52"/>
      <c r="JB193" s="52"/>
      <c r="JC193" s="52"/>
      <c r="JD193" s="52"/>
      <c r="JE193" s="52"/>
      <c r="JF193" s="52"/>
      <c r="JG193" s="52"/>
      <c r="JH193" s="52"/>
      <c r="JI193" s="52"/>
      <c r="JJ193" s="52"/>
      <c r="JK193" s="52"/>
      <c r="JL193" s="52"/>
      <c r="JM193" s="52"/>
      <c r="JN193" s="52"/>
      <c r="JO193" s="52"/>
      <c r="JP193" s="52"/>
      <c r="JQ193" s="52"/>
      <c r="JR193" s="52"/>
      <c r="JS193" s="52"/>
      <c r="JT193" s="52"/>
      <c r="JU193" s="52"/>
      <c r="JV193" s="52"/>
      <c r="JW193" s="52"/>
      <c r="JX193" s="52"/>
      <c r="JY193" s="52"/>
      <c r="JZ193" s="52"/>
      <c r="KA193" s="52"/>
      <c r="KB193" s="52"/>
      <c r="KC193" s="52"/>
      <c r="KD193" s="52"/>
      <c r="KE193" s="52"/>
      <c r="KF193" s="52"/>
      <c r="KG193" s="52"/>
      <c r="KH193" s="52"/>
      <c r="KI193" s="52"/>
      <c r="KJ193" s="52"/>
      <c r="KK193" s="52"/>
      <c r="KL193" s="52"/>
      <c r="KM193" s="52"/>
      <c r="KN193" s="52"/>
      <c r="KO193" s="52"/>
      <c r="KP193" s="52"/>
      <c r="KQ193" s="52"/>
      <c r="KR193" s="52"/>
      <c r="KS193" s="52"/>
      <c r="KT193" s="52"/>
      <c r="KU193" s="52"/>
      <c r="KV193" s="52"/>
      <c r="KW193" s="52"/>
      <c r="KX193" s="52"/>
      <c r="KY193" s="52"/>
      <c r="KZ193" s="52"/>
      <c r="LA193" s="52"/>
      <c r="LB193" s="52"/>
      <c r="LC193" s="52"/>
      <c r="LD193" s="52"/>
      <c r="LE193" s="52"/>
      <c r="LF193" s="52"/>
      <c r="LG193" s="52"/>
      <c r="LH193" s="52"/>
      <c r="LI193" s="52"/>
      <c r="LJ193" s="52"/>
      <c r="LK193" s="52"/>
      <c r="LL193" s="52"/>
      <c r="LM193" s="52"/>
      <c r="LN193" s="52"/>
      <c r="LO193" s="52"/>
      <c r="LP193" s="52"/>
      <c r="LQ193" s="52"/>
      <c r="LR193" s="52"/>
      <c r="LS193" s="52"/>
      <c r="LT193" s="52"/>
      <c r="LU193" s="52"/>
      <c r="LV193" s="52"/>
      <c r="LW193" s="52"/>
      <c r="LX193" s="52"/>
      <c r="LY193" s="52"/>
      <c r="LZ193" s="52"/>
      <c r="MA193" s="52"/>
      <c r="MB193" s="52"/>
      <c r="MC193" s="52"/>
      <c r="MD193" s="52"/>
      <c r="ME193" s="52"/>
      <c r="MF193" s="52"/>
      <c r="MG193" s="52"/>
      <c r="MH193" s="52"/>
      <c r="MI193" s="52"/>
      <c r="MJ193" s="52"/>
      <c r="MK193" s="52"/>
      <c r="ML193" s="52"/>
      <c r="MM193" s="52"/>
      <c r="MN193" s="52"/>
      <c r="MO193" s="52"/>
      <c r="MP193" s="52"/>
      <c r="MQ193" s="52"/>
      <c r="MR193" s="52"/>
      <c r="MS193" s="52"/>
      <c r="MT193" s="52"/>
      <c r="MU193" s="52"/>
      <c r="MV193" s="52"/>
      <c r="MW193" s="52"/>
      <c r="MX193" s="52"/>
      <c r="MY193" s="52"/>
      <c r="MZ193" s="52"/>
      <c r="NA193" s="52"/>
      <c r="NB193" s="52"/>
      <c r="NC193" s="52"/>
      <c r="ND193" s="52"/>
      <c r="NE193" s="52"/>
      <c r="NF193" s="52"/>
      <c r="NG193" s="52"/>
      <c r="NH193" s="52"/>
      <c r="NI193" s="52"/>
      <c r="NJ193" s="52"/>
      <c r="NK193" s="52"/>
      <c r="NL193" s="52"/>
      <c r="NM193" s="52"/>
      <c r="NN193" s="52"/>
      <c r="NO193" s="52"/>
      <c r="NP193" s="52"/>
      <c r="NQ193" s="52"/>
      <c r="NR193" s="52"/>
      <c r="NS193" s="52"/>
      <c r="NT193" s="52"/>
      <c r="NU193" s="52"/>
      <c r="NV193" s="52"/>
      <c r="NW193" s="52"/>
      <c r="NX193" s="52"/>
      <c r="NY193" s="52"/>
      <c r="NZ193" s="52"/>
      <c r="OA193" s="52"/>
      <c r="OB193" s="52"/>
      <c r="OC193" s="52"/>
      <c r="OD193" s="52"/>
      <c r="OE193" s="52"/>
      <c r="OF193" s="52"/>
      <c r="OG193" s="52"/>
      <c r="OH193" s="52"/>
      <c r="OI193" s="52"/>
      <c r="OJ193" s="52"/>
      <c r="OK193" s="52"/>
      <c r="OL193" s="52"/>
      <c r="OM193" s="52"/>
      <c r="ON193" s="52"/>
      <c r="OO193" s="52"/>
      <c r="OP193" s="52"/>
      <c r="OQ193" s="52"/>
      <c r="OR193" s="52"/>
      <c r="OS193" s="52"/>
      <c r="OT193" s="52"/>
      <c r="OU193" s="52"/>
      <c r="OV193" s="52"/>
      <c r="OW193" s="52"/>
      <c r="OX193" s="52"/>
      <c r="OY193" s="52"/>
      <c r="OZ193" s="52"/>
      <c r="PA193" s="52"/>
      <c r="PB193" s="52"/>
      <c r="PC193" s="52"/>
      <c r="PD193" s="52"/>
      <c r="PE193" s="52"/>
      <c r="PF193" s="52"/>
      <c r="PG193" s="52"/>
      <c r="PH193" s="52"/>
      <c r="PI193" s="52"/>
      <c r="PJ193" s="52"/>
      <c r="PK193" s="52"/>
      <c r="PL193" s="52"/>
      <c r="PM193" s="52"/>
      <c r="PN193" s="52"/>
      <c r="PO193" s="52"/>
      <c r="PP193" s="52"/>
      <c r="PQ193" s="52"/>
      <c r="PR193" s="52"/>
      <c r="PS193" s="52"/>
      <c r="PT193" s="52"/>
      <c r="PU193" s="52"/>
      <c r="PV193" s="52"/>
      <c r="PW193" s="52"/>
      <c r="PX193" s="52"/>
      <c r="PY193" s="52"/>
      <c r="PZ193" s="52"/>
      <c r="QA193" s="52"/>
      <c r="QB193" s="52"/>
      <c r="QC193" s="52"/>
      <c r="QD193" s="52"/>
      <c r="QE193" s="52"/>
      <c r="QF193" s="52"/>
      <c r="QG193" s="52"/>
      <c r="QH193" s="52"/>
      <c r="QI193" s="52"/>
      <c r="QJ193" s="52"/>
      <c r="QK193" s="52"/>
      <c r="QL193" s="52"/>
      <c r="QM193" s="52"/>
      <c r="QN193" s="52"/>
      <c r="QO193" s="52"/>
      <c r="QP193" s="52"/>
      <c r="QQ193" s="52"/>
      <c r="QR193" s="52"/>
      <c r="QS193" s="52"/>
      <c r="QT193" s="52"/>
      <c r="QU193" s="52"/>
      <c r="QV193" s="52"/>
      <c r="QW193" s="52"/>
      <c r="QX193" s="52"/>
      <c r="QY193" s="52"/>
      <c r="QZ193" s="52"/>
      <c r="RA193" s="52"/>
      <c r="RB193" s="52"/>
      <c r="RC193" s="52"/>
      <c r="RD193" s="52"/>
      <c r="RE193" s="52"/>
      <c r="RF193" s="52"/>
      <c r="RG193" s="52"/>
      <c r="RH193" s="52"/>
      <c r="RI193" s="52"/>
      <c r="RJ193" s="52"/>
      <c r="RK193" s="52"/>
      <c r="RL193" s="52"/>
      <c r="RM193" s="52"/>
      <c r="RN193" s="52"/>
      <c r="RO193" s="52"/>
      <c r="RP193" s="52"/>
      <c r="RQ193" s="52"/>
      <c r="RR193" s="52"/>
      <c r="RS193" s="52"/>
      <c r="RT193" s="52"/>
      <c r="RU193" s="52"/>
      <c r="RV193" s="52"/>
      <c r="RW193" s="52"/>
      <c r="RX193" s="52"/>
      <c r="RY193" s="52"/>
      <c r="RZ193" s="52"/>
      <c r="SA193" s="52"/>
      <c r="SB193" s="52"/>
      <c r="SC193" s="52"/>
      <c r="SD193" s="52"/>
      <c r="SE193" s="52"/>
      <c r="SF193" s="52"/>
      <c r="SG193" s="52"/>
      <c r="SH193" s="52"/>
      <c r="SI193" s="52"/>
      <c r="SJ193" s="52"/>
      <c r="SK193" s="52"/>
      <c r="SL193" s="52"/>
      <c r="SM193" s="52"/>
      <c r="SN193" s="52"/>
      <c r="SO193" s="52"/>
      <c r="SP193" s="52"/>
      <c r="SQ193" s="52"/>
      <c r="SR193" s="52"/>
      <c r="SS193" s="52"/>
      <c r="ST193" s="52"/>
      <c r="SU193" s="52"/>
      <c r="SV193" s="52"/>
      <c r="SW193" s="52"/>
      <c r="SX193" s="52"/>
      <c r="SY193" s="52"/>
      <c r="SZ193" s="52"/>
      <c r="TA193" s="52"/>
      <c r="TB193" s="52"/>
      <c r="TC193" s="52"/>
      <c r="TD193" s="52"/>
      <c r="TE193" s="52"/>
      <c r="TF193" s="52"/>
      <c r="TG193" s="52"/>
      <c r="TH193" s="52"/>
      <c r="TI193" s="52"/>
      <c r="TJ193" s="52"/>
      <c r="TK193" s="52"/>
      <c r="TL193" s="52"/>
      <c r="TM193" s="52"/>
      <c r="TN193" s="52"/>
      <c r="TO193" s="52"/>
      <c r="TP193" s="52"/>
      <c r="TQ193" s="52"/>
      <c r="TR193" s="52"/>
      <c r="TS193" s="52"/>
      <c r="TT193" s="52"/>
      <c r="TU193" s="52"/>
      <c r="TV193" s="52"/>
      <c r="TW193" s="52"/>
      <c r="TX193" s="52"/>
      <c r="TY193" s="52"/>
      <c r="TZ193" s="52"/>
      <c r="UA193" s="52"/>
      <c r="UB193" s="52"/>
      <c r="UC193" s="52"/>
      <c r="UD193" s="52"/>
      <c r="UE193" s="52"/>
      <c r="UF193" s="52"/>
      <c r="UG193" s="52"/>
      <c r="UH193" s="52"/>
      <c r="UI193" s="52"/>
      <c r="UJ193" s="52"/>
      <c r="UK193" s="52"/>
      <c r="UL193" s="52"/>
      <c r="UM193" s="52"/>
      <c r="UN193" s="52"/>
      <c r="UO193" s="52"/>
      <c r="UP193" s="52"/>
      <c r="UQ193" s="52"/>
      <c r="UR193" s="52"/>
      <c r="US193" s="52"/>
      <c r="UT193" s="52"/>
      <c r="UU193" s="52"/>
      <c r="UV193" s="52"/>
      <c r="UW193" s="52"/>
      <c r="UX193" s="52"/>
      <c r="UY193" s="52"/>
      <c r="UZ193" s="52"/>
      <c r="VA193" s="52"/>
      <c r="VB193" s="52"/>
      <c r="VC193" s="52"/>
      <c r="VD193" s="52"/>
      <c r="VE193" s="52"/>
      <c r="VF193" s="52"/>
      <c r="VG193" s="52"/>
      <c r="VH193" s="52"/>
      <c r="VI193" s="52"/>
      <c r="VJ193" s="52"/>
      <c r="VK193" s="52"/>
      <c r="VL193" s="52"/>
      <c r="VM193" s="52"/>
      <c r="VN193" s="52"/>
      <c r="VO193" s="52"/>
      <c r="VP193" s="52"/>
      <c r="VQ193" s="52"/>
      <c r="VR193" s="52"/>
      <c r="VS193" s="52"/>
      <c r="VT193" s="52"/>
      <c r="VU193" s="52"/>
      <c r="VV193" s="52"/>
      <c r="VW193" s="52"/>
      <c r="VX193" s="52"/>
      <c r="VY193" s="52"/>
      <c r="VZ193" s="52"/>
      <c r="WA193" s="52"/>
      <c r="WB193" s="52"/>
      <c r="WC193" s="52"/>
      <c r="WD193" s="52"/>
      <c r="WE193" s="52"/>
      <c r="WF193" s="52"/>
      <c r="WG193" s="52"/>
      <c r="WH193" s="52"/>
      <c r="WI193" s="52"/>
      <c r="WJ193" s="52"/>
      <c r="WK193" s="52"/>
      <c r="WL193" s="52"/>
      <c r="WM193" s="52"/>
      <c r="WN193" s="52"/>
      <c r="WO193" s="52"/>
      <c r="WP193" s="52"/>
      <c r="WQ193" s="52"/>
      <c r="WR193" s="52"/>
      <c r="WS193" s="52"/>
      <c r="WT193" s="52"/>
      <c r="WU193" s="52"/>
      <c r="WV193" s="52"/>
      <c r="WW193" s="52"/>
      <c r="WX193" s="52"/>
      <c r="WY193" s="52"/>
      <c r="WZ193" s="52"/>
      <c r="XA193" s="52"/>
      <c r="XB193" s="52"/>
      <c r="XC193" s="52"/>
      <c r="XD193" s="52"/>
      <c r="XE193" s="52"/>
      <c r="XF193" s="52"/>
      <c r="XG193" s="52"/>
      <c r="XH193" s="52"/>
      <c r="XI193" s="52"/>
      <c r="XJ193" s="52"/>
      <c r="XK193" s="52"/>
      <c r="XL193" s="52"/>
      <c r="XM193" s="52"/>
      <c r="XN193" s="52"/>
      <c r="XO193" s="52"/>
      <c r="XP193" s="52"/>
      <c r="XQ193" s="52"/>
      <c r="XR193" s="52"/>
      <c r="XS193" s="52"/>
      <c r="XT193" s="52"/>
      <c r="XU193" s="52"/>
      <c r="XV193" s="52"/>
      <c r="XW193" s="52"/>
      <c r="XX193" s="52"/>
      <c r="XY193" s="52"/>
      <c r="XZ193" s="52"/>
      <c r="YA193" s="52"/>
      <c r="YB193" s="52"/>
      <c r="YC193" s="52"/>
      <c r="YD193" s="52"/>
      <c r="YE193" s="52"/>
      <c r="YF193" s="52"/>
      <c r="YG193" s="52"/>
      <c r="YH193" s="52"/>
      <c r="YI193" s="52"/>
      <c r="YJ193" s="52"/>
      <c r="YK193" s="52"/>
      <c r="YL193" s="52"/>
      <c r="YM193" s="52"/>
      <c r="YN193" s="52"/>
      <c r="YO193" s="52"/>
      <c r="YP193" s="52"/>
      <c r="YQ193" s="52"/>
      <c r="YR193" s="52"/>
      <c r="YS193" s="52"/>
      <c r="YT193" s="52"/>
      <c r="YU193" s="52"/>
      <c r="YV193" s="52"/>
      <c r="YW193" s="52"/>
      <c r="YX193" s="52"/>
      <c r="YY193" s="52"/>
      <c r="YZ193" s="52"/>
      <c r="ZA193" s="52"/>
      <c r="ZB193" s="52"/>
      <c r="ZC193" s="52"/>
      <c r="ZD193" s="52"/>
      <c r="ZE193" s="52"/>
      <c r="ZF193" s="52"/>
      <c r="ZG193" s="52"/>
      <c r="ZH193" s="52"/>
      <c r="ZI193" s="52"/>
      <c r="ZJ193" s="52"/>
      <c r="ZK193" s="52"/>
      <c r="ZL193" s="52"/>
      <c r="ZM193" s="52"/>
      <c r="ZN193" s="52"/>
      <c r="ZO193" s="52"/>
      <c r="ZP193" s="52"/>
      <c r="ZQ193" s="52"/>
      <c r="ZR193" s="52"/>
      <c r="ZS193" s="52"/>
      <c r="ZT193" s="52"/>
      <c r="ZU193" s="52"/>
      <c r="ZV193" s="52"/>
      <c r="ZW193" s="52"/>
      <c r="ZX193" s="52"/>
      <c r="ZY193" s="52"/>
      <c r="ZZ193" s="52"/>
      <c r="AAA193" s="52"/>
      <c r="AAB193" s="52"/>
      <c r="AAC193" s="52"/>
      <c r="AAD193" s="52"/>
      <c r="AAE193" s="52"/>
      <c r="AAF193" s="52"/>
      <c r="AAG193" s="52"/>
      <c r="AAH193" s="52"/>
      <c r="AAI193" s="52"/>
      <c r="AAJ193" s="52"/>
      <c r="AAK193" s="52"/>
      <c r="AAL193" s="52"/>
      <c r="AAM193" s="52"/>
      <c r="AAN193" s="52"/>
      <c r="AAO193" s="52"/>
      <c r="AAP193" s="52"/>
      <c r="AAQ193" s="52"/>
      <c r="AAR193" s="52"/>
      <c r="AAS193" s="52"/>
      <c r="AAT193" s="52"/>
      <c r="AAU193" s="52"/>
      <c r="AAV193" s="52"/>
      <c r="AAW193" s="52"/>
      <c r="AAX193" s="52"/>
      <c r="AAY193" s="52"/>
      <c r="AAZ193" s="52"/>
      <c r="ABA193" s="52"/>
      <c r="ABB193" s="52"/>
      <c r="ABC193" s="52"/>
      <c r="ABD193" s="52"/>
      <c r="ABE193" s="52"/>
      <c r="ABF193" s="52"/>
      <c r="ABG193" s="52"/>
      <c r="ABH193" s="52"/>
      <c r="ABI193" s="52"/>
      <c r="ABJ193" s="52"/>
      <c r="ABK193" s="52"/>
      <c r="ABL193" s="52"/>
      <c r="ABM193" s="52"/>
      <c r="ABN193" s="52"/>
      <c r="ABO193" s="52"/>
      <c r="ABP193" s="52"/>
      <c r="ABQ193" s="52"/>
      <c r="ABR193" s="52"/>
      <c r="ABS193" s="52"/>
      <c r="ABT193" s="52"/>
      <c r="ABU193" s="52"/>
      <c r="ABV193" s="52"/>
      <c r="ABW193" s="52"/>
      <c r="ABX193" s="52"/>
      <c r="ABY193" s="52"/>
      <c r="ABZ193" s="52"/>
      <c r="ACA193" s="52"/>
      <c r="ACB193" s="52"/>
      <c r="ACC193" s="52"/>
      <c r="ACD193" s="52"/>
      <c r="ACE193" s="52"/>
      <c r="ACF193" s="52"/>
      <c r="ACG193" s="52"/>
      <c r="ACH193" s="52"/>
      <c r="ACI193" s="52"/>
      <c r="ACJ193" s="52"/>
      <c r="ACK193" s="52"/>
      <c r="ACL193" s="52"/>
      <c r="ACM193" s="52"/>
      <c r="ACN193" s="52"/>
      <c r="ACO193" s="52"/>
      <c r="ACP193" s="52"/>
      <c r="ACQ193" s="52"/>
      <c r="ACR193" s="52"/>
      <c r="ACS193" s="52"/>
      <c r="ACT193" s="52"/>
      <c r="ACU193" s="52"/>
      <c r="ACV193" s="52"/>
      <c r="ACW193" s="52"/>
      <c r="ACX193" s="52"/>
      <c r="ACY193" s="52"/>
      <c r="ACZ193" s="52"/>
      <c r="ADA193" s="52"/>
      <c r="ADB193" s="52"/>
      <c r="ADC193" s="52"/>
      <c r="ADD193" s="52"/>
      <c r="ADE193" s="52"/>
      <c r="ADF193" s="52"/>
      <c r="ADG193" s="52"/>
      <c r="ADH193" s="52"/>
      <c r="ADI193" s="52"/>
      <c r="ADJ193" s="52"/>
      <c r="ADK193" s="52"/>
      <c r="ADL193" s="52"/>
      <c r="ADM193" s="52"/>
      <c r="ADN193" s="52"/>
      <c r="ADO193" s="52"/>
      <c r="ADP193" s="52"/>
      <c r="ADQ193" s="52"/>
      <c r="ADR193" s="52"/>
      <c r="ADS193" s="52"/>
      <c r="ADT193" s="52"/>
      <c r="ADU193" s="52"/>
      <c r="ADV193" s="52"/>
      <c r="ADW193" s="52"/>
      <c r="ADX193" s="52"/>
      <c r="ADY193" s="52"/>
      <c r="ADZ193" s="52"/>
      <c r="AEA193" s="52"/>
      <c r="AEB193" s="52"/>
      <c r="AEC193" s="52"/>
      <c r="AED193" s="52"/>
      <c r="AEE193" s="52"/>
      <c r="AEF193" s="52"/>
      <c r="AEG193" s="52"/>
      <c r="AEH193" s="52"/>
      <c r="AEI193" s="52"/>
      <c r="AEJ193" s="52"/>
      <c r="AEK193" s="52"/>
      <c r="AEL193" s="52"/>
      <c r="AEM193" s="52"/>
      <c r="AEN193" s="52"/>
      <c r="AEO193" s="52"/>
      <c r="AEP193" s="52"/>
      <c r="AEQ193" s="52"/>
      <c r="AER193" s="52"/>
      <c r="AES193" s="52"/>
      <c r="AET193" s="52"/>
      <c r="AEU193" s="52"/>
      <c r="AEV193" s="52"/>
      <c r="AEW193" s="52"/>
      <c r="AEX193" s="52"/>
      <c r="AEY193" s="52"/>
      <c r="AEZ193" s="52"/>
      <c r="AFA193" s="52"/>
      <c r="AFB193" s="52"/>
      <c r="AFC193" s="52"/>
      <c r="AFD193" s="52"/>
      <c r="AFE193" s="52"/>
      <c r="AFF193" s="52"/>
      <c r="AFG193" s="52"/>
      <c r="AFH193" s="52"/>
      <c r="AFI193" s="52"/>
      <c r="AFJ193" s="52"/>
      <c r="AFK193" s="52"/>
      <c r="AFL193" s="52"/>
      <c r="AFM193" s="52"/>
      <c r="AFN193" s="52"/>
      <c r="AFO193" s="52"/>
      <c r="AFP193" s="52"/>
      <c r="AFQ193" s="52"/>
      <c r="AFR193" s="52"/>
      <c r="AFS193" s="52"/>
      <c r="AFT193" s="52"/>
      <c r="AFU193" s="52"/>
      <c r="AFV193" s="52"/>
      <c r="AFW193" s="52"/>
      <c r="AFX193" s="52"/>
      <c r="AFY193" s="52"/>
      <c r="AFZ193" s="52"/>
      <c r="AGA193" s="52"/>
      <c r="AGB193" s="52"/>
      <c r="AGC193" s="52"/>
      <c r="AGD193" s="52"/>
      <c r="AGE193" s="52"/>
      <c r="AGF193" s="52"/>
      <c r="AGG193" s="52"/>
      <c r="AGH193" s="52"/>
      <c r="AGI193" s="52"/>
      <c r="AGJ193" s="52"/>
      <c r="AGK193" s="52"/>
      <c r="AGL193" s="52"/>
      <c r="AGM193" s="52"/>
      <c r="AGN193" s="52"/>
      <c r="AGO193" s="52"/>
      <c r="AGP193" s="52"/>
      <c r="AGQ193" s="52"/>
      <c r="AGR193" s="52"/>
      <c r="AGS193" s="52"/>
      <c r="AGT193" s="52"/>
      <c r="AGU193" s="52"/>
      <c r="AGV193" s="52"/>
      <c r="AGW193" s="52"/>
      <c r="AGX193" s="52"/>
      <c r="AGY193" s="52"/>
      <c r="AGZ193" s="52"/>
      <c r="AHA193" s="52"/>
      <c r="AHB193" s="52"/>
      <c r="AHC193" s="52"/>
      <c r="AHD193" s="52"/>
      <c r="AHE193" s="52"/>
      <c r="AHF193" s="52"/>
      <c r="AHG193" s="52"/>
      <c r="AHH193" s="52"/>
      <c r="AHI193" s="52"/>
      <c r="AHJ193" s="52"/>
      <c r="AHK193" s="52"/>
      <c r="AHL193" s="52"/>
      <c r="AHM193" s="52"/>
      <c r="AHN193" s="52"/>
      <c r="AHO193" s="52"/>
      <c r="AHP193" s="52"/>
      <c r="AHQ193" s="52"/>
      <c r="AHR193" s="52"/>
      <c r="AHS193" s="52"/>
      <c r="AHT193" s="52"/>
      <c r="AHU193" s="52"/>
      <c r="AHV193" s="52"/>
      <c r="AHW193" s="52"/>
      <c r="AHX193" s="52"/>
      <c r="AHY193" s="52"/>
      <c r="AHZ193" s="52"/>
      <c r="AIA193" s="52"/>
      <c r="AIB193" s="52"/>
      <c r="AIC193" s="52"/>
      <c r="AID193" s="52"/>
      <c r="AIE193" s="52"/>
      <c r="AIF193" s="52"/>
      <c r="AIG193" s="52"/>
      <c r="AIH193" s="52"/>
      <c r="AII193" s="52"/>
      <c r="AIJ193" s="52"/>
      <c r="AIK193" s="52"/>
      <c r="AIL193" s="52"/>
      <c r="AIM193" s="52"/>
      <c r="AIN193" s="52"/>
      <c r="AIO193" s="52"/>
      <c r="AIP193" s="52"/>
      <c r="AIQ193" s="52"/>
      <c r="AIR193" s="52"/>
      <c r="AIS193" s="52"/>
      <c r="AIT193" s="52"/>
      <c r="AIU193" s="52"/>
      <c r="AIV193" s="52"/>
      <c r="AIW193" s="52"/>
      <c r="AIX193" s="52"/>
      <c r="AIY193" s="52"/>
      <c r="AIZ193" s="52"/>
      <c r="AJA193" s="52"/>
      <c r="AJB193" s="52"/>
      <c r="AJC193" s="52"/>
      <c r="AJD193" s="52"/>
      <c r="AJE193" s="52"/>
      <c r="AJF193" s="52"/>
      <c r="AJG193" s="52"/>
      <c r="AJH193" s="52"/>
      <c r="AJI193" s="52"/>
      <c r="AJJ193" s="52"/>
      <c r="AJK193" s="52"/>
      <c r="AJL193" s="52"/>
      <c r="AJM193" s="52"/>
      <c r="AJN193" s="52"/>
      <c r="AJO193" s="52"/>
      <c r="AJP193" s="52"/>
      <c r="AJQ193" s="52"/>
      <c r="AJR193" s="52"/>
      <c r="AJS193" s="52"/>
      <c r="AJT193" s="52"/>
      <c r="AJU193" s="52"/>
      <c r="AJV193" s="52"/>
      <c r="AJW193" s="52"/>
      <c r="AJX193" s="52"/>
      <c r="AJY193" s="52"/>
      <c r="AJZ193" s="52"/>
      <c r="AKA193" s="52"/>
      <c r="AKB193" s="52"/>
      <c r="AKC193" s="52"/>
      <c r="AKD193" s="52"/>
      <c r="AKE193" s="52"/>
      <c r="AKF193" s="52"/>
      <c r="AKG193" s="52"/>
      <c r="AKH193" s="52"/>
      <c r="AKI193" s="52"/>
      <c r="AKJ193" s="52"/>
      <c r="AKK193" s="52"/>
      <c r="AKL193" s="52"/>
      <c r="AKM193" s="52"/>
      <c r="AKN193" s="52"/>
      <c r="AKO193" s="52"/>
      <c r="AKP193" s="52"/>
      <c r="AKQ193" s="52"/>
      <c r="AKR193" s="52"/>
      <c r="AKS193" s="52"/>
      <c r="AKT193" s="52"/>
      <c r="AKU193" s="52"/>
      <c r="AKV193" s="52"/>
      <c r="AKW193" s="52"/>
      <c r="AKX193" s="52"/>
      <c r="AKY193" s="52"/>
      <c r="AKZ193" s="52"/>
      <c r="ALA193" s="52"/>
      <c r="ALB193" s="52"/>
      <c r="ALC193" s="52"/>
      <c r="ALD193" s="52"/>
      <c r="ALE193" s="52"/>
      <c r="ALF193" s="52"/>
      <c r="ALG193" s="52"/>
      <c r="ALH193" s="52"/>
      <c r="ALI193" s="52"/>
      <c r="ALJ193" s="52"/>
      <c r="ALK193" s="52"/>
      <c r="ALL193" s="52"/>
      <c r="ALM193" s="52"/>
      <c r="ALN193" s="52"/>
      <c r="ALO193" s="52"/>
      <c r="ALP193" s="52"/>
      <c r="ALQ193" s="52"/>
      <c r="ALR193" s="52"/>
      <c r="ALS193" s="52"/>
      <c r="ALT193" s="52"/>
      <c r="ALU193" s="52"/>
      <c r="ALV193" s="52"/>
      <c r="ALW193" s="52"/>
      <c r="ALX193" s="52"/>
      <c r="ALY193" s="52"/>
      <c r="ALZ193" s="52"/>
      <c r="AMA193" s="52"/>
      <c r="AMB193" s="52"/>
      <c r="AMC193" s="52"/>
      <c r="AMD193" s="52"/>
      <c r="AME193" s="52"/>
      <c r="AMF193" s="52"/>
      <c r="AMG193" s="52"/>
      <c r="AMH193" s="52"/>
      <c r="AMI193" s="52"/>
      <c r="AMJ193" s="52"/>
      <c r="AMK193" s="52"/>
      <c r="AML193" s="52"/>
      <c r="AMM193" s="52"/>
      <c r="AMN193" s="52"/>
      <c r="AMO193" s="52"/>
      <c r="AMP193" s="52"/>
      <c r="AMQ193" s="52"/>
      <c r="AMR193" s="52"/>
      <c r="AMS193" s="52"/>
      <c r="AMT193" s="52"/>
      <c r="AMU193" s="52"/>
      <c r="AMV193" s="52"/>
      <c r="AMW193" s="52"/>
      <c r="AMX193" s="52"/>
      <c r="AMY193" s="52"/>
      <c r="AMZ193" s="52"/>
      <c r="ANA193" s="52"/>
      <c r="ANB193" s="52"/>
      <c r="ANC193" s="52"/>
      <c r="AND193" s="52"/>
      <c r="ANE193" s="52"/>
      <c r="ANF193" s="52"/>
      <c r="ANG193" s="52"/>
      <c r="ANH193" s="52"/>
      <c r="ANI193" s="52"/>
      <c r="ANJ193" s="52"/>
      <c r="ANK193" s="52"/>
      <c r="ANL193" s="52"/>
      <c r="ANM193" s="52"/>
      <c r="ANN193" s="52"/>
      <c r="ANO193" s="52"/>
      <c r="ANP193" s="52"/>
      <c r="ANQ193" s="52"/>
      <c r="ANR193" s="52"/>
      <c r="ANS193" s="52"/>
      <c r="ANT193" s="52"/>
      <c r="ANU193" s="52"/>
      <c r="ANV193" s="52"/>
      <c r="ANW193" s="52"/>
      <c r="ANX193" s="52"/>
      <c r="ANY193" s="52"/>
      <c r="ANZ193" s="52"/>
      <c r="AOA193" s="52"/>
      <c r="AOB193" s="52"/>
      <c r="AOC193" s="52"/>
      <c r="AOD193" s="52"/>
      <c r="AOE193" s="52"/>
      <c r="AOF193" s="52"/>
      <c r="AOG193" s="52"/>
      <c r="AOH193" s="52"/>
      <c r="AOI193" s="52"/>
      <c r="AOJ193" s="52"/>
      <c r="AOK193" s="52"/>
      <c r="AOL193" s="52"/>
      <c r="AOM193" s="52"/>
      <c r="AON193" s="52"/>
      <c r="AOO193" s="52"/>
      <c r="AOP193" s="52"/>
      <c r="AOQ193" s="52"/>
      <c r="AOR193" s="52"/>
      <c r="AOS193" s="52"/>
      <c r="AOT193" s="52"/>
      <c r="AOU193" s="52"/>
      <c r="AOV193" s="52"/>
      <c r="AOW193" s="52"/>
      <c r="AOX193" s="52"/>
      <c r="AOY193" s="52"/>
      <c r="AOZ193" s="52"/>
      <c r="APA193" s="52"/>
      <c r="APB193" s="52"/>
      <c r="APC193" s="52"/>
      <c r="APD193" s="52"/>
      <c r="APE193" s="52"/>
      <c r="APF193" s="52"/>
      <c r="APG193" s="52"/>
      <c r="APH193" s="52"/>
      <c r="API193" s="52"/>
      <c r="APJ193" s="52"/>
      <c r="APK193" s="52"/>
      <c r="APL193" s="52"/>
      <c r="APM193" s="52"/>
      <c r="APN193" s="52"/>
      <c r="APO193" s="52"/>
      <c r="APP193" s="52"/>
      <c r="APQ193" s="52"/>
      <c r="APR193" s="52"/>
      <c r="APS193" s="52"/>
      <c r="APT193" s="52"/>
      <c r="APU193" s="52"/>
      <c r="APV193" s="52"/>
      <c r="APW193" s="52"/>
      <c r="APX193" s="52"/>
      <c r="APY193" s="52"/>
      <c r="APZ193" s="52"/>
      <c r="AQA193" s="52"/>
      <c r="AQB193" s="52"/>
      <c r="AQC193" s="52"/>
      <c r="AQD193" s="52"/>
      <c r="AQE193" s="52"/>
      <c r="AQF193" s="52"/>
      <c r="AQG193" s="52"/>
      <c r="AQH193" s="52"/>
      <c r="AQI193" s="52"/>
      <c r="AQJ193" s="52"/>
      <c r="AQK193" s="52"/>
      <c r="AQL193" s="52"/>
      <c r="AQM193" s="52"/>
      <c r="AQN193" s="52"/>
      <c r="AQO193" s="52"/>
      <c r="AQP193" s="52"/>
      <c r="AQQ193" s="52"/>
      <c r="AQR193" s="52"/>
      <c r="AQS193" s="52"/>
      <c r="AQT193" s="52"/>
      <c r="AQU193" s="52"/>
      <c r="AQV193" s="52"/>
      <c r="AQW193" s="52"/>
      <c r="AQX193" s="52"/>
      <c r="AQY193" s="52"/>
      <c r="AQZ193" s="52"/>
      <c r="ARA193" s="52"/>
      <c r="ARB193" s="52"/>
      <c r="ARC193" s="52"/>
      <c r="ARD193" s="52"/>
      <c r="ARE193" s="52"/>
      <c r="ARF193" s="52"/>
      <c r="ARG193" s="52"/>
      <c r="ARH193" s="52"/>
      <c r="ARI193" s="52"/>
      <c r="ARJ193" s="52"/>
      <c r="ARK193" s="52"/>
      <c r="ARL193" s="52"/>
      <c r="ARM193" s="52"/>
      <c r="ARN193" s="52"/>
      <c r="ARO193" s="52"/>
      <c r="ARP193" s="52"/>
      <c r="ARQ193" s="52"/>
      <c r="ARR193" s="52"/>
      <c r="ARS193" s="52"/>
      <c r="ART193" s="52"/>
      <c r="ARU193" s="52"/>
      <c r="ARV193" s="52"/>
      <c r="ARW193" s="52"/>
      <c r="ARX193" s="52"/>
      <c r="ARY193" s="52"/>
      <c r="ARZ193" s="52"/>
      <c r="ASA193" s="52"/>
      <c r="ASB193" s="52"/>
      <c r="ASC193" s="52"/>
      <c r="ASD193" s="52"/>
      <c r="ASE193" s="52"/>
      <c r="ASF193" s="52"/>
      <c r="ASG193" s="52"/>
      <c r="ASH193" s="52"/>
      <c r="ASI193" s="52"/>
      <c r="ASJ193" s="52"/>
      <c r="ASK193" s="52"/>
      <c r="ASL193" s="52"/>
      <c r="ASM193" s="52"/>
      <c r="ASN193" s="52"/>
      <c r="ASO193" s="52"/>
      <c r="ASP193" s="52"/>
      <c r="ASQ193" s="52"/>
      <c r="ASR193" s="52"/>
      <c r="ASS193" s="52"/>
      <c r="AST193" s="52"/>
      <c r="ASU193" s="52"/>
      <c r="ASV193" s="52"/>
      <c r="ASW193" s="52"/>
      <c r="ASX193" s="52"/>
      <c r="ASY193" s="52"/>
      <c r="ASZ193" s="52"/>
      <c r="ATA193" s="52"/>
      <c r="ATB193" s="52"/>
      <c r="ATC193" s="52"/>
      <c r="ATD193" s="52"/>
      <c r="ATE193" s="52"/>
      <c r="ATF193" s="52"/>
      <c r="ATG193" s="52"/>
      <c r="ATH193" s="52"/>
      <c r="ATI193" s="52"/>
      <c r="ATJ193" s="52"/>
      <c r="ATK193" s="52"/>
      <c r="ATL193" s="52"/>
      <c r="ATM193" s="52"/>
      <c r="ATN193" s="52"/>
      <c r="ATO193" s="52"/>
      <c r="ATP193" s="52"/>
      <c r="ATQ193" s="52"/>
      <c r="ATR193" s="52"/>
      <c r="ATS193" s="52"/>
      <c r="ATT193" s="52"/>
      <c r="ATU193" s="52"/>
      <c r="ATV193" s="52"/>
      <c r="ATW193" s="52"/>
      <c r="ATX193" s="52"/>
      <c r="ATY193" s="52"/>
      <c r="ATZ193" s="52"/>
      <c r="AUA193" s="52"/>
      <c r="AUB193" s="52"/>
      <c r="AUC193" s="52"/>
      <c r="AUD193" s="52"/>
      <c r="AUE193" s="52"/>
      <c r="AUF193" s="52"/>
      <c r="AUG193" s="52"/>
      <c r="AUH193" s="52"/>
      <c r="AUI193" s="52"/>
      <c r="AUJ193" s="52"/>
      <c r="AUK193" s="52"/>
      <c r="AUL193" s="52"/>
      <c r="AUM193" s="52"/>
      <c r="AUN193" s="52"/>
      <c r="AUO193" s="52"/>
      <c r="AUP193" s="52"/>
      <c r="AUQ193" s="52"/>
      <c r="AUR193" s="52"/>
      <c r="AUS193" s="52"/>
      <c r="AUT193" s="52"/>
      <c r="AUU193" s="52"/>
      <c r="AUV193" s="52"/>
      <c r="AUW193" s="52"/>
      <c r="AUX193" s="52"/>
      <c r="AUY193" s="52"/>
      <c r="AUZ193" s="52"/>
      <c r="AVA193" s="52"/>
      <c r="AVB193" s="52"/>
      <c r="AVC193" s="52"/>
      <c r="AVD193" s="52"/>
      <c r="AVE193" s="52"/>
      <c r="AVF193" s="52"/>
      <c r="AVG193" s="52"/>
      <c r="AVH193" s="52"/>
      <c r="AVI193" s="52"/>
      <c r="AVJ193" s="52"/>
      <c r="AVK193" s="52"/>
      <c r="AVL193" s="52"/>
      <c r="AVM193" s="52"/>
      <c r="AVN193" s="52"/>
      <c r="AVO193" s="52"/>
      <c r="AVP193" s="52"/>
      <c r="AVQ193" s="52"/>
      <c r="AVR193" s="52"/>
      <c r="AVS193" s="52"/>
      <c r="AVT193" s="52"/>
      <c r="AVU193" s="52"/>
      <c r="AVV193" s="52"/>
      <c r="AVW193" s="52"/>
      <c r="AVX193" s="52"/>
      <c r="AVY193" s="52"/>
      <c r="AVZ193" s="52"/>
      <c r="AWA193" s="52"/>
      <c r="AWB193" s="52"/>
      <c r="AWC193" s="52"/>
      <c r="AWD193" s="52"/>
      <c r="AWE193" s="52"/>
      <c r="AWF193" s="52"/>
      <c r="AWG193" s="52"/>
      <c r="AWH193" s="52"/>
      <c r="AWI193" s="52"/>
      <c r="AWJ193" s="52"/>
      <c r="AWK193" s="52"/>
      <c r="AWL193" s="52"/>
      <c r="AWM193" s="52"/>
      <c r="AWN193" s="52"/>
      <c r="AWO193" s="52"/>
      <c r="AWP193" s="52"/>
      <c r="AWQ193" s="52"/>
      <c r="AWR193" s="52"/>
      <c r="AWS193" s="52"/>
      <c r="AWT193" s="52"/>
      <c r="AWU193" s="52"/>
      <c r="AWV193" s="52"/>
      <c r="AWW193" s="52"/>
      <c r="AWX193" s="52"/>
      <c r="AWY193" s="52"/>
      <c r="AWZ193" s="52"/>
      <c r="AXA193" s="52"/>
      <c r="AXB193" s="52"/>
      <c r="AXC193" s="52"/>
      <c r="AXD193" s="52"/>
      <c r="AXE193" s="52"/>
      <c r="AXF193" s="52"/>
      <c r="AXG193" s="52"/>
      <c r="AXH193" s="52"/>
      <c r="AXI193" s="52"/>
      <c r="AXJ193" s="52"/>
      <c r="AXK193" s="52"/>
      <c r="AXL193" s="52"/>
      <c r="AXM193" s="52"/>
      <c r="AXN193" s="52"/>
      <c r="AXO193" s="52"/>
      <c r="AXP193" s="52"/>
      <c r="AXQ193" s="52"/>
      <c r="AXR193" s="52"/>
      <c r="AXS193" s="52"/>
      <c r="AXT193" s="52"/>
      <c r="AXU193" s="52"/>
      <c r="AXV193" s="52"/>
      <c r="AXW193" s="52"/>
      <c r="AXX193" s="52"/>
      <c r="AXY193" s="52"/>
      <c r="AXZ193" s="52"/>
      <c r="AYA193" s="52"/>
      <c r="AYB193" s="52"/>
      <c r="AYC193" s="52"/>
      <c r="AYD193" s="52"/>
      <c r="AYE193" s="52"/>
      <c r="AYF193" s="52"/>
      <c r="AYG193" s="52"/>
      <c r="AYH193" s="52"/>
      <c r="AYI193" s="52"/>
      <c r="AYJ193" s="52"/>
      <c r="AYK193" s="52"/>
      <c r="AYL193" s="52"/>
      <c r="AYM193" s="52"/>
      <c r="AYN193" s="52"/>
      <c r="AYO193" s="52"/>
      <c r="AYP193" s="52"/>
      <c r="AYQ193" s="52"/>
      <c r="AYR193" s="52"/>
      <c r="AYS193" s="52"/>
      <c r="AYT193" s="52"/>
      <c r="AYU193" s="52"/>
      <c r="AYV193" s="52"/>
      <c r="AYW193" s="52"/>
      <c r="AYX193" s="52"/>
      <c r="AYY193" s="52"/>
      <c r="AYZ193" s="52"/>
      <c r="AZA193" s="52"/>
      <c r="AZB193" s="52"/>
      <c r="AZC193" s="52"/>
      <c r="AZD193" s="52"/>
      <c r="AZE193" s="52"/>
      <c r="AZF193" s="52"/>
      <c r="AZG193" s="52"/>
      <c r="AZH193" s="52"/>
      <c r="AZI193" s="52"/>
      <c r="AZJ193" s="52"/>
      <c r="AZK193" s="52"/>
      <c r="AZL193" s="52"/>
      <c r="AZM193" s="52"/>
      <c r="AZN193" s="52"/>
      <c r="AZO193" s="52"/>
      <c r="AZP193" s="52"/>
      <c r="AZQ193" s="52"/>
      <c r="AZR193" s="52"/>
      <c r="AZS193" s="52"/>
      <c r="AZT193" s="52"/>
      <c r="AZU193" s="52"/>
      <c r="AZV193" s="52"/>
      <c r="AZW193" s="52"/>
      <c r="AZX193" s="52"/>
      <c r="AZY193" s="52"/>
      <c r="AZZ193" s="52"/>
      <c r="BAA193" s="52"/>
      <c r="BAB193" s="52"/>
      <c r="BAC193" s="52"/>
      <c r="BAD193" s="52"/>
      <c r="BAE193" s="52"/>
      <c r="BAF193" s="52"/>
      <c r="BAG193" s="52"/>
      <c r="BAH193" s="52"/>
      <c r="BAI193" s="52"/>
      <c r="BAJ193" s="52"/>
      <c r="BAK193" s="52"/>
      <c r="BAL193" s="52"/>
      <c r="BAM193" s="52"/>
      <c r="BAN193" s="52"/>
      <c r="BAO193" s="52"/>
      <c r="BAP193" s="52"/>
      <c r="BAQ193" s="52"/>
      <c r="BAR193" s="52"/>
      <c r="BAS193" s="52"/>
      <c r="BAT193" s="52"/>
      <c r="BAU193" s="52"/>
      <c r="BAV193" s="52"/>
      <c r="BAW193" s="52"/>
      <c r="BAX193" s="52"/>
      <c r="BAY193" s="52"/>
      <c r="BAZ193" s="52"/>
      <c r="BBA193" s="52"/>
      <c r="BBB193" s="52"/>
      <c r="BBC193" s="52"/>
      <c r="BBD193" s="52"/>
      <c r="BBE193" s="52"/>
      <c r="BBF193" s="52"/>
      <c r="BBG193" s="52"/>
      <c r="BBH193" s="52"/>
      <c r="BBI193" s="52"/>
      <c r="BBJ193" s="52"/>
      <c r="BBK193" s="52"/>
      <c r="BBL193" s="52"/>
      <c r="BBM193" s="52"/>
      <c r="BBN193" s="52"/>
      <c r="BBO193" s="52"/>
      <c r="BBP193" s="52"/>
      <c r="BBQ193" s="52"/>
      <c r="BBR193" s="52"/>
      <c r="BBS193" s="52"/>
      <c r="BBT193" s="52"/>
      <c r="BBU193" s="52"/>
      <c r="BBV193" s="52"/>
      <c r="BBW193" s="52"/>
      <c r="BBX193" s="52"/>
      <c r="BBY193" s="52"/>
      <c r="BBZ193" s="52"/>
      <c r="BCA193" s="52"/>
      <c r="BCB193" s="52"/>
      <c r="BCC193" s="52"/>
      <c r="BCD193" s="52"/>
      <c r="BCE193" s="52"/>
      <c r="BCF193" s="52"/>
      <c r="BCG193" s="52"/>
      <c r="BCH193" s="52"/>
      <c r="BCI193" s="52"/>
      <c r="BCJ193" s="52"/>
      <c r="BCK193" s="52"/>
      <c r="BCL193" s="52"/>
      <c r="BCM193" s="52"/>
      <c r="BCN193" s="52"/>
      <c r="BCO193" s="52"/>
      <c r="BCP193" s="52"/>
      <c r="BCQ193" s="52"/>
      <c r="BCR193" s="52"/>
      <c r="BCS193" s="52"/>
      <c r="BCT193" s="52"/>
    </row>
    <row r="194" spans="1:1450" s="61" customFormat="1" x14ac:dyDescent="0.25">
      <c r="A194" s="77" t="s">
        <v>79</v>
      </c>
      <c r="B194" s="61" t="s">
        <v>79</v>
      </c>
      <c r="C194" s="61" t="s">
        <v>188</v>
      </c>
      <c r="D194" s="78" t="s">
        <v>361</v>
      </c>
      <c r="E194" s="61" t="s">
        <v>362</v>
      </c>
      <c r="F194" s="61" t="s">
        <v>363</v>
      </c>
      <c r="G194" s="78">
        <v>12133</v>
      </c>
      <c r="H194" s="78">
        <v>757</v>
      </c>
      <c r="I194" s="78">
        <v>402</v>
      </c>
      <c r="J194" s="61">
        <v>2</v>
      </c>
      <c r="K194" s="79">
        <f>AVERAGE(G194:G195)</f>
        <v>13046</v>
      </c>
      <c r="L194" s="79">
        <f>STDEV(G194:G195)</f>
        <v>1291.1769824466357</v>
      </c>
      <c r="N194" s="87"/>
      <c r="O194" s="61">
        <f t="shared" si="35"/>
        <v>1</v>
      </c>
      <c r="Y194" s="88"/>
      <c r="Z194" s="88"/>
      <c r="AA194" s="88"/>
      <c r="AB194" s="88"/>
      <c r="AF194" s="33"/>
      <c r="AG194" s="89"/>
      <c r="AH194" s="86"/>
      <c r="AI194" s="86"/>
      <c r="AJ194" s="86"/>
      <c r="AK194" s="86"/>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52"/>
      <c r="EO194" s="52"/>
      <c r="EP194" s="52"/>
      <c r="EQ194" s="52"/>
      <c r="ER194" s="52"/>
      <c r="ES194" s="52"/>
      <c r="ET194" s="52"/>
      <c r="EU194" s="52"/>
      <c r="EV194" s="52"/>
      <c r="EW194" s="52"/>
      <c r="EX194" s="52"/>
      <c r="EY194" s="52"/>
      <c r="EZ194" s="52"/>
      <c r="FA194" s="52"/>
      <c r="FB194" s="52"/>
      <c r="FC194" s="52"/>
      <c r="FD194" s="52"/>
      <c r="FE194" s="52"/>
      <c r="FF194" s="52"/>
      <c r="FG194" s="52"/>
      <c r="FH194" s="52"/>
      <c r="FI194" s="52"/>
      <c r="FJ194" s="52"/>
      <c r="FK194" s="52"/>
      <c r="FL194" s="52"/>
      <c r="FM194" s="52"/>
      <c r="FN194" s="52"/>
      <c r="FO194" s="52"/>
      <c r="FP194" s="52"/>
      <c r="FQ194" s="52"/>
      <c r="FR194" s="52"/>
      <c r="FS194" s="52"/>
      <c r="FT194" s="52"/>
      <c r="FU194" s="52"/>
      <c r="FV194" s="52"/>
      <c r="FW194" s="52"/>
      <c r="FX194" s="52"/>
      <c r="FY194" s="52"/>
      <c r="FZ194" s="52"/>
      <c r="GA194" s="52"/>
      <c r="GB194" s="52"/>
      <c r="GC194" s="52"/>
      <c r="GD194" s="52"/>
      <c r="GE194" s="52"/>
      <c r="GF194" s="52"/>
      <c r="GG194" s="52"/>
      <c r="GH194" s="52"/>
      <c r="GI194" s="52"/>
      <c r="GJ194" s="52"/>
      <c r="GK194" s="52"/>
      <c r="GL194" s="52"/>
      <c r="GM194" s="52"/>
      <c r="GN194" s="52"/>
      <c r="GO194" s="52"/>
      <c r="GP194" s="52"/>
      <c r="GQ194" s="52"/>
      <c r="GR194" s="52"/>
      <c r="GS194" s="52"/>
      <c r="GT194" s="52"/>
      <c r="GU194" s="52"/>
      <c r="GV194" s="52"/>
      <c r="GW194" s="52"/>
      <c r="GX194" s="52"/>
      <c r="GY194" s="52"/>
      <c r="GZ194" s="52"/>
      <c r="HA194" s="52"/>
      <c r="HB194" s="52"/>
      <c r="HC194" s="52"/>
      <c r="HD194" s="52"/>
      <c r="HE194" s="52"/>
      <c r="HF194" s="52"/>
      <c r="HG194" s="52"/>
      <c r="HH194" s="52"/>
      <c r="HI194" s="52"/>
      <c r="HJ194" s="52"/>
      <c r="HK194" s="52"/>
      <c r="HL194" s="52"/>
      <c r="HM194" s="52"/>
      <c r="HN194" s="52"/>
      <c r="HO194" s="52"/>
      <c r="HP194" s="52"/>
      <c r="HQ194" s="52"/>
      <c r="HR194" s="52"/>
      <c r="HS194" s="52"/>
      <c r="HT194" s="52"/>
      <c r="HU194" s="52"/>
      <c r="HV194" s="52"/>
      <c r="HW194" s="52"/>
      <c r="HX194" s="52"/>
      <c r="HY194" s="52"/>
      <c r="HZ194" s="52"/>
      <c r="IA194" s="52"/>
      <c r="IB194" s="52"/>
      <c r="IC194" s="52"/>
      <c r="ID194" s="52"/>
      <c r="IE194" s="52"/>
      <c r="IF194" s="52"/>
      <c r="IG194" s="52"/>
      <c r="IH194" s="52"/>
      <c r="II194" s="52"/>
      <c r="IJ194" s="52"/>
      <c r="IK194" s="52"/>
      <c r="IL194" s="52"/>
      <c r="IM194" s="52"/>
      <c r="IN194" s="52"/>
      <c r="IO194" s="52"/>
      <c r="IP194" s="52"/>
      <c r="IQ194" s="52"/>
      <c r="IR194" s="52"/>
      <c r="IS194" s="52"/>
      <c r="IT194" s="52"/>
      <c r="IU194" s="52"/>
      <c r="IV194" s="52"/>
      <c r="IW194" s="52"/>
      <c r="IX194" s="52"/>
      <c r="IY194" s="52"/>
      <c r="IZ194" s="52"/>
      <c r="JA194" s="52"/>
      <c r="JB194" s="52"/>
      <c r="JC194" s="52"/>
      <c r="JD194" s="52"/>
      <c r="JE194" s="52"/>
      <c r="JF194" s="52"/>
      <c r="JG194" s="52"/>
      <c r="JH194" s="52"/>
      <c r="JI194" s="52"/>
      <c r="JJ194" s="52"/>
      <c r="JK194" s="52"/>
      <c r="JL194" s="52"/>
      <c r="JM194" s="52"/>
      <c r="JN194" s="52"/>
      <c r="JO194" s="52"/>
      <c r="JP194" s="52"/>
      <c r="JQ194" s="52"/>
      <c r="JR194" s="52"/>
      <c r="JS194" s="52"/>
      <c r="JT194" s="52"/>
      <c r="JU194" s="52"/>
      <c r="JV194" s="52"/>
      <c r="JW194" s="52"/>
      <c r="JX194" s="52"/>
      <c r="JY194" s="52"/>
      <c r="JZ194" s="52"/>
      <c r="KA194" s="52"/>
      <c r="KB194" s="52"/>
      <c r="KC194" s="52"/>
      <c r="KD194" s="52"/>
      <c r="KE194" s="52"/>
      <c r="KF194" s="52"/>
      <c r="KG194" s="52"/>
      <c r="KH194" s="52"/>
      <c r="KI194" s="52"/>
      <c r="KJ194" s="52"/>
      <c r="KK194" s="52"/>
      <c r="KL194" s="52"/>
      <c r="KM194" s="52"/>
      <c r="KN194" s="52"/>
      <c r="KO194" s="52"/>
      <c r="KP194" s="52"/>
      <c r="KQ194" s="52"/>
      <c r="KR194" s="52"/>
      <c r="KS194" s="52"/>
      <c r="KT194" s="52"/>
      <c r="KU194" s="52"/>
      <c r="KV194" s="52"/>
      <c r="KW194" s="52"/>
      <c r="KX194" s="52"/>
      <c r="KY194" s="52"/>
      <c r="KZ194" s="52"/>
      <c r="LA194" s="52"/>
      <c r="LB194" s="52"/>
      <c r="LC194" s="52"/>
      <c r="LD194" s="52"/>
      <c r="LE194" s="52"/>
      <c r="LF194" s="52"/>
      <c r="LG194" s="52"/>
      <c r="LH194" s="52"/>
      <c r="LI194" s="52"/>
      <c r="LJ194" s="52"/>
      <c r="LK194" s="52"/>
      <c r="LL194" s="52"/>
      <c r="LM194" s="52"/>
      <c r="LN194" s="52"/>
      <c r="LO194" s="52"/>
      <c r="LP194" s="52"/>
      <c r="LQ194" s="52"/>
      <c r="LR194" s="52"/>
      <c r="LS194" s="52"/>
      <c r="LT194" s="52"/>
      <c r="LU194" s="52"/>
      <c r="LV194" s="52"/>
      <c r="LW194" s="52"/>
      <c r="LX194" s="52"/>
      <c r="LY194" s="52"/>
      <c r="LZ194" s="52"/>
      <c r="MA194" s="52"/>
      <c r="MB194" s="52"/>
      <c r="MC194" s="52"/>
      <c r="MD194" s="52"/>
      <c r="ME194" s="52"/>
      <c r="MF194" s="52"/>
      <c r="MG194" s="52"/>
      <c r="MH194" s="52"/>
      <c r="MI194" s="52"/>
      <c r="MJ194" s="52"/>
      <c r="MK194" s="52"/>
      <c r="ML194" s="52"/>
      <c r="MM194" s="52"/>
      <c r="MN194" s="52"/>
      <c r="MO194" s="52"/>
      <c r="MP194" s="52"/>
      <c r="MQ194" s="52"/>
      <c r="MR194" s="52"/>
      <c r="MS194" s="52"/>
      <c r="MT194" s="52"/>
      <c r="MU194" s="52"/>
      <c r="MV194" s="52"/>
      <c r="MW194" s="52"/>
      <c r="MX194" s="52"/>
      <c r="MY194" s="52"/>
      <c r="MZ194" s="52"/>
      <c r="NA194" s="52"/>
      <c r="NB194" s="52"/>
      <c r="NC194" s="52"/>
      <c r="ND194" s="52"/>
      <c r="NE194" s="52"/>
      <c r="NF194" s="52"/>
      <c r="NG194" s="52"/>
      <c r="NH194" s="52"/>
      <c r="NI194" s="52"/>
      <c r="NJ194" s="52"/>
      <c r="NK194" s="52"/>
      <c r="NL194" s="52"/>
      <c r="NM194" s="52"/>
      <c r="NN194" s="52"/>
      <c r="NO194" s="52"/>
      <c r="NP194" s="52"/>
      <c r="NQ194" s="52"/>
      <c r="NR194" s="52"/>
      <c r="NS194" s="52"/>
      <c r="NT194" s="52"/>
      <c r="NU194" s="52"/>
      <c r="NV194" s="52"/>
      <c r="NW194" s="52"/>
      <c r="NX194" s="52"/>
      <c r="NY194" s="52"/>
      <c r="NZ194" s="52"/>
      <c r="OA194" s="52"/>
      <c r="OB194" s="52"/>
      <c r="OC194" s="52"/>
      <c r="OD194" s="52"/>
      <c r="OE194" s="52"/>
      <c r="OF194" s="52"/>
      <c r="OG194" s="52"/>
      <c r="OH194" s="52"/>
      <c r="OI194" s="52"/>
      <c r="OJ194" s="52"/>
      <c r="OK194" s="52"/>
      <c r="OL194" s="52"/>
      <c r="OM194" s="52"/>
      <c r="ON194" s="52"/>
      <c r="OO194" s="52"/>
      <c r="OP194" s="52"/>
      <c r="OQ194" s="52"/>
      <c r="OR194" s="52"/>
      <c r="OS194" s="52"/>
      <c r="OT194" s="52"/>
      <c r="OU194" s="52"/>
      <c r="OV194" s="52"/>
      <c r="OW194" s="52"/>
      <c r="OX194" s="52"/>
      <c r="OY194" s="52"/>
      <c r="OZ194" s="52"/>
      <c r="PA194" s="52"/>
      <c r="PB194" s="52"/>
      <c r="PC194" s="52"/>
      <c r="PD194" s="52"/>
      <c r="PE194" s="52"/>
      <c r="PF194" s="52"/>
      <c r="PG194" s="52"/>
      <c r="PH194" s="52"/>
      <c r="PI194" s="52"/>
      <c r="PJ194" s="52"/>
      <c r="PK194" s="52"/>
      <c r="PL194" s="52"/>
      <c r="PM194" s="52"/>
      <c r="PN194" s="52"/>
      <c r="PO194" s="52"/>
      <c r="PP194" s="52"/>
      <c r="PQ194" s="52"/>
      <c r="PR194" s="52"/>
      <c r="PS194" s="52"/>
      <c r="PT194" s="52"/>
      <c r="PU194" s="52"/>
      <c r="PV194" s="52"/>
      <c r="PW194" s="52"/>
      <c r="PX194" s="52"/>
      <c r="PY194" s="52"/>
      <c r="PZ194" s="52"/>
      <c r="QA194" s="52"/>
      <c r="QB194" s="52"/>
      <c r="QC194" s="52"/>
      <c r="QD194" s="52"/>
      <c r="QE194" s="52"/>
      <c r="QF194" s="52"/>
      <c r="QG194" s="52"/>
      <c r="QH194" s="52"/>
      <c r="QI194" s="52"/>
      <c r="QJ194" s="52"/>
      <c r="QK194" s="52"/>
      <c r="QL194" s="52"/>
      <c r="QM194" s="52"/>
      <c r="QN194" s="52"/>
      <c r="QO194" s="52"/>
      <c r="QP194" s="52"/>
      <c r="QQ194" s="52"/>
      <c r="QR194" s="52"/>
      <c r="QS194" s="52"/>
      <c r="QT194" s="52"/>
      <c r="QU194" s="52"/>
      <c r="QV194" s="52"/>
      <c r="QW194" s="52"/>
      <c r="QX194" s="52"/>
      <c r="QY194" s="52"/>
      <c r="QZ194" s="52"/>
      <c r="RA194" s="52"/>
      <c r="RB194" s="52"/>
      <c r="RC194" s="52"/>
      <c r="RD194" s="52"/>
      <c r="RE194" s="52"/>
      <c r="RF194" s="52"/>
      <c r="RG194" s="52"/>
      <c r="RH194" s="52"/>
      <c r="RI194" s="52"/>
      <c r="RJ194" s="52"/>
      <c r="RK194" s="52"/>
      <c r="RL194" s="52"/>
      <c r="RM194" s="52"/>
      <c r="RN194" s="52"/>
      <c r="RO194" s="52"/>
      <c r="RP194" s="52"/>
      <c r="RQ194" s="52"/>
      <c r="RR194" s="52"/>
      <c r="RS194" s="52"/>
      <c r="RT194" s="52"/>
      <c r="RU194" s="52"/>
      <c r="RV194" s="52"/>
      <c r="RW194" s="52"/>
      <c r="RX194" s="52"/>
      <c r="RY194" s="52"/>
      <c r="RZ194" s="52"/>
      <c r="SA194" s="52"/>
      <c r="SB194" s="52"/>
      <c r="SC194" s="52"/>
      <c r="SD194" s="52"/>
      <c r="SE194" s="52"/>
      <c r="SF194" s="52"/>
      <c r="SG194" s="52"/>
      <c r="SH194" s="52"/>
      <c r="SI194" s="52"/>
      <c r="SJ194" s="52"/>
      <c r="SK194" s="52"/>
      <c r="SL194" s="52"/>
      <c r="SM194" s="52"/>
      <c r="SN194" s="52"/>
      <c r="SO194" s="52"/>
      <c r="SP194" s="52"/>
      <c r="SQ194" s="52"/>
      <c r="SR194" s="52"/>
      <c r="SS194" s="52"/>
      <c r="ST194" s="52"/>
      <c r="SU194" s="52"/>
      <c r="SV194" s="52"/>
      <c r="SW194" s="52"/>
      <c r="SX194" s="52"/>
      <c r="SY194" s="52"/>
      <c r="SZ194" s="52"/>
      <c r="TA194" s="52"/>
      <c r="TB194" s="52"/>
      <c r="TC194" s="52"/>
      <c r="TD194" s="52"/>
      <c r="TE194" s="52"/>
      <c r="TF194" s="52"/>
      <c r="TG194" s="52"/>
      <c r="TH194" s="52"/>
      <c r="TI194" s="52"/>
      <c r="TJ194" s="52"/>
      <c r="TK194" s="52"/>
      <c r="TL194" s="52"/>
      <c r="TM194" s="52"/>
      <c r="TN194" s="52"/>
      <c r="TO194" s="52"/>
      <c r="TP194" s="52"/>
      <c r="TQ194" s="52"/>
      <c r="TR194" s="52"/>
      <c r="TS194" s="52"/>
      <c r="TT194" s="52"/>
      <c r="TU194" s="52"/>
      <c r="TV194" s="52"/>
      <c r="TW194" s="52"/>
      <c r="TX194" s="52"/>
      <c r="TY194" s="52"/>
      <c r="TZ194" s="52"/>
      <c r="UA194" s="52"/>
      <c r="UB194" s="52"/>
      <c r="UC194" s="52"/>
      <c r="UD194" s="52"/>
      <c r="UE194" s="52"/>
      <c r="UF194" s="52"/>
      <c r="UG194" s="52"/>
      <c r="UH194" s="52"/>
      <c r="UI194" s="52"/>
      <c r="UJ194" s="52"/>
      <c r="UK194" s="52"/>
      <c r="UL194" s="52"/>
      <c r="UM194" s="52"/>
      <c r="UN194" s="52"/>
      <c r="UO194" s="52"/>
      <c r="UP194" s="52"/>
      <c r="UQ194" s="52"/>
      <c r="UR194" s="52"/>
      <c r="US194" s="52"/>
      <c r="UT194" s="52"/>
      <c r="UU194" s="52"/>
      <c r="UV194" s="52"/>
      <c r="UW194" s="52"/>
      <c r="UX194" s="52"/>
      <c r="UY194" s="52"/>
      <c r="UZ194" s="52"/>
      <c r="VA194" s="52"/>
      <c r="VB194" s="52"/>
      <c r="VC194" s="52"/>
      <c r="VD194" s="52"/>
      <c r="VE194" s="52"/>
      <c r="VF194" s="52"/>
      <c r="VG194" s="52"/>
      <c r="VH194" s="52"/>
      <c r="VI194" s="52"/>
      <c r="VJ194" s="52"/>
      <c r="VK194" s="52"/>
      <c r="VL194" s="52"/>
      <c r="VM194" s="52"/>
      <c r="VN194" s="52"/>
      <c r="VO194" s="52"/>
      <c r="VP194" s="52"/>
      <c r="VQ194" s="52"/>
      <c r="VR194" s="52"/>
      <c r="VS194" s="52"/>
      <c r="VT194" s="52"/>
      <c r="VU194" s="52"/>
      <c r="VV194" s="52"/>
      <c r="VW194" s="52"/>
      <c r="VX194" s="52"/>
      <c r="VY194" s="52"/>
      <c r="VZ194" s="52"/>
      <c r="WA194" s="52"/>
      <c r="WB194" s="52"/>
      <c r="WC194" s="52"/>
      <c r="WD194" s="52"/>
      <c r="WE194" s="52"/>
      <c r="WF194" s="52"/>
      <c r="WG194" s="52"/>
      <c r="WH194" s="52"/>
      <c r="WI194" s="52"/>
      <c r="WJ194" s="52"/>
      <c r="WK194" s="52"/>
      <c r="WL194" s="52"/>
      <c r="WM194" s="52"/>
      <c r="WN194" s="52"/>
      <c r="WO194" s="52"/>
      <c r="WP194" s="52"/>
      <c r="WQ194" s="52"/>
      <c r="WR194" s="52"/>
      <c r="WS194" s="52"/>
      <c r="WT194" s="52"/>
      <c r="WU194" s="52"/>
      <c r="WV194" s="52"/>
      <c r="WW194" s="52"/>
      <c r="WX194" s="52"/>
      <c r="WY194" s="52"/>
      <c r="WZ194" s="52"/>
      <c r="XA194" s="52"/>
      <c r="XB194" s="52"/>
      <c r="XC194" s="52"/>
      <c r="XD194" s="52"/>
      <c r="XE194" s="52"/>
      <c r="XF194" s="52"/>
      <c r="XG194" s="52"/>
      <c r="XH194" s="52"/>
      <c r="XI194" s="52"/>
      <c r="XJ194" s="52"/>
      <c r="XK194" s="52"/>
      <c r="XL194" s="52"/>
      <c r="XM194" s="52"/>
      <c r="XN194" s="52"/>
      <c r="XO194" s="52"/>
      <c r="XP194" s="52"/>
      <c r="XQ194" s="52"/>
      <c r="XR194" s="52"/>
      <c r="XS194" s="52"/>
      <c r="XT194" s="52"/>
      <c r="XU194" s="52"/>
      <c r="XV194" s="52"/>
      <c r="XW194" s="52"/>
      <c r="XX194" s="52"/>
      <c r="XY194" s="52"/>
      <c r="XZ194" s="52"/>
      <c r="YA194" s="52"/>
      <c r="YB194" s="52"/>
      <c r="YC194" s="52"/>
      <c r="YD194" s="52"/>
      <c r="YE194" s="52"/>
      <c r="YF194" s="52"/>
      <c r="YG194" s="52"/>
      <c r="YH194" s="52"/>
      <c r="YI194" s="52"/>
      <c r="YJ194" s="52"/>
      <c r="YK194" s="52"/>
      <c r="YL194" s="52"/>
      <c r="YM194" s="52"/>
      <c r="YN194" s="52"/>
      <c r="YO194" s="52"/>
      <c r="YP194" s="52"/>
      <c r="YQ194" s="52"/>
      <c r="YR194" s="52"/>
      <c r="YS194" s="52"/>
      <c r="YT194" s="52"/>
      <c r="YU194" s="52"/>
      <c r="YV194" s="52"/>
      <c r="YW194" s="52"/>
      <c r="YX194" s="52"/>
      <c r="YY194" s="52"/>
      <c r="YZ194" s="52"/>
      <c r="ZA194" s="52"/>
      <c r="ZB194" s="52"/>
      <c r="ZC194" s="52"/>
      <c r="ZD194" s="52"/>
      <c r="ZE194" s="52"/>
      <c r="ZF194" s="52"/>
      <c r="ZG194" s="52"/>
      <c r="ZH194" s="52"/>
      <c r="ZI194" s="52"/>
      <c r="ZJ194" s="52"/>
      <c r="ZK194" s="52"/>
      <c r="ZL194" s="52"/>
      <c r="ZM194" s="52"/>
      <c r="ZN194" s="52"/>
      <c r="ZO194" s="52"/>
      <c r="ZP194" s="52"/>
      <c r="ZQ194" s="52"/>
      <c r="ZR194" s="52"/>
      <c r="ZS194" s="52"/>
      <c r="ZT194" s="52"/>
      <c r="ZU194" s="52"/>
      <c r="ZV194" s="52"/>
      <c r="ZW194" s="52"/>
      <c r="ZX194" s="52"/>
      <c r="ZY194" s="52"/>
      <c r="ZZ194" s="52"/>
      <c r="AAA194" s="52"/>
      <c r="AAB194" s="52"/>
      <c r="AAC194" s="52"/>
      <c r="AAD194" s="52"/>
      <c r="AAE194" s="52"/>
      <c r="AAF194" s="52"/>
      <c r="AAG194" s="52"/>
      <c r="AAH194" s="52"/>
      <c r="AAI194" s="52"/>
      <c r="AAJ194" s="52"/>
      <c r="AAK194" s="52"/>
      <c r="AAL194" s="52"/>
      <c r="AAM194" s="52"/>
      <c r="AAN194" s="52"/>
      <c r="AAO194" s="52"/>
      <c r="AAP194" s="52"/>
      <c r="AAQ194" s="52"/>
      <c r="AAR194" s="52"/>
      <c r="AAS194" s="52"/>
      <c r="AAT194" s="52"/>
      <c r="AAU194" s="52"/>
      <c r="AAV194" s="52"/>
      <c r="AAW194" s="52"/>
      <c r="AAX194" s="52"/>
      <c r="AAY194" s="52"/>
      <c r="AAZ194" s="52"/>
      <c r="ABA194" s="52"/>
      <c r="ABB194" s="52"/>
      <c r="ABC194" s="52"/>
      <c r="ABD194" s="52"/>
      <c r="ABE194" s="52"/>
      <c r="ABF194" s="52"/>
      <c r="ABG194" s="52"/>
      <c r="ABH194" s="52"/>
      <c r="ABI194" s="52"/>
      <c r="ABJ194" s="52"/>
      <c r="ABK194" s="52"/>
      <c r="ABL194" s="52"/>
      <c r="ABM194" s="52"/>
      <c r="ABN194" s="52"/>
      <c r="ABO194" s="52"/>
      <c r="ABP194" s="52"/>
      <c r="ABQ194" s="52"/>
      <c r="ABR194" s="52"/>
      <c r="ABS194" s="52"/>
      <c r="ABT194" s="52"/>
      <c r="ABU194" s="52"/>
      <c r="ABV194" s="52"/>
      <c r="ABW194" s="52"/>
      <c r="ABX194" s="52"/>
      <c r="ABY194" s="52"/>
      <c r="ABZ194" s="52"/>
      <c r="ACA194" s="52"/>
      <c r="ACB194" s="52"/>
      <c r="ACC194" s="52"/>
      <c r="ACD194" s="52"/>
      <c r="ACE194" s="52"/>
      <c r="ACF194" s="52"/>
      <c r="ACG194" s="52"/>
      <c r="ACH194" s="52"/>
      <c r="ACI194" s="52"/>
      <c r="ACJ194" s="52"/>
      <c r="ACK194" s="52"/>
      <c r="ACL194" s="52"/>
      <c r="ACM194" s="52"/>
      <c r="ACN194" s="52"/>
      <c r="ACO194" s="52"/>
      <c r="ACP194" s="52"/>
      <c r="ACQ194" s="52"/>
      <c r="ACR194" s="52"/>
      <c r="ACS194" s="52"/>
      <c r="ACT194" s="52"/>
      <c r="ACU194" s="52"/>
      <c r="ACV194" s="52"/>
      <c r="ACW194" s="52"/>
      <c r="ACX194" s="52"/>
      <c r="ACY194" s="52"/>
      <c r="ACZ194" s="52"/>
      <c r="ADA194" s="52"/>
      <c r="ADB194" s="52"/>
      <c r="ADC194" s="52"/>
      <c r="ADD194" s="52"/>
      <c r="ADE194" s="52"/>
      <c r="ADF194" s="52"/>
      <c r="ADG194" s="52"/>
      <c r="ADH194" s="52"/>
      <c r="ADI194" s="52"/>
      <c r="ADJ194" s="52"/>
      <c r="ADK194" s="52"/>
      <c r="ADL194" s="52"/>
      <c r="ADM194" s="52"/>
      <c r="ADN194" s="52"/>
      <c r="ADO194" s="52"/>
      <c r="ADP194" s="52"/>
      <c r="ADQ194" s="52"/>
      <c r="ADR194" s="52"/>
      <c r="ADS194" s="52"/>
      <c r="ADT194" s="52"/>
      <c r="ADU194" s="52"/>
      <c r="ADV194" s="52"/>
      <c r="ADW194" s="52"/>
      <c r="ADX194" s="52"/>
      <c r="ADY194" s="52"/>
      <c r="ADZ194" s="52"/>
      <c r="AEA194" s="52"/>
      <c r="AEB194" s="52"/>
      <c r="AEC194" s="52"/>
      <c r="AED194" s="52"/>
      <c r="AEE194" s="52"/>
      <c r="AEF194" s="52"/>
      <c r="AEG194" s="52"/>
      <c r="AEH194" s="52"/>
      <c r="AEI194" s="52"/>
      <c r="AEJ194" s="52"/>
      <c r="AEK194" s="52"/>
      <c r="AEL194" s="52"/>
      <c r="AEM194" s="52"/>
      <c r="AEN194" s="52"/>
      <c r="AEO194" s="52"/>
      <c r="AEP194" s="52"/>
      <c r="AEQ194" s="52"/>
      <c r="AER194" s="52"/>
      <c r="AES194" s="52"/>
      <c r="AET194" s="52"/>
      <c r="AEU194" s="52"/>
      <c r="AEV194" s="52"/>
      <c r="AEW194" s="52"/>
      <c r="AEX194" s="52"/>
      <c r="AEY194" s="52"/>
      <c r="AEZ194" s="52"/>
      <c r="AFA194" s="52"/>
      <c r="AFB194" s="52"/>
      <c r="AFC194" s="52"/>
      <c r="AFD194" s="52"/>
      <c r="AFE194" s="52"/>
      <c r="AFF194" s="52"/>
      <c r="AFG194" s="52"/>
      <c r="AFH194" s="52"/>
      <c r="AFI194" s="52"/>
      <c r="AFJ194" s="52"/>
      <c r="AFK194" s="52"/>
      <c r="AFL194" s="52"/>
      <c r="AFM194" s="52"/>
      <c r="AFN194" s="52"/>
      <c r="AFO194" s="52"/>
      <c r="AFP194" s="52"/>
      <c r="AFQ194" s="52"/>
      <c r="AFR194" s="52"/>
      <c r="AFS194" s="52"/>
      <c r="AFT194" s="52"/>
      <c r="AFU194" s="52"/>
      <c r="AFV194" s="52"/>
      <c r="AFW194" s="52"/>
      <c r="AFX194" s="52"/>
      <c r="AFY194" s="52"/>
      <c r="AFZ194" s="52"/>
      <c r="AGA194" s="52"/>
      <c r="AGB194" s="52"/>
      <c r="AGC194" s="52"/>
      <c r="AGD194" s="52"/>
      <c r="AGE194" s="52"/>
      <c r="AGF194" s="52"/>
      <c r="AGG194" s="52"/>
      <c r="AGH194" s="52"/>
      <c r="AGI194" s="52"/>
      <c r="AGJ194" s="52"/>
      <c r="AGK194" s="52"/>
      <c r="AGL194" s="52"/>
      <c r="AGM194" s="52"/>
      <c r="AGN194" s="52"/>
      <c r="AGO194" s="52"/>
      <c r="AGP194" s="52"/>
      <c r="AGQ194" s="52"/>
      <c r="AGR194" s="52"/>
      <c r="AGS194" s="52"/>
      <c r="AGT194" s="52"/>
      <c r="AGU194" s="52"/>
      <c r="AGV194" s="52"/>
      <c r="AGW194" s="52"/>
      <c r="AGX194" s="52"/>
      <c r="AGY194" s="52"/>
      <c r="AGZ194" s="52"/>
      <c r="AHA194" s="52"/>
      <c r="AHB194" s="52"/>
      <c r="AHC194" s="52"/>
      <c r="AHD194" s="52"/>
      <c r="AHE194" s="52"/>
      <c r="AHF194" s="52"/>
      <c r="AHG194" s="52"/>
      <c r="AHH194" s="52"/>
      <c r="AHI194" s="52"/>
      <c r="AHJ194" s="52"/>
      <c r="AHK194" s="52"/>
      <c r="AHL194" s="52"/>
      <c r="AHM194" s="52"/>
      <c r="AHN194" s="52"/>
      <c r="AHO194" s="52"/>
      <c r="AHP194" s="52"/>
      <c r="AHQ194" s="52"/>
      <c r="AHR194" s="52"/>
      <c r="AHS194" s="52"/>
      <c r="AHT194" s="52"/>
      <c r="AHU194" s="52"/>
      <c r="AHV194" s="52"/>
      <c r="AHW194" s="52"/>
      <c r="AHX194" s="52"/>
      <c r="AHY194" s="52"/>
      <c r="AHZ194" s="52"/>
      <c r="AIA194" s="52"/>
      <c r="AIB194" s="52"/>
      <c r="AIC194" s="52"/>
      <c r="AID194" s="52"/>
      <c r="AIE194" s="52"/>
      <c r="AIF194" s="52"/>
      <c r="AIG194" s="52"/>
      <c r="AIH194" s="52"/>
      <c r="AII194" s="52"/>
      <c r="AIJ194" s="52"/>
      <c r="AIK194" s="52"/>
      <c r="AIL194" s="52"/>
      <c r="AIM194" s="52"/>
      <c r="AIN194" s="52"/>
      <c r="AIO194" s="52"/>
      <c r="AIP194" s="52"/>
      <c r="AIQ194" s="52"/>
      <c r="AIR194" s="52"/>
      <c r="AIS194" s="52"/>
      <c r="AIT194" s="52"/>
      <c r="AIU194" s="52"/>
      <c r="AIV194" s="52"/>
      <c r="AIW194" s="52"/>
      <c r="AIX194" s="52"/>
      <c r="AIY194" s="52"/>
      <c r="AIZ194" s="52"/>
      <c r="AJA194" s="52"/>
      <c r="AJB194" s="52"/>
      <c r="AJC194" s="52"/>
      <c r="AJD194" s="52"/>
      <c r="AJE194" s="52"/>
      <c r="AJF194" s="52"/>
      <c r="AJG194" s="52"/>
      <c r="AJH194" s="52"/>
      <c r="AJI194" s="52"/>
      <c r="AJJ194" s="52"/>
      <c r="AJK194" s="52"/>
      <c r="AJL194" s="52"/>
      <c r="AJM194" s="52"/>
      <c r="AJN194" s="52"/>
      <c r="AJO194" s="52"/>
      <c r="AJP194" s="52"/>
      <c r="AJQ194" s="52"/>
      <c r="AJR194" s="52"/>
      <c r="AJS194" s="52"/>
      <c r="AJT194" s="52"/>
      <c r="AJU194" s="52"/>
      <c r="AJV194" s="52"/>
      <c r="AJW194" s="52"/>
      <c r="AJX194" s="52"/>
      <c r="AJY194" s="52"/>
      <c r="AJZ194" s="52"/>
      <c r="AKA194" s="52"/>
      <c r="AKB194" s="52"/>
      <c r="AKC194" s="52"/>
      <c r="AKD194" s="52"/>
      <c r="AKE194" s="52"/>
      <c r="AKF194" s="52"/>
      <c r="AKG194" s="52"/>
      <c r="AKH194" s="52"/>
      <c r="AKI194" s="52"/>
      <c r="AKJ194" s="52"/>
      <c r="AKK194" s="52"/>
      <c r="AKL194" s="52"/>
      <c r="AKM194" s="52"/>
      <c r="AKN194" s="52"/>
      <c r="AKO194" s="52"/>
      <c r="AKP194" s="52"/>
      <c r="AKQ194" s="52"/>
      <c r="AKR194" s="52"/>
      <c r="AKS194" s="52"/>
      <c r="AKT194" s="52"/>
      <c r="AKU194" s="52"/>
      <c r="AKV194" s="52"/>
      <c r="AKW194" s="52"/>
      <c r="AKX194" s="52"/>
      <c r="AKY194" s="52"/>
      <c r="AKZ194" s="52"/>
      <c r="ALA194" s="52"/>
      <c r="ALB194" s="52"/>
      <c r="ALC194" s="52"/>
      <c r="ALD194" s="52"/>
      <c r="ALE194" s="52"/>
      <c r="ALF194" s="52"/>
      <c r="ALG194" s="52"/>
      <c r="ALH194" s="52"/>
      <c r="ALI194" s="52"/>
      <c r="ALJ194" s="52"/>
      <c r="ALK194" s="52"/>
      <c r="ALL194" s="52"/>
      <c r="ALM194" s="52"/>
      <c r="ALN194" s="52"/>
      <c r="ALO194" s="52"/>
      <c r="ALP194" s="52"/>
      <c r="ALQ194" s="52"/>
      <c r="ALR194" s="52"/>
      <c r="ALS194" s="52"/>
      <c r="ALT194" s="52"/>
      <c r="ALU194" s="52"/>
      <c r="ALV194" s="52"/>
      <c r="ALW194" s="52"/>
      <c r="ALX194" s="52"/>
      <c r="ALY194" s="52"/>
      <c r="ALZ194" s="52"/>
      <c r="AMA194" s="52"/>
      <c r="AMB194" s="52"/>
      <c r="AMC194" s="52"/>
      <c r="AMD194" s="52"/>
      <c r="AME194" s="52"/>
      <c r="AMF194" s="52"/>
      <c r="AMG194" s="52"/>
      <c r="AMH194" s="52"/>
      <c r="AMI194" s="52"/>
      <c r="AMJ194" s="52"/>
      <c r="AMK194" s="52"/>
      <c r="AML194" s="52"/>
      <c r="AMM194" s="52"/>
      <c r="AMN194" s="52"/>
      <c r="AMO194" s="52"/>
      <c r="AMP194" s="52"/>
      <c r="AMQ194" s="52"/>
      <c r="AMR194" s="52"/>
      <c r="AMS194" s="52"/>
      <c r="AMT194" s="52"/>
      <c r="AMU194" s="52"/>
      <c r="AMV194" s="52"/>
      <c r="AMW194" s="52"/>
      <c r="AMX194" s="52"/>
      <c r="AMY194" s="52"/>
      <c r="AMZ194" s="52"/>
      <c r="ANA194" s="52"/>
      <c r="ANB194" s="52"/>
      <c r="ANC194" s="52"/>
      <c r="AND194" s="52"/>
      <c r="ANE194" s="52"/>
      <c r="ANF194" s="52"/>
      <c r="ANG194" s="52"/>
      <c r="ANH194" s="52"/>
      <c r="ANI194" s="52"/>
      <c r="ANJ194" s="52"/>
      <c r="ANK194" s="52"/>
      <c r="ANL194" s="52"/>
      <c r="ANM194" s="52"/>
      <c r="ANN194" s="52"/>
      <c r="ANO194" s="52"/>
      <c r="ANP194" s="52"/>
      <c r="ANQ194" s="52"/>
      <c r="ANR194" s="52"/>
      <c r="ANS194" s="52"/>
      <c r="ANT194" s="52"/>
      <c r="ANU194" s="52"/>
      <c r="ANV194" s="52"/>
      <c r="ANW194" s="52"/>
      <c r="ANX194" s="52"/>
      <c r="ANY194" s="52"/>
      <c r="ANZ194" s="52"/>
      <c r="AOA194" s="52"/>
      <c r="AOB194" s="52"/>
      <c r="AOC194" s="52"/>
      <c r="AOD194" s="52"/>
      <c r="AOE194" s="52"/>
      <c r="AOF194" s="52"/>
      <c r="AOG194" s="52"/>
      <c r="AOH194" s="52"/>
      <c r="AOI194" s="52"/>
      <c r="AOJ194" s="52"/>
      <c r="AOK194" s="52"/>
      <c r="AOL194" s="52"/>
      <c r="AOM194" s="52"/>
      <c r="AON194" s="52"/>
      <c r="AOO194" s="52"/>
      <c r="AOP194" s="52"/>
      <c r="AOQ194" s="52"/>
      <c r="AOR194" s="52"/>
      <c r="AOS194" s="52"/>
      <c r="AOT194" s="52"/>
      <c r="AOU194" s="52"/>
      <c r="AOV194" s="52"/>
      <c r="AOW194" s="52"/>
      <c r="AOX194" s="52"/>
      <c r="AOY194" s="52"/>
      <c r="AOZ194" s="52"/>
      <c r="APA194" s="52"/>
      <c r="APB194" s="52"/>
      <c r="APC194" s="52"/>
      <c r="APD194" s="52"/>
      <c r="APE194" s="52"/>
      <c r="APF194" s="52"/>
      <c r="APG194" s="52"/>
      <c r="APH194" s="52"/>
      <c r="API194" s="52"/>
      <c r="APJ194" s="52"/>
      <c r="APK194" s="52"/>
      <c r="APL194" s="52"/>
      <c r="APM194" s="52"/>
      <c r="APN194" s="52"/>
      <c r="APO194" s="52"/>
      <c r="APP194" s="52"/>
      <c r="APQ194" s="52"/>
      <c r="APR194" s="52"/>
      <c r="APS194" s="52"/>
      <c r="APT194" s="52"/>
      <c r="APU194" s="52"/>
      <c r="APV194" s="52"/>
      <c r="APW194" s="52"/>
      <c r="APX194" s="52"/>
      <c r="APY194" s="52"/>
      <c r="APZ194" s="52"/>
      <c r="AQA194" s="52"/>
      <c r="AQB194" s="52"/>
      <c r="AQC194" s="52"/>
      <c r="AQD194" s="52"/>
      <c r="AQE194" s="52"/>
      <c r="AQF194" s="52"/>
      <c r="AQG194" s="52"/>
      <c r="AQH194" s="52"/>
      <c r="AQI194" s="52"/>
      <c r="AQJ194" s="52"/>
      <c r="AQK194" s="52"/>
      <c r="AQL194" s="52"/>
      <c r="AQM194" s="52"/>
      <c r="AQN194" s="52"/>
      <c r="AQO194" s="52"/>
      <c r="AQP194" s="52"/>
      <c r="AQQ194" s="52"/>
      <c r="AQR194" s="52"/>
      <c r="AQS194" s="52"/>
      <c r="AQT194" s="52"/>
      <c r="AQU194" s="52"/>
      <c r="AQV194" s="52"/>
      <c r="AQW194" s="52"/>
      <c r="AQX194" s="52"/>
      <c r="AQY194" s="52"/>
      <c r="AQZ194" s="52"/>
      <c r="ARA194" s="52"/>
      <c r="ARB194" s="52"/>
      <c r="ARC194" s="52"/>
      <c r="ARD194" s="52"/>
      <c r="ARE194" s="52"/>
      <c r="ARF194" s="52"/>
      <c r="ARG194" s="52"/>
      <c r="ARH194" s="52"/>
      <c r="ARI194" s="52"/>
      <c r="ARJ194" s="52"/>
      <c r="ARK194" s="52"/>
      <c r="ARL194" s="52"/>
      <c r="ARM194" s="52"/>
      <c r="ARN194" s="52"/>
      <c r="ARO194" s="52"/>
      <c r="ARP194" s="52"/>
      <c r="ARQ194" s="52"/>
      <c r="ARR194" s="52"/>
      <c r="ARS194" s="52"/>
      <c r="ART194" s="52"/>
      <c r="ARU194" s="52"/>
      <c r="ARV194" s="52"/>
      <c r="ARW194" s="52"/>
      <c r="ARX194" s="52"/>
      <c r="ARY194" s="52"/>
      <c r="ARZ194" s="52"/>
      <c r="ASA194" s="52"/>
      <c r="ASB194" s="52"/>
      <c r="ASC194" s="52"/>
      <c r="ASD194" s="52"/>
      <c r="ASE194" s="52"/>
      <c r="ASF194" s="52"/>
      <c r="ASG194" s="52"/>
      <c r="ASH194" s="52"/>
      <c r="ASI194" s="52"/>
      <c r="ASJ194" s="52"/>
      <c r="ASK194" s="52"/>
      <c r="ASL194" s="52"/>
      <c r="ASM194" s="52"/>
      <c r="ASN194" s="52"/>
      <c r="ASO194" s="52"/>
      <c r="ASP194" s="52"/>
      <c r="ASQ194" s="52"/>
      <c r="ASR194" s="52"/>
      <c r="ASS194" s="52"/>
      <c r="AST194" s="52"/>
      <c r="ASU194" s="52"/>
      <c r="ASV194" s="52"/>
      <c r="ASW194" s="52"/>
      <c r="ASX194" s="52"/>
      <c r="ASY194" s="52"/>
      <c r="ASZ194" s="52"/>
      <c r="ATA194" s="52"/>
      <c r="ATB194" s="52"/>
      <c r="ATC194" s="52"/>
      <c r="ATD194" s="52"/>
      <c r="ATE194" s="52"/>
      <c r="ATF194" s="52"/>
      <c r="ATG194" s="52"/>
      <c r="ATH194" s="52"/>
      <c r="ATI194" s="52"/>
      <c r="ATJ194" s="52"/>
      <c r="ATK194" s="52"/>
      <c r="ATL194" s="52"/>
      <c r="ATM194" s="52"/>
      <c r="ATN194" s="52"/>
      <c r="ATO194" s="52"/>
      <c r="ATP194" s="52"/>
      <c r="ATQ194" s="52"/>
      <c r="ATR194" s="52"/>
      <c r="ATS194" s="52"/>
      <c r="ATT194" s="52"/>
      <c r="ATU194" s="52"/>
      <c r="ATV194" s="52"/>
      <c r="ATW194" s="52"/>
      <c r="ATX194" s="52"/>
      <c r="ATY194" s="52"/>
      <c r="ATZ194" s="52"/>
      <c r="AUA194" s="52"/>
      <c r="AUB194" s="52"/>
      <c r="AUC194" s="52"/>
      <c r="AUD194" s="52"/>
      <c r="AUE194" s="52"/>
      <c r="AUF194" s="52"/>
      <c r="AUG194" s="52"/>
      <c r="AUH194" s="52"/>
      <c r="AUI194" s="52"/>
      <c r="AUJ194" s="52"/>
      <c r="AUK194" s="52"/>
      <c r="AUL194" s="52"/>
      <c r="AUM194" s="52"/>
      <c r="AUN194" s="52"/>
      <c r="AUO194" s="52"/>
      <c r="AUP194" s="52"/>
      <c r="AUQ194" s="52"/>
      <c r="AUR194" s="52"/>
      <c r="AUS194" s="52"/>
      <c r="AUT194" s="52"/>
      <c r="AUU194" s="52"/>
      <c r="AUV194" s="52"/>
      <c r="AUW194" s="52"/>
      <c r="AUX194" s="52"/>
      <c r="AUY194" s="52"/>
      <c r="AUZ194" s="52"/>
      <c r="AVA194" s="52"/>
      <c r="AVB194" s="52"/>
      <c r="AVC194" s="52"/>
      <c r="AVD194" s="52"/>
      <c r="AVE194" s="52"/>
      <c r="AVF194" s="52"/>
      <c r="AVG194" s="52"/>
      <c r="AVH194" s="52"/>
      <c r="AVI194" s="52"/>
      <c r="AVJ194" s="52"/>
      <c r="AVK194" s="52"/>
      <c r="AVL194" s="52"/>
      <c r="AVM194" s="52"/>
      <c r="AVN194" s="52"/>
      <c r="AVO194" s="52"/>
      <c r="AVP194" s="52"/>
      <c r="AVQ194" s="52"/>
      <c r="AVR194" s="52"/>
      <c r="AVS194" s="52"/>
      <c r="AVT194" s="52"/>
      <c r="AVU194" s="52"/>
      <c r="AVV194" s="52"/>
      <c r="AVW194" s="52"/>
      <c r="AVX194" s="52"/>
      <c r="AVY194" s="52"/>
      <c r="AVZ194" s="52"/>
      <c r="AWA194" s="52"/>
      <c r="AWB194" s="52"/>
      <c r="AWC194" s="52"/>
      <c r="AWD194" s="52"/>
      <c r="AWE194" s="52"/>
      <c r="AWF194" s="52"/>
      <c r="AWG194" s="52"/>
      <c r="AWH194" s="52"/>
      <c r="AWI194" s="52"/>
      <c r="AWJ194" s="52"/>
      <c r="AWK194" s="52"/>
      <c r="AWL194" s="52"/>
      <c r="AWM194" s="52"/>
      <c r="AWN194" s="52"/>
      <c r="AWO194" s="52"/>
      <c r="AWP194" s="52"/>
      <c r="AWQ194" s="52"/>
      <c r="AWR194" s="52"/>
      <c r="AWS194" s="52"/>
      <c r="AWT194" s="52"/>
      <c r="AWU194" s="52"/>
      <c r="AWV194" s="52"/>
      <c r="AWW194" s="52"/>
      <c r="AWX194" s="52"/>
      <c r="AWY194" s="52"/>
      <c r="AWZ194" s="52"/>
      <c r="AXA194" s="52"/>
      <c r="AXB194" s="52"/>
      <c r="AXC194" s="52"/>
      <c r="AXD194" s="52"/>
      <c r="AXE194" s="52"/>
      <c r="AXF194" s="52"/>
      <c r="AXG194" s="52"/>
      <c r="AXH194" s="52"/>
      <c r="AXI194" s="52"/>
      <c r="AXJ194" s="52"/>
      <c r="AXK194" s="52"/>
      <c r="AXL194" s="52"/>
      <c r="AXM194" s="52"/>
      <c r="AXN194" s="52"/>
      <c r="AXO194" s="52"/>
      <c r="AXP194" s="52"/>
      <c r="AXQ194" s="52"/>
      <c r="AXR194" s="52"/>
      <c r="AXS194" s="52"/>
      <c r="AXT194" s="52"/>
      <c r="AXU194" s="52"/>
      <c r="AXV194" s="52"/>
      <c r="AXW194" s="52"/>
      <c r="AXX194" s="52"/>
      <c r="AXY194" s="52"/>
      <c r="AXZ194" s="52"/>
      <c r="AYA194" s="52"/>
      <c r="AYB194" s="52"/>
      <c r="AYC194" s="52"/>
      <c r="AYD194" s="52"/>
      <c r="AYE194" s="52"/>
      <c r="AYF194" s="52"/>
      <c r="AYG194" s="52"/>
      <c r="AYH194" s="52"/>
      <c r="AYI194" s="52"/>
      <c r="AYJ194" s="52"/>
      <c r="AYK194" s="52"/>
      <c r="AYL194" s="52"/>
      <c r="AYM194" s="52"/>
      <c r="AYN194" s="52"/>
      <c r="AYO194" s="52"/>
      <c r="AYP194" s="52"/>
      <c r="AYQ194" s="52"/>
      <c r="AYR194" s="52"/>
      <c r="AYS194" s="52"/>
      <c r="AYT194" s="52"/>
      <c r="AYU194" s="52"/>
      <c r="AYV194" s="52"/>
      <c r="AYW194" s="52"/>
      <c r="AYX194" s="52"/>
      <c r="AYY194" s="52"/>
      <c r="AYZ194" s="52"/>
      <c r="AZA194" s="52"/>
      <c r="AZB194" s="52"/>
      <c r="AZC194" s="52"/>
      <c r="AZD194" s="52"/>
      <c r="AZE194" s="52"/>
      <c r="AZF194" s="52"/>
      <c r="AZG194" s="52"/>
      <c r="AZH194" s="52"/>
      <c r="AZI194" s="52"/>
      <c r="AZJ194" s="52"/>
      <c r="AZK194" s="52"/>
      <c r="AZL194" s="52"/>
      <c r="AZM194" s="52"/>
      <c r="AZN194" s="52"/>
      <c r="AZO194" s="52"/>
      <c r="AZP194" s="52"/>
      <c r="AZQ194" s="52"/>
      <c r="AZR194" s="52"/>
      <c r="AZS194" s="52"/>
      <c r="AZT194" s="52"/>
      <c r="AZU194" s="52"/>
      <c r="AZV194" s="52"/>
      <c r="AZW194" s="52"/>
      <c r="AZX194" s="52"/>
      <c r="AZY194" s="52"/>
      <c r="AZZ194" s="52"/>
      <c r="BAA194" s="52"/>
      <c r="BAB194" s="52"/>
      <c r="BAC194" s="52"/>
      <c r="BAD194" s="52"/>
      <c r="BAE194" s="52"/>
      <c r="BAF194" s="52"/>
      <c r="BAG194" s="52"/>
      <c r="BAH194" s="52"/>
      <c r="BAI194" s="52"/>
      <c r="BAJ194" s="52"/>
      <c r="BAK194" s="52"/>
      <c r="BAL194" s="52"/>
      <c r="BAM194" s="52"/>
      <c r="BAN194" s="52"/>
      <c r="BAO194" s="52"/>
      <c r="BAP194" s="52"/>
      <c r="BAQ194" s="52"/>
      <c r="BAR194" s="52"/>
      <c r="BAS194" s="52"/>
      <c r="BAT194" s="52"/>
      <c r="BAU194" s="52"/>
      <c r="BAV194" s="52"/>
      <c r="BAW194" s="52"/>
      <c r="BAX194" s="52"/>
      <c r="BAY194" s="52"/>
      <c r="BAZ194" s="52"/>
      <c r="BBA194" s="52"/>
      <c r="BBB194" s="52"/>
      <c r="BBC194" s="52"/>
      <c r="BBD194" s="52"/>
      <c r="BBE194" s="52"/>
      <c r="BBF194" s="52"/>
      <c r="BBG194" s="52"/>
      <c r="BBH194" s="52"/>
      <c r="BBI194" s="52"/>
      <c r="BBJ194" s="52"/>
      <c r="BBK194" s="52"/>
      <c r="BBL194" s="52"/>
      <c r="BBM194" s="52"/>
      <c r="BBN194" s="52"/>
      <c r="BBO194" s="52"/>
      <c r="BBP194" s="52"/>
      <c r="BBQ194" s="52"/>
      <c r="BBR194" s="52"/>
      <c r="BBS194" s="52"/>
      <c r="BBT194" s="52"/>
      <c r="BBU194" s="52"/>
      <c r="BBV194" s="52"/>
      <c r="BBW194" s="52"/>
      <c r="BBX194" s="52"/>
      <c r="BBY194" s="52"/>
      <c r="BBZ194" s="52"/>
      <c r="BCA194" s="52"/>
      <c r="BCB194" s="52"/>
      <c r="BCC194" s="52"/>
      <c r="BCD194" s="52"/>
      <c r="BCE194" s="52"/>
      <c r="BCF194" s="52"/>
      <c r="BCG194" s="52"/>
      <c r="BCH194" s="52"/>
      <c r="BCI194" s="52"/>
      <c r="BCJ194" s="52"/>
      <c r="BCK194" s="52"/>
      <c r="BCL194" s="52"/>
      <c r="BCM194" s="52"/>
      <c r="BCN194" s="52"/>
      <c r="BCO194" s="52"/>
      <c r="BCP194" s="52"/>
      <c r="BCQ194" s="52"/>
      <c r="BCR194" s="52"/>
      <c r="BCS194" s="52"/>
      <c r="BCT194" s="52"/>
    </row>
    <row r="195" spans="1:1450" s="61" customFormat="1" x14ac:dyDescent="0.25">
      <c r="A195" s="77" t="s">
        <v>79</v>
      </c>
      <c r="B195" s="61" t="s">
        <v>79</v>
      </c>
      <c r="C195" s="61" t="s">
        <v>188</v>
      </c>
      <c r="D195" s="78" t="s">
        <v>365</v>
      </c>
      <c r="E195" s="61" t="s">
        <v>362</v>
      </c>
      <c r="F195" s="61" t="s">
        <v>364</v>
      </c>
      <c r="G195" s="78">
        <v>13959</v>
      </c>
      <c r="H195" s="78">
        <v>962</v>
      </c>
      <c r="I195" s="78">
        <v>616</v>
      </c>
      <c r="N195" s="87"/>
      <c r="O195" s="61">
        <f t="shared" si="35"/>
        <v>1</v>
      </c>
      <c r="Y195" s="88"/>
      <c r="Z195" s="88"/>
      <c r="AA195" s="88"/>
      <c r="AB195" s="88"/>
      <c r="AF195" s="33"/>
      <c r="AG195" s="89"/>
      <c r="AH195" s="86"/>
      <c r="AI195" s="86"/>
      <c r="AJ195" s="86"/>
      <c r="AK195" s="86"/>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52"/>
      <c r="EO195" s="52"/>
      <c r="EP195" s="52"/>
      <c r="EQ195" s="52"/>
      <c r="ER195" s="52"/>
      <c r="ES195" s="52"/>
      <c r="ET195" s="52"/>
      <c r="EU195" s="52"/>
      <c r="EV195" s="52"/>
      <c r="EW195" s="52"/>
      <c r="EX195" s="52"/>
      <c r="EY195" s="52"/>
      <c r="EZ195" s="52"/>
      <c r="FA195" s="52"/>
      <c r="FB195" s="52"/>
      <c r="FC195" s="52"/>
      <c r="FD195" s="52"/>
      <c r="FE195" s="52"/>
      <c r="FF195" s="52"/>
      <c r="FG195" s="52"/>
      <c r="FH195" s="52"/>
      <c r="FI195" s="52"/>
      <c r="FJ195" s="52"/>
      <c r="FK195" s="52"/>
      <c r="FL195" s="52"/>
      <c r="FM195" s="52"/>
      <c r="FN195" s="52"/>
      <c r="FO195" s="52"/>
      <c r="FP195" s="52"/>
      <c r="FQ195" s="52"/>
      <c r="FR195" s="52"/>
      <c r="FS195" s="52"/>
      <c r="FT195" s="52"/>
      <c r="FU195" s="52"/>
      <c r="FV195" s="52"/>
      <c r="FW195" s="52"/>
      <c r="FX195" s="52"/>
      <c r="FY195" s="52"/>
      <c r="FZ195" s="52"/>
      <c r="GA195" s="52"/>
      <c r="GB195" s="52"/>
      <c r="GC195" s="52"/>
      <c r="GD195" s="52"/>
      <c r="GE195" s="52"/>
      <c r="GF195" s="52"/>
      <c r="GG195" s="52"/>
      <c r="GH195" s="52"/>
      <c r="GI195" s="52"/>
      <c r="GJ195" s="52"/>
      <c r="GK195" s="52"/>
      <c r="GL195" s="52"/>
      <c r="GM195" s="52"/>
      <c r="GN195" s="52"/>
      <c r="GO195" s="52"/>
      <c r="GP195" s="52"/>
      <c r="GQ195" s="52"/>
      <c r="GR195" s="52"/>
      <c r="GS195" s="52"/>
      <c r="GT195" s="52"/>
      <c r="GU195" s="52"/>
      <c r="GV195" s="52"/>
      <c r="GW195" s="52"/>
      <c r="GX195" s="52"/>
      <c r="GY195" s="52"/>
      <c r="GZ195" s="52"/>
      <c r="HA195" s="52"/>
      <c r="HB195" s="52"/>
      <c r="HC195" s="52"/>
      <c r="HD195" s="52"/>
      <c r="HE195" s="52"/>
      <c r="HF195" s="52"/>
      <c r="HG195" s="52"/>
      <c r="HH195" s="52"/>
      <c r="HI195" s="52"/>
      <c r="HJ195" s="52"/>
      <c r="HK195" s="52"/>
      <c r="HL195" s="52"/>
      <c r="HM195" s="52"/>
      <c r="HN195" s="52"/>
      <c r="HO195" s="52"/>
      <c r="HP195" s="52"/>
      <c r="HQ195" s="52"/>
      <c r="HR195" s="52"/>
      <c r="HS195" s="52"/>
      <c r="HT195" s="52"/>
      <c r="HU195" s="52"/>
      <c r="HV195" s="52"/>
      <c r="HW195" s="52"/>
      <c r="HX195" s="52"/>
      <c r="HY195" s="52"/>
      <c r="HZ195" s="52"/>
      <c r="IA195" s="52"/>
      <c r="IB195" s="52"/>
      <c r="IC195" s="52"/>
      <c r="ID195" s="52"/>
      <c r="IE195" s="52"/>
      <c r="IF195" s="52"/>
      <c r="IG195" s="52"/>
      <c r="IH195" s="52"/>
      <c r="II195" s="52"/>
      <c r="IJ195" s="52"/>
      <c r="IK195" s="52"/>
      <c r="IL195" s="52"/>
      <c r="IM195" s="52"/>
      <c r="IN195" s="52"/>
      <c r="IO195" s="52"/>
      <c r="IP195" s="52"/>
      <c r="IQ195" s="52"/>
      <c r="IR195" s="52"/>
      <c r="IS195" s="52"/>
      <c r="IT195" s="52"/>
      <c r="IU195" s="52"/>
      <c r="IV195" s="52"/>
      <c r="IW195" s="52"/>
      <c r="IX195" s="52"/>
      <c r="IY195" s="52"/>
      <c r="IZ195" s="52"/>
      <c r="JA195" s="52"/>
      <c r="JB195" s="52"/>
      <c r="JC195" s="52"/>
      <c r="JD195" s="52"/>
      <c r="JE195" s="52"/>
      <c r="JF195" s="52"/>
      <c r="JG195" s="52"/>
      <c r="JH195" s="52"/>
      <c r="JI195" s="52"/>
      <c r="JJ195" s="52"/>
      <c r="JK195" s="52"/>
      <c r="JL195" s="52"/>
      <c r="JM195" s="52"/>
      <c r="JN195" s="52"/>
      <c r="JO195" s="52"/>
      <c r="JP195" s="52"/>
      <c r="JQ195" s="52"/>
      <c r="JR195" s="52"/>
      <c r="JS195" s="52"/>
      <c r="JT195" s="52"/>
      <c r="JU195" s="52"/>
      <c r="JV195" s="52"/>
      <c r="JW195" s="52"/>
      <c r="JX195" s="52"/>
      <c r="JY195" s="52"/>
      <c r="JZ195" s="52"/>
      <c r="KA195" s="52"/>
      <c r="KB195" s="52"/>
      <c r="KC195" s="52"/>
      <c r="KD195" s="52"/>
      <c r="KE195" s="52"/>
      <c r="KF195" s="52"/>
      <c r="KG195" s="52"/>
      <c r="KH195" s="52"/>
      <c r="KI195" s="52"/>
      <c r="KJ195" s="52"/>
      <c r="KK195" s="52"/>
      <c r="KL195" s="52"/>
      <c r="KM195" s="52"/>
      <c r="KN195" s="52"/>
      <c r="KO195" s="52"/>
      <c r="KP195" s="52"/>
      <c r="KQ195" s="52"/>
      <c r="KR195" s="52"/>
      <c r="KS195" s="52"/>
      <c r="KT195" s="52"/>
      <c r="KU195" s="52"/>
      <c r="KV195" s="52"/>
      <c r="KW195" s="52"/>
      <c r="KX195" s="52"/>
      <c r="KY195" s="52"/>
      <c r="KZ195" s="52"/>
      <c r="LA195" s="52"/>
      <c r="LB195" s="52"/>
      <c r="LC195" s="52"/>
      <c r="LD195" s="52"/>
      <c r="LE195" s="52"/>
      <c r="LF195" s="52"/>
      <c r="LG195" s="52"/>
      <c r="LH195" s="52"/>
      <c r="LI195" s="52"/>
      <c r="LJ195" s="52"/>
      <c r="LK195" s="52"/>
      <c r="LL195" s="52"/>
      <c r="LM195" s="52"/>
      <c r="LN195" s="52"/>
      <c r="LO195" s="52"/>
      <c r="LP195" s="52"/>
      <c r="LQ195" s="52"/>
      <c r="LR195" s="52"/>
      <c r="LS195" s="52"/>
      <c r="LT195" s="52"/>
      <c r="LU195" s="52"/>
      <c r="LV195" s="52"/>
      <c r="LW195" s="52"/>
      <c r="LX195" s="52"/>
      <c r="LY195" s="52"/>
      <c r="LZ195" s="52"/>
      <c r="MA195" s="52"/>
      <c r="MB195" s="52"/>
      <c r="MC195" s="52"/>
      <c r="MD195" s="52"/>
      <c r="ME195" s="52"/>
      <c r="MF195" s="52"/>
      <c r="MG195" s="52"/>
      <c r="MH195" s="52"/>
      <c r="MI195" s="52"/>
      <c r="MJ195" s="52"/>
      <c r="MK195" s="52"/>
      <c r="ML195" s="52"/>
      <c r="MM195" s="52"/>
      <c r="MN195" s="52"/>
      <c r="MO195" s="52"/>
      <c r="MP195" s="52"/>
      <c r="MQ195" s="52"/>
      <c r="MR195" s="52"/>
      <c r="MS195" s="52"/>
      <c r="MT195" s="52"/>
      <c r="MU195" s="52"/>
      <c r="MV195" s="52"/>
      <c r="MW195" s="52"/>
      <c r="MX195" s="52"/>
      <c r="MY195" s="52"/>
      <c r="MZ195" s="52"/>
      <c r="NA195" s="52"/>
      <c r="NB195" s="52"/>
      <c r="NC195" s="52"/>
      <c r="ND195" s="52"/>
      <c r="NE195" s="52"/>
      <c r="NF195" s="52"/>
      <c r="NG195" s="52"/>
      <c r="NH195" s="52"/>
      <c r="NI195" s="52"/>
      <c r="NJ195" s="52"/>
      <c r="NK195" s="52"/>
      <c r="NL195" s="52"/>
      <c r="NM195" s="52"/>
      <c r="NN195" s="52"/>
      <c r="NO195" s="52"/>
      <c r="NP195" s="52"/>
      <c r="NQ195" s="52"/>
      <c r="NR195" s="52"/>
      <c r="NS195" s="52"/>
      <c r="NT195" s="52"/>
      <c r="NU195" s="52"/>
      <c r="NV195" s="52"/>
      <c r="NW195" s="52"/>
      <c r="NX195" s="52"/>
      <c r="NY195" s="52"/>
      <c r="NZ195" s="52"/>
      <c r="OA195" s="52"/>
      <c r="OB195" s="52"/>
      <c r="OC195" s="52"/>
      <c r="OD195" s="52"/>
      <c r="OE195" s="52"/>
      <c r="OF195" s="52"/>
      <c r="OG195" s="52"/>
      <c r="OH195" s="52"/>
      <c r="OI195" s="52"/>
      <c r="OJ195" s="52"/>
      <c r="OK195" s="52"/>
      <c r="OL195" s="52"/>
      <c r="OM195" s="52"/>
      <c r="ON195" s="52"/>
      <c r="OO195" s="52"/>
      <c r="OP195" s="52"/>
      <c r="OQ195" s="52"/>
      <c r="OR195" s="52"/>
      <c r="OS195" s="52"/>
      <c r="OT195" s="52"/>
      <c r="OU195" s="52"/>
      <c r="OV195" s="52"/>
      <c r="OW195" s="52"/>
      <c r="OX195" s="52"/>
      <c r="OY195" s="52"/>
      <c r="OZ195" s="52"/>
      <c r="PA195" s="52"/>
      <c r="PB195" s="52"/>
      <c r="PC195" s="52"/>
      <c r="PD195" s="52"/>
      <c r="PE195" s="52"/>
      <c r="PF195" s="52"/>
      <c r="PG195" s="52"/>
      <c r="PH195" s="52"/>
      <c r="PI195" s="52"/>
      <c r="PJ195" s="52"/>
      <c r="PK195" s="52"/>
      <c r="PL195" s="52"/>
      <c r="PM195" s="52"/>
      <c r="PN195" s="52"/>
      <c r="PO195" s="52"/>
      <c r="PP195" s="52"/>
      <c r="PQ195" s="52"/>
      <c r="PR195" s="52"/>
      <c r="PS195" s="52"/>
      <c r="PT195" s="52"/>
      <c r="PU195" s="52"/>
      <c r="PV195" s="52"/>
      <c r="PW195" s="52"/>
      <c r="PX195" s="52"/>
      <c r="PY195" s="52"/>
      <c r="PZ195" s="52"/>
      <c r="QA195" s="52"/>
      <c r="QB195" s="52"/>
      <c r="QC195" s="52"/>
      <c r="QD195" s="52"/>
      <c r="QE195" s="52"/>
      <c r="QF195" s="52"/>
      <c r="QG195" s="52"/>
      <c r="QH195" s="52"/>
      <c r="QI195" s="52"/>
      <c r="QJ195" s="52"/>
      <c r="QK195" s="52"/>
      <c r="QL195" s="52"/>
      <c r="QM195" s="52"/>
      <c r="QN195" s="52"/>
      <c r="QO195" s="52"/>
      <c r="QP195" s="52"/>
      <c r="QQ195" s="52"/>
      <c r="QR195" s="52"/>
      <c r="QS195" s="52"/>
      <c r="QT195" s="52"/>
      <c r="QU195" s="52"/>
      <c r="QV195" s="52"/>
      <c r="QW195" s="52"/>
      <c r="QX195" s="52"/>
      <c r="QY195" s="52"/>
      <c r="QZ195" s="52"/>
      <c r="RA195" s="52"/>
      <c r="RB195" s="52"/>
      <c r="RC195" s="52"/>
      <c r="RD195" s="52"/>
      <c r="RE195" s="52"/>
      <c r="RF195" s="52"/>
      <c r="RG195" s="52"/>
      <c r="RH195" s="52"/>
      <c r="RI195" s="52"/>
      <c r="RJ195" s="52"/>
      <c r="RK195" s="52"/>
      <c r="RL195" s="52"/>
      <c r="RM195" s="52"/>
      <c r="RN195" s="52"/>
      <c r="RO195" s="52"/>
      <c r="RP195" s="52"/>
      <c r="RQ195" s="52"/>
      <c r="RR195" s="52"/>
      <c r="RS195" s="52"/>
      <c r="RT195" s="52"/>
      <c r="RU195" s="52"/>
      <c r="RV195" s="52"/>
      <c r="RW195" s="52"/>
      <c r="RX195" s="52"/>
      <c r="RY195" s="52"/>
      <c r="RZ195" s="52"/>
      <c r="SA195" s="52"/>
      <c r="SB195" s="52"/>
      <c r="SC195" s="52"/>
      <c r="SD195" s="52"/>
      <c r="SE195" s="52"/>
      <c r="SF195" s="52"/>
      <c r="SG195" s="52"/>
      <c r="SH195" s="52"/>
      <c r="SI195" s="52"/>
      <c r="SJ195" s="52"/>
      <c r="SK195" s="52"/>
      <c r="SL195" s="52"/>
      <c r="SM195" s="52"/>
      <c r="SN195" s="52"/>
      <c r="SO195" s="52"/>
      <c r="SP195" s="52"/>
      <c r="SQ195" s="52"/>
      <c r="SR195" s="52"/>
      <c r="SS195" s="52"/>
      <c r="ST195" s="52"/>
      <c r="SU195" s="52"/>
      <c r="SV195" s="52"/>
      <c r="SW195" s="52"/>
      <c r="SX195" s="52"/>
      <c r="SY195" s="52"/>
      <c r="SZ195" s="52"/>
      <c r="TA195" s="52"/>
      <c r="TB195" s="52"/>
      <c r="TC195" s="52"/>
      <c r="TD195" s="52"/>
      <c r="TE195" s="52"/>
      <c r="TF195" s="52"/>
      <c r="TG195" s="52"/>
      <c r="TH195" s="52"/>
      <c r="TI195" s="52"/>
      <c r="TJ195" s="52"/>
      <c r="TK195" s="52"/>
      <c r="TL195" s="52"/>
      <c r="TM195" s="52"/>
      <c r="TN195" s="52"/>
      <c r="TO195" s="52"/>
      <c r="TP195" s="52"/>
      <c r="TQ195" s="52"/>
      <c r="TR195" s="52"/>
      <c r="TS195" s="52"/>
      <c r="TT195" s="52"/>
      <c r="TU195" s="52"/>
      <c r="TV195" s="52"/>
      <c r="TW195" s="52"/>
      <c r="TX195" s="52"/>
      <c r="TY195" s="52"/>
      <c r="TZ195" s="52"/>
      <c r="UA195" s="52"/>
      <c r="UB195" s="52"/>
      <c r="UC195" s="52"/>
      <c r="UD195" s="52"/>
      <c r="UE195" s="52"/>
      <c r="UF195" s="52"/>
      <c r="UG195" s="52"/>
      <c r="UH195" s="52"/>
      <c r="UI195" s="52"/>
      <c r="UJ195" s="52"/>
      <c r="UK195" s="52"/>
      <c r="UL195" s="52"/>
      <c r="UM195" s="52"/>
      <c r="UN195" s="52"/>
      <c r="UO195" s="52"/>
      <c r="UP195" s="52"/>
      <c r="UQ195" s="52"/>
      <c r="UR195" s="52"/>
      <c r="US195" s="52"/>
      <c r="UT195" s="52"/>
      <c r="UU195" s="52"/>
      <c r="UV195" s="52"/>
      <c r="UW195" s="52"/>
      <c r="UX195" s="52"/>
      <c r="UY195" s="52"/>
      <c r="UZ195" s="52"/>
      <c r="VA195" s="52"/>
      <c r="VB195" s="52"/>
      <c r="VC195" s="52"/>
      <c r="VD195" s="52"/>
      <c r="VE195" s="52"/>
      <c r="VF195" s="52"/>
      <c r="VG195" s="52"/>
      <c r="VH195" s="52"/>
      <c r="VI195" s="52"/>
      <c r="VJ195" s="52"/>
      <c r="VK195" s="52"/>
      <c r="VL195" s="52"/>
      <c r="VM195" s="52"/>
      <c r="VN195" s="52"/>
      <c r="VO195" s="52"/>
      <c r="VP195" s="52"/>
      <c r="VQ195" s="52"/>
      <c r="VR195" s="52"/>
      <c r="VS195" s="52"/>
      <c r="VT195" s="52"/>
      <c r="VU195" s="52"/>
      <c r="VV195" s="52"/>
      <c r="VW195" s="52"/>
      <c r="VX195" s="52"/>
      <c r="VY195" s="52"/>
      <c r="VZ195" s="52"/>
      <c r="WA195" s="52"/>
      <c r="WB195" s="52"/>
      <c r="WC195" s="52"/>
      <c r="WD195" s="52"/>
      <c r="WE195" s="52"/>
      <c r="WF195" s="52"/>
      <c r="WG195" s="52"/>
      <c r="WH195" s="52"/>
      <c r="WI195" s="52"/>
      <c r="WJ195" s="52"/>
      <c r="WK195" s="52"/>
      <c r="WL195" s="52"/>
      <c r="WM195" s="52"/>
      <c r="WN195" s="52"/>
      <c r="WO195" s="52"/>
      <c r="WP195" s="52"/>
      <c r="WQ195" s="52"/>
      <c r="WR195" s="52"/>
      <c r="WS195" s="52"/>
      <c r="WT195" s="52"/>
      <c r="WU195" s="52"/>
      <c r="WV195" s="52"/>
      <c r="WW195" s="52"/>
      <c r="WX195" s="52"/>
      <c r="WY195" s="52"/>
      <c r="WZ195" s="52"/>
      <c r="XA195" s="52"/>
      <c r="XB195" s="52"/>
      <c r="XC195" s="52"/>
      <c r="XD195" s="52"/>
      <c r="XE195" s="52"/>
      <c r="XF195" s="52"/>
      <c r="XG195" s="52"/>
      <c r="XH195" s="52"/>
      <c r="XI195" s="52"/>
      <c r="XJ195" s="52"/>
      <c r="XK195" s="52"/>
      <c r="XL195" s="52"/>
      <c r="XM195" s="52"/>
      <c r="XN195" s="52"/>
      <c r="XO195" s="52"/>
      <c r="XP195" s="52"/>
      <c r="XQ195" s="52"/>
      <c r="XR195" s="52"/>
      <c r="XS195" s="52"/>
      <c r="XT195" s="52"/>
      <c r="XU195" s="52"/>
      <c r="XV195" s="52"/>
      <c r="XW195" s="52"/>
      <c r="XX195" s="52"/>
      <c r="XY195" s="52"/>
      <c r="XZ195" s="52"/>
      <c r="YA195" s="52"/>
      <c r="YB195" s="52"/>
      <c r="YC195" s="52"/>
      <c r="YD195" s="52"/>
      <c r="YE195" s="52"/>
      <c r="YF195" s="52"/>
      <c r="YG195" s="52"/>
      <c r="YH195" s="52"/>
      <c r="YI195" s="52"/>
      <c r="YJ195" s="52"/>
      <c r="YK195" s="52"/>
      <c r="YL195" s="52"/>
      <c r="YM195" s="52"/>
      <c r="YN195" s="52"/>
      <c r="YO195" s="52"/>
      <c r="YP195" s="52"/>
      <c r="YQ195" s="52"/>
      <c r="YR195" s="52"/>
      <c r="YS195" s="52"/>
      <c r="YT195" s="52"/>
      <c r="YU195" s="52"/>
      <c r="YV195" s="52"/>
      <c r="YW195" s="52"/>
      <c r="YX195" s="52"/>
      <c r="YY195" s="52"/>
      <c r="YZ195" s="52"/>
      <c r="ZA195" s="52"/>
      <c r="ZB195" s="52"/>
      <c r="ZC195" s="52"/>
      <c r="ZD195" s="52"/>
      <c r="ZE195" s="52"/>
      <c r="ZF195" s="52"/>
      <c r="ZG195" s="52"/>
      <c r="ZH195" s="52"/>
      <c r="ZI195" s="52"/>
      <c r="ZJ195" s="52"/>
      <c r="ZK195" s="52"/>
      <c r="ZL195" s="52"/>
      <c r="ZM195" s="52"/>
      <c r="ZN195" s="52"/>
      <c r="ZO195" s="52"/>
      <c r="ZP195" s="52"/>
      <c r="ZQ195" s="52"/>
      <c r="ZR195" s="52"/>
      <c r="ZS195" s="52"/>
      <c r="ZT195" s="52"/>
      <c r="ZU195" s="52"/>
      <c r="ZV195" s="52"/>
      <c r="ZW195" s="52"/>
      <c r="ZX195" s="52"/>
      <c r="ZY195" s="52"/>
      <c r="ZZ195" s="52"/>
      <c r="AAA195" s="52"/>
      <c r="AAB195" s="52"/>
      <c r="AAC195" s="52"/>
      <c r="AAD195" s="52"/>
      <c r="AAE195" s="52"/>
      <c r="AAF195" s="52"/>
      <c r="AAG195" s="52"/>
      <c r="AAH195" s="52"/>
      <c r="AAI195" s="52"/>
      <c r="AAJ195" s="52"/>
      <c r="AAK195" s="52"/>
      <c r="AAL195" s="52"/>
      <c r="AAM195" s="52"/>
      <c r="AAN195" s="52"/>
      <c r="AAO195" s="52"/>
      <c r="AAP195" s="52"/>
      <c r="AAQ195" s="52"/>
      <c r="AAR195" s="52"/>
      <c r="AAS195" s="52"/>
      <c r="AAT195" s="52"/>
      <c r="AAU195" s="52"/>
      <c r="AAV195" s="52"/>
      <c r="AAW195" s="52"/>
      <c r="AAX195" s="52"/>
      <c r="AAY195" s="52"/>
      <c r="AAZ195" s="52"/>
      <c r="ABA195" s="52"/>
      <c r="ABB195" s="52"/>
      <c r="ABC195" s="52"/>
      <c r="ABD195" s="52"/>
      <c r="ABE195" s="52"/>
      <c r="ABF195" s="52"/>
      <c r="ABG195" s="52"/>
      <c r="ABH195" s="52"/>
      <c r="ABI195" s="52"/>
      <c r="ABJ195" s="52"/>
      <c r="ABK195" s="52"/>
      <c r="ABL195" s="52"/>
      <c r="ABM195" s="52"/>
      <c r="ABN195" s="52"/>
      <c r="ABO195" s="52"/>
      <c r="ABP195" s="52"/>
      <c r="ABQ195" s="52"/>
      <c r="ABR195" s="52"/>
      <c r="ABS195" s="52"/>
      <c r="ABT195" s="52"/>
      <c r="ABU195" s="52"/>
      <c r="ABV195" s="52"/>
      <c r="ABW195" s="52"/>
      <c r="ABX195" s="52"/>
      <c r="ABY195" s="52"/>
      <c r="ABZ195" s="52"/>
      <c r="ACA195" s="52"/>
      <c r="ACB195" s="52"/>
      <c r="ACC195" s="52"/>
      <c r="ACD195" s="52"/>
      <c r="ACE195" s="52"/>
      <c r="ACF195" s="52"/>
      <c r="ACG195" s="52"/>
      <c r="ACH195" s="52"/>
      <c r="ACI195" s="52"/>
      <c r="ACJ195" s="52"/>
      <c r="ACK195" s="52"/>
      <c r="ACL195" s="52"/>
      <c r="ACM195" s="52"/>
      <c r="ACN195" s="52"/>
      <c r="ACO195" s="52"/>
      <c r="ACP195" s="52"/>
      <c r="ACQ195" s="52"/>
      <c r="ACR195" s="52"/>
      <c r="ACS195" s="52"/>
      <c r="ACT195" s="52"/>
      <c r="ACU195" s="52"/>
      <c r="ACV195" s="52"/>
      <c r="ACW195" s="52"/>
      <c r="ACX195" s="52"/>
      <c r="ACY195" s="52"/>
      <c r="ACZ195" s="52"/>
      <c r="ADA195" s="52"/>
      <c r="ADB195" s="52"/>
      <c r="ADC195" s="52"/>
      <c r="ADD195" s="52"/>
      <c r="ADE195" s="52"/>
      <c r="ADF195" s="52"/>
      <c r="ADG195" s="52"/>
      <c r="ADH195" s="52"/>
      <c r="ADI195" s="52"/>
      <c r="ADJ195" s="52"/>
      <c r="ADK195" s="52"/>
      <c r="ADL195" s="52"/>
      <c r="ADM195" s="52"/>
      <c r="ADN195" s="52"/>
      <c r="ADO195" s="52"/>
      <c r="ADP195" s="52"/>
      <c r="ADQ195" s="52"/>
      <c r="ADR195" s="52"/>
      <c r="ADS195" s="52"/>
      <c r="ADT195" s="52"/>
      <c r="ADU195" s="52"/>
      <c r="ADV195" s="52"/>
      <c r="ADW195" s="52"/>
      <c r="ADX195" s="52"/>
      <c r="ADY195" s="52"/>
      <c r="ADZ195" s="52"/>
      <c r="AEA195" s="52"/>
      <c r="AEB195" s="52"/>
      <c r="AEC195" s="52"/>
      <c r="AED195" s="52"/>
      <c r="AEE195" s="52"/>
      <c r="AEF195" s="52"/>
      <c r="AEG195" s="52"/>
      <c r="AEH195" s="52"/>
      <c r="AEI195" s="52"/>
      <c r="AEJ195" s="52"/>
      <c r="AEK195" s="52"/>
      <c r="AEL195" s="52"/>
      <c r="AEM195" s="52"/>
      <c r="AEN195" s="52"/>
      <c r="AEO195" s="52"/>
      <c r="AEP195" s="52"/>
      <c r="AEQ195" s="52"/>
      <c r="AER195" s="52"/>
      <c r="AES195" s="52"/>
      <c r="AET195" s="52"/>
      <c r="AEU195" s="52"/>
      <c r="AEV195" s="52"/>
      <c r="AEW195" s="52"/>
      <c r="AEX195" s="52"/>
      <c r="AEY195" s="52"/>
      <c r="AEZ195" s="52"/>
      <c r="AFA195" s="52"/>
      <c r="AFB195" s="52"/>
      <c r="AFC195" s="52"/>
      <c r="AFD195" s="52"/>
      <c r="AFE195" s="52"/>
      <c r="AFF195" s="52"/>
      <c r="AFG195" s="52"/>
      <c r="AFH195" s="52"/>
      <c r="AFI195" s="52"/>
      <c r="AFJ195" s="52"/>
      <c r="AFK195" s="52"/>
      <c r="AFL195" s="52"/>
      <c r="AFM195" s="52"/>
      <c r="AFN195" s="52"/>
      <c r="AFO195" s="52"/>
      <c r="AFP195" s="52"/>
      <c r="AFQ195" s="52"/>
      <c r="AFR195" s="52"/>
      <c r="AFS195" s="52"/>
      <c r="AFT195" s="52"/>
      <c r="AFU195" s="52"/>
      <c r="AFV195" s="52"/>
      <c r="AFW195" s="52"/>
      <c r="AFX195" s="52"/>
      <c r="AFY195" s="52"/>
      <c r="AFZ195" s="52"/>
      <c r="AGA195" s="52"/>
      <c r="AGB195" s="52"/>
      <c r="AGC195" s="52"/>
      <c r="AGD195" s="52"/>
      <c r="AGE195" s="52"/>
      <c r="AGF195" s="52"/>
      <c r="AGG195" s="52"/>
      <c r="AGH195" s="52"/>
      <c r="AGI195" s="52"/>
      <c r="AGJ195" s="52"/>
      <c r="AGK195" s="52"/>
      <c r="AGL195" s="52"/>
      <c r="AGM195" s="52"/>
      <c r="AGN195" s="52"/>
      <c r="AGO195" s="52"/>
      <c r="AGP195" s="52"/>
      <c r="AGQ195" s="52"/>
      <c r="AGR195" s="52"/>
      <c r="AGS195" s="52"/>
      <c r="AGT195" s="52"/>
      <c r="AGU195" s="52"/>
      <c r="AGV195" s="52"/>
      <c r="AGW195" s="52"/>
      <c r="AGX195" s="52"/>
      <c r="AGY195" s="52"/>
      <c r="AGZ195" s="52"/>
      <c r="AHA195" s="52"/>
      <c r="AHB195" s="52"/>
      <c r="AHC195" s="52"/>
      <c r="AHD195" s="52"/>
      <c r="AHE195" s="52"/>
      <c r="AHF195" s="52"/>
      <c r="AHG195" s="52"/>
      <c r="AHH195" s="52"/>
      <c r="AHI195" s="52"/>
      <c r="AHJ195" s="52"/>
      <c r="AHK195" s="52"/>
      <c r="AHL195" s="52"/>
      <c r="AHM195" s="52"/>
      <c r="AHN195" s="52"/>
      <c r="AHO195" s="52"/>
      <c r="AHP195" s="52"/>
      <c r="AHQ195" s="52"/>
      <c r="AHR195" s="52"/>
      <c r="AHS195" s="52"/>
      <c r="AHT195" s="52"/>
      <c r="AHU195" s="52"/>
      <c r="AHV195" s="52"/>
      <c r="AHW195" s="52"/>
      <c r="AHX195" s="52"/>
      <c r="AHY195" s="52"/>
      <c r="AHZ195" s="52"/>
      <c r="AIA195" s="52"/>
      <c r="AIB195" s="52"/>
      <c r="AIC195" s="52"/>
      <c r="AID195" s="52"/>
      <c r="AIE195" s="52"/>
      <c r="AIF195" s="52"/>
      <c r="AIG195" s="52"/>
      <c r="AIH195" s="52"/>
      <c r="AII195" s="52"/>
      <c r="AIJ195" s="52"/>
      <c r="AIK195" s="52"/>
      <c r="AIL195" s="52"/>
      <c r="AIM195" s="52"/>
      <c r="AIN195" s="52"/>
      <c r="AIO195" s="52"/>
      <c r="AIP195" s="52"/>
      <c r="AIQ195" s="52"/>
      <c r="AIR195" s="52"/>
      <c r="AIS195" s="52"/>
      <c r="AIT195" s="52"/>
      <c r="AIU195" s="52"/>
      <c r="AIV195" s="52"/>
      <c r="AIW195" s="52"/>
      <c r="AIX195" s="52"/>
      <c r="AIY195" s="52"/>
      <c r="AIZ195" s="52"/>
      <c r="AJA195" s="52"/>
      <c r="AJB195" s="52"/>
      <c r="AJC195" s="52"/>
      <c r="AJD195" s="52"/>
      <c r="AJE195" s="52"/>
      <c r="AJF195" s="52"/>
      <c r="AJG195" s="52"/>
      <c r="AJH195" s="52"/>
      <c r="AJI195" s="52"/>
      <c r="AJJ195" s="52"/>
      <c r="AJK195" s="52"/>
      <c r="AJL195" s="52"/>
      <c r="AJM195" s="52"/>
      <c r="AJN195" s="52"/>
      <c r="AJO195" s="52"/>
      <c r="AJP195" s="52"/>
      <c r="AJQ195" s="52"/>
      <c r="AJR195" s="52"/>
      <c r="AJS195" s="52"/>
      <c r="AJT195" s="52"/>
      <c r="AJU195" s="52"/>
      <c r="AJV195" s="52"/>
      <c r="AJW195" s="52"/>
      <c r="AJX195" s="52"/>
      <c r="AJY195" s="52"/>
      <c r="AJZ195" s="52"/>
      <c r="AKA195" s="52"/>
      <c r="AKB195" s="52"/>
      <c r="AKC195" s="52"/>
      <c r="AKD195" s="52"/>
      <c r="AKE195" s="52"/>
      <c r="AKF195" s="52"/>
      <c r="AKG195" s="52"/>
      <c r="AKH195" s="52"/>
      <c r="AKI195" s="52"/>
      <c r="AKJ195" s="52"/>
      <c r="AKK195" s="52"/>
      <c r="AKL195" s="52"/>
      <c r="AKM195" s="52"/>
      <c r="AKN195" s="52"/>
      <c r="AKO195" s="52"/>
      <c r="AKP195" s="52"/>
      <c r="AKQ195" s="52"/>
      <c r="AKR195" s="52"/>
      <c r="AKS195" s="52"/>
      <c r="AKT195" s="52"/>
      <c r="AKU195" s="52"/>
      <c r="AKV195" s="52"/>
      <c r="AKW195" s="52"/>
      <c r="AKX195" s="52"/>
      <c r="AKY195" s="52"/>
      <c r="AKZ195" s="52"/>
      <c r="ALA195" s="52"/>
      <c r="ALB195" s="52"/>
      <c r="ALC195" s="52"/>
      <c r="ALD195" s="52"/>
      <c r="ALE195" s="52"/>
      <c r="ALF195" s="52"/>
      <c r="ALG195" s="52"/>
      <c r="ALH195" s="52"/>
      <c r="ALI195" s="52"/>
      <c r="ALJ195" s="52"/>
      <c r="ALK195" s="52"/>
      <c r="ALL195" s="52"/>
      <c r="ALM195" s="52"/>
      <c r="ALN195" s="52"/>
      <c r="ALO195" s="52"/>
      <c r="ALP195" s="52"/>
      <c r="ALQ195" s="52"/>
      <c r="ALR195" s="52"/>
      <c r="ALS195" s="52"/>
      <c r="ALT195" s="52"/>
      <c r="ALU195" s="52"/>
      <c r="ALV195" s="52"/>
      <c r="ALW195" s="52"/>
      <c r="ALX195" s="52"/>
      <c r="ALY195" s="52"/>
      <c r="ALZ195" s="52"/>
      <c r="AMA195" s="52"/>
      <c r="AMB195" s="52"/>
      <c r="AMC195" s="52"/>
      <c r="AMD195" s="52"/>
      <c r="AME195" s="52"/>
      <c r="AMF195" s="52"/>
      <c r="AMG195" s="52"/>
      <c r="AMH195" s="52"/>
      <c r="AMI195" s="52"/>
      <c r="AMJ195" s="52"/>
      <c r="AMK195" s="52"/>
      <c r="AML195" s="52"/>
      <c r="AMM195" s="52"/>
      <c r="AMN195" s="52"/>
      <c r="AMO195" s="52"/>
      <c r="AMP195" s="52"/>
      <c r="AMQ195" s="52"/>
      <c r="AMR195" s="52"/>
      <c r="AMS195" s="52"/>
      <c r="AMT195" s="52"/>
      <c r="AMU195" s="52"/>
      <c r="AMV195" s="52"/>
      <c r="AMW195" s="52"/>
      <c r="AMX195" s="52"/>
      <c r="AMY195" s="52"/>
      <c r="AMZ195" s="52"/>
      <c r="ANA195" s="52"/>
      <c r="ANB195" s="52"/>
      <c r="ANC195" s="52"/>
      <c r="AND195" s="52"/>
      <c r="ANE195" s="52"/>
      <c r="ANF195" s="52"/>
      <c r="ANG195" s="52"/>
      <c r="ANH195" s="52"/>
      <c r="ANI195" s="52"/>
      <c r="ANJ195" s="52"/>
      <c r="ANK195" s="52"/>
      <c r="ANL195" s="52"/>
      <c r="ANM195" s="52"/>
      <c r="ANN195" s="52"/>
      <c r="ANO195" s="52"/>
      <c r="ANP195" s="52"/>
      <c r="ANQ195" s="52"/>
      <c r="ANR195" s="52"/>
      <c r="ANS195" s="52"/>
      <c r="ANT195" s="52"/>
      <c r="ANU195" s="52"/>
      <c r="ANV195" s="52"/>
      <c r="ANW195" s="52"/>
      <c r="ANX195" s="52"/>
      <c r="ANY195" s="52"/>
      <c r="ANZ195" s="52"/>
      <c r="AOA195" s="52"/>
      <c r="AOB195" s="52"/>
      <c r="AOC195" s="52"/>
      <c r="AOD195" s="52"/>
      <c r="AOE195" s="52"/>
      <c r="AOF195" s="52"/>
      <c r="AOG195" s="52"/>
      <c r="AOH195" s="52"/>
      <c r="AOI195" s="52"/>
      <c r="AOJ195" s="52"/>
      <c r="AOK195" s="52"/>
      <c r="AOL195" s="52"/>
      <c r="AOM195" s="52"/>
      <c r="AON195" s="52"/>
      <c r="AOO195" s="52"/>
      <c r="AOP195" s="52"/>
      <c r="AOQ195" s="52"/>
      <c r="AOR195" s="52"/>
      <c r="AOS195" s="52"/>
      <c r="AOT195" s="52"/>
      <c r="AOU195" s="52"/>
      <c r="AOV195" s="52"/>
      <c r="AOW195" s="52"/>
      <c r="AOX195" s="52"/>
      <c r="AOY195" s="52"/>
      <c r="AOZ195" s="52"/>
      <c r="APA195" s="52"/>
      <c r="APB195" s="52"/>
      <c r="APC195" s="52"/>
      <c r="APD195" s="52"/>
      <c r="APE195" s="52"/>
      <c r="APF195" s="52"/>
      <c r="APG195" s="52"/>
      <c r="APH195" s="52"/>
      <c r="API195" s="52"/>
      <c r="APJ195" s="52"/>
      <c r="APK195" s="52"/>
      <c r="APL195" s="52"/>
      <c r="APM195" s="52"/>
      <c r="APN195" s="52"/>
      <c r="APO195" s="52"/>
      <c r="APP195" s="52"/>
      <c r="APQ195" s="52"/>
      <c r="APR195" s="52"/>
      <c r="APS195" s="52"/>
      <c r="APT195" s="52"/>
      <c r="APU195" s="52"/>
      <c r="APV195" s="52"/>
      <c r="APW195" s="52"/>
      <c r="APX195" s="52"/>
      <c r="APY195" s="52"/>
      <c r="APZ195" s="52"/>
      <c r="AQA195" s="52"/>
      <c r="AQB195" s="52"/>
      <c r="AQC195" s="52"/>
      <c r="AQD195" s="52"/>
      <c r="AQE195" s="52"/>
      <c r="AQF195" s="52"/>
      <c r="AQG195" s="52"/>
      <c r="AQH195" s="52"/>
      <c r="AQI195" s="52"/>
      <c r="AQJ195" s="52"/>
      <c r="AQK195" s="52"/>
      <c r="AQL195" s="52"/>
      <c r="AQM195" s="52"/>
      <c r="AQN195" s="52"/>
      <c r="AQO195" s="52"/>
      <c r="AQP195" s="52"/>
      <c r="AQQ195" s="52"/>
      <c r="AQR195" s="52"/>
      <c r="AQS195" s="52"/>
      <c r="AQT195" s="52"/>
      <c r="AQU195" s="52"/>
      <c r="AQV195" s="52"/>
      <c r="AQW195" s="52"/>
      <c r="AQX195" s="52"/>
      <c r="AQY195" s="52"/>
      <c r="AQZ195" s="52"/>
      <c r="ARA195" s="52"/>
      <c r="ARB195" s="52"/>
      <c r="ARC195" s="52"/>
      <c r="ARD195" s="52"/>
      <c r="ARE195" s="52"/>
      <c r="ARF195" s="52"/>
      <c r="ARG195" s="52"/>
      <c r="ARH195" s="52"/>
      <c r="ARI195" s="52"/>
      <c r="ARJ195" s="52"/>
      <c r="ARK195" s="52"/>
      <c r="ARL195" s="52"/>
      <c r="ARM195" s="52"/>
      <c r="ARN195" s="52"/>
      <c r="ARO195" s="52"/>
      <c r="ARP195" s="52"/>
      <c r="ARQ195" s="52"/>
      <c r="ARR195" s="52"/>
      <c r="ARS195" s="52"/>
      <c r="ART195" s="52"/>
      <c r="ARU195" s="52"/>
      <c r="ARV195" s="52"/>
      <c r="ARW195" s="52"/>
      <c r="ARX195" s="52"/>
      <c r="ARY195" s="52"/>
      <c r="ARZ195" s="52"/>
      <c r="ASA195" s="52"/>
      <c r="ASB195" s="52"/>
      <c r="ASC195" s="52"/>
      <c r="ASD195" s="52"/>
      <c r="ASE195" s="52"/>
      <c r="ASF195" s="52"/>
      <c r="ASG195" s="52"/>
      <c r="ASH195" s="52"/>
      <c r="ASI195" s="52"/>
      <c r="ASJ195" s="52"/>
      <c r="ASK195" s="52"/>
      <c r="ASL195" s="52"/>
      <c r="ASM195" s="52"/>
      <c r="ASN195" s="52"/>
      <c r="ASO195" s="52"/>
      <c r="ASP195" s="52"/>
      <c r="ASQ195" s="52"/>
      <c r="ASR195" s="52"/>
      <c r="ASS195" s="52"/>
      <c r="AST195" s="52"/>
      <c r="ASU195" s="52"/>
      <c r="ASV195" s="52"/>
      <c r="ASW195" s="52"/>
      <c r="ASX195" s="52"/>
      <c r="ASY195" s="52"/>
      <c r="ASZ195" s="52"/>
      <c r="ATA195" s="52"/>
      <c r="ATB195" s="52"/>
      <c r="ATC195" s="52"/>
      <c r="ATD195" s="52"/>
      <c r="ATE195" s="52"/>
      <c r="ATF195" s="52"/>
      <c r="ATG195" s="52"/>
      <c r="ATH195" s="52"/>
      <c r="ATI195" s="52"/>
      <c r="ATJ195" s="52"/>
      <c r="ATK195" s="52"/>
      <c r="ATL195" s="52"/>
      <c r="ATM195" s="52"/>
      <c r="ATN195" s="52"/>
      <c r="ATO195" s="52"/>
      <c r="ATP195" s="52"/>
      <c r="ATQ195" s="52"/>
      <c r="ATR195" s="52"/>
      <c r="ATS195" s="52"/>
      <c r="ATT195" s="52"/>
      <c r="ATU195" s="52"/>
      <c r="ATV195" s="52"/>
      <c r="ATW195" s="52"/>
      <c r="ATX195" s="52"/>
      <c r="ATY195" s="52"/>
      <c r="ATZ195" s="52"/>
      <c r="AUA195" s="52"/>
      <c r="AUB195" s="52"/>
      <c r="AUC195" s="52"/>
      <c r="AUD195" s="52"/>
      <c r="AUE195" s="52"/>
      <c r="AUF195" s="52"/>
      <c r="AUG195" s="52"/>
      <c r="AUH195" s="52"/>
      <c r="AUI195" s="52"/>
      <c r="AUJ195" s="52"/>
      <c r="AUK195" s="52"/>
      <c r="AUL195" s="52"/>
      <c r="AUM195" s="52"/>
      <c r="AUN195" s="52"/>
      <c r="AUO195" s="52"/>
      <c r="AUP195" s="52"/>
      <c r="AUQ195" s="52"/>
      <c r="AUR195" s="52"/>
      <c r="AUS195" s="52"/>
      <c r="AUT195" s="52"/>
      <c r="AUU195" s="52"/>
      <c r="AUV195" s="52"/>
      <c r="AUW195" s="52"/>
      <c r="AUX195" s="52"/>
      <c r="AUY195" s="52"/>
      <c r="AUZ195" s="52"/>
      <c r="AVA195" s="52"/>
      <c r="AVB195" s="52"/>
      <c r="AVC195" s="52"/>
      <c r="AVD195" s="52"/>
      <c r="AVE195" s="52"/>
      <c r="AVF195" s="52"/>
      <c r="AVG195" s="52"/>
      <c r="AVH195" s="52"/>
      <c r="AVI195" s="52"/>
      <c r="AVJ195" s="52"/>
      <c r="AVK195" s="52"/>
      <c r="AVL195" s="52"/>
      <c r="AVM195" s="52"/>
      <c r="AVN195" s="52"/>
      <c r="AVO195" s="52"/>
      <c r="AVP195" s="52"/>
      <c r="AVQ195" s="52"/>
      <c r="AVR195" s="52"/>
      <c r="AVS195" s="52"/>
      <c r="AVT195" s="52"/>
      <c r="AVU195" s="52"/>
      <c r="AVV195" s="52"/>
      <c r="AVW195" s="52"/>
      <c r="AVX195" s="52"/>
      <c r="AVY195" s="52"/>
      <c r="AVZ195" s="52"/>
      <c r="AWA195" s="52"/>
      <c r="AWB195" s="52"/>
      <c r="AWC195" s="52"/>
      <c r="AWD195" s="52"/>
      <c r="AWE195" s="52"/>
      <c r="AWF195" s="52"/>
      <c r="AWG195" s="52"/>
      <c r="AWH195" s="52"/>
      <c r="AWI195" s="52"/>
      <c r="AWJ195" s="52"/>
      <c r="AWK195" s="52"/>
      <c r="AWL195" s="52"/>
      <c r="AWM195" s="52"/>
      <c r="AWN195" s="52"/>
      <c r="AWO195" s="52"/>
      <c r="AWP195" s="52"/>
      <c r="AWQ195" s="52"/>
      <c r="AWR195" s="52"/>
      <c r="AWS195" s="52"/>
      <c r="AWT195" s="52"/>
      <c r="AWU195" s="52"/>
      <c r="AWV195" s="52"/>
      <c r="AWW195" s="52"/>
      <c r="AWX195" s="52"/>
      <c r="AWY195" s="52"/>
      <c r="AWZ195" s="52"/>
      <c r="AXA195" s="52"/>
      <c r="AXB195" s="52"/>
      <c r="AXC195" s="52"/>
      <c r="AXD195" s="52"/>
      <c r="AXE195" s="52"/>
      <c r="AXF195" s="52"/>
      <c r="AXG195" s="52"/>
      <c r="AXH195" s="52"/>
      <c r="AXI195" s="52"/>
      <c r="AXJ195" s="52"/>
      <c r="AXK195" s="52"/>
      <c r="AXL195" s="52"/>
      <c r="AXM195" s="52"/>
      <c r="AXN195" s="52"/>
      <c r="AXO195" s="52"/>
      <c r="AXP195" s="52"/>
      <c r="AXQ195" s="52"/>
      <c r="AXR195" s="52"/>
      <c r="AXS195" s="52"/>
      <c r="AXT195" s="52"/>
      <c r="AXU195" s="52"/>
      <c r="AXV195" s="52"/>
      <c r="AXW195" s="52"/>
      <c r="AXX195" s="52"/>
      <c r="AXY195" s="52"/>
      <c r="AXZ195" s="52"/>
      <c r="AYA195" s="52"/>
      <c r="AYB195" s="52"/>
      <c r="AYC195" s="52"/>
      <c r="AYD195" s="52"/>
      <c r="AYE195" s="52"/>
      <c r="AYF195" s="52"/>
      <c r="AYG195" s="52"/>
      <c r="AYH195" s="52"/>
      <c r="AYI195" s="52"/>
      <c r="AYJ195" s="52"/>
      <c r="AYK195" s="52"/>
      <c r="AYL195" s="52"/>
      <c r="AYM195" s="52"/>
      <c r="AYN195" s="52"/>
      <c r="AYO195" s="52"/>
      <c r="AYP195" s="52"/>
      <c r="AYQ195" s="52"/>
      <c r="AYR195" s="52"/>
      <c r="AYS195" s="52"/>
      <c r="AYT195" s="52"/>
      <c r="AYU195" s="52"/>
      <c r="AYV195" s="52"/>
      <c r="AYW195" s="52"/>
      <c r="AYX195" s="52"/>
      <c r="AYY195" s="52"/>
      <c r="AYZ195" s="52"/>
      <c r="AZA195" s="52"/>
      <c r="AZB195" s="52"/>
      <c r="AZC195" s="52"/>
      <c r="AZD195" s="52"/>
      <c r="AZE195" s="52"/>
      <c r="AZF195" s="52"/>
      <c r="AZG195" s="52"/>
      <c r="AZH195" s="52"/>
      <c r="AZI195" s="52"/>
      <c r="AZJ195" s="52"/>
      <c r="AZK195" s="52"/>
      <c r="AZL195" s="52"/>
      <c r="AZM195" s="52"/>
      <c r="AZN195" s="52"/>
      <c r="AZO195" s="52"/>
      <c r="AZP195" s="52"/>
      <c r="AZQ195" s="52"/>
      <c r="AZR195" s="52"/>
      <c r="AZS195" s="52"/>
      <c r="AZT195" s="52"/>
      <c r="AZU195" s="52"/>
      <c r="AZV195" s="52"/>
      <c r="AZW195" s="52"/>
      <c r="AZX195" s="52"/>
      <c r="AZY195" s="52"/>
      <c r="AZZ195" s="52"/>
      <c r="BAA195" s="52"/>
      <c r="BAB195" s="52"/>
      <c r="BAC195" s="52"/>
      <c r="BAD195" s="52"/>
      <c r="BAE195" s="52"/>
      <c r="BAF195" s="52"/>
      <c r="BAG195" s="52"/>
      <c r="BAH195" s="52"/>
      <c r="BAI195" s="52"/>
      <c r="BAJ195" s="52"/>
      <c r="BAK195" s="52"/>
      <c r="BAL195" s="52"/>
      <c r="BAM195" s="52"/>
      <c r="BAN195" s="52"/>
      <c r="BAO195" s="52"/>
      <c r="BAP195" s="52"/>
      <c r="BAQ195" s="52"/>
      <c r="BAR195" s="52"/>
      <c r="BAS195" s="52"/>
      <c r="BAT195" s="52"/>
      <c r="BAU195" s="52"/>
      <c r="BAV195" s="52"/>
      <c r="BAW195" s="52"/>
      <c r="BAX195" s="52"/>
      <c r="BAY195" s="52"/>
      <c r="BAZ195" s="52"/>
      <c r="BBA195" s="52"/>
      <c r="BBB195" s="52"/>
      <c r="BBC195" s="52"/>
      <c r="BBD195" s="52"/>
      <c r="BBE195" s="52"/>
      <c r="BBF195" s="52"/>
      <c r="BBG195" s="52"/>
      <c r="BBH195" s="52"/>
      <c r="BBI195" s="52"/>
      <c r="BBJ195" s="52"/>
      <c r="BBK195" s="52"/>
      <c r="BBL195" s="52"/>
      <c r="BBM195" s="52"/>
      <c r="BBN195" s="52"/>
      <c r="BBO195" s="52"/>
      <c r="BBP195" s="52"/>
      <c r="BBQ195" s="52"/>
      <c r="BBR195" s="52"/>
      <c r="BBS195" s="52"/>
      <c r="BBT195" s="52"/>
      <c r="BBU195" s="52"/>
      <c r="BBV195" s="52"/>
      <c r="BBW195" s="52"/>
      <c r="BBX195" s="52"/>
      <c r="BBY195" s="52"/>
      <c r="BBZ195" s="52"/>
      <c r="BCA195" s="52"/>
      <c r="BCB195" s="52"/>
      <c r="BCC195" s="52"/>
      <c r="BCD195" s="52"/>
      <c r="BCE195" s="52"/>
      <c r="BCF195" s="52"/>
      <c r="BCG195" s="52"/>
      <c r="BCH195" s="52"/>
      <c r="BCI195" s="52"/>
      <c r="BCJ195" s="52"/>
      <c r="BCK195" s="52"/>
      <c r="BCL195" s="52"/>
      <c r="BCM195" s="52"/>
      <c r="BCN195" s="52"/>
      <c r="BCO195" s="52"/>
      <c r="BCP195" s="52"/>
      <c r="BCQ195" s="52"/>
      <c r="BCR195" s="52"/>
      <c r="BCS195" s="52"/>
      <c r="BCT195" s="52"/>
    </row>
    <row r="196" spans="1:1450" x14ac:dyDescent="0.25">
      <c r="A196" s="42" t="s">
        <v>79</v>
      </c>
      <c r="B196" s="29" t="s">
        <v>79</v>
      </c>
      <c r="C196" s="29" t="s">
        <v>84</v>
      </c>
      <c r="D196" s="43" t="s">
        <v>367</v>
      </c>
      <c r="E196" s="29" t="s">
        <v>366</v>
      </c>
      <c r="F196" s="29" t="s">
        <v>59</v>
      </c>
      <c r="G196" s="43">
        <v>15802</v>
      </c>
      <c r="H196" s="43">
        <v>1050</v>
      </c>
      <c r="I196" s="43">
        <v>635</v>
      </c>
      <c r="J196" s="29">
        <v>3</v>
      </c>
      <c r="K196" s="44">
        <f>AVERAGE(G196:G198)</f>
        <v>16096</v>
      </c>
      <c r="L196" s="44">
        <f>STDEV(G196:G198)</f>
        <v>331.95782864695326</v>
      </c>
      <c r="M196" s="29"/>
      <c r="N196" s="45">
        <v>1.196</v>
      </c>
      <c r="O196" s="29" t="str">
        <f t="shared" si="35"/>
        <v/>
      </c>
      <c r="P196" s="44">
        <f>ABS(L196*N196)</f>
        <v>397.02156306175607</v>
      </c>
      <c r="Q196" s="44">
        <f>ABS(G196-$K$196)</f>
        <v>294</v>
      </c>
      <c r="R196" s="30">
        <f>IF(Q196&gt;$P$196,"",G196)</f>
        <v>15802</v>
      </c>
      <c r="S196" s="30">
        <f>IF(R196=G196,I196,"")</f>
        <v>635</v>
      </c>
      <c r="T196" s="44">
        <f>AVERAGE(R196:R198)</f>
        <v>16096</v>
      </c>
      <c r="U196" s="44">
        <f>STDEV(R196:R198)</f>
        <v>331.95782864695326</v>
      </c>
      <c r="V196" s="29"/>
      <c r="W196" s="44">
        <f>IF(R196="","",((R196-$T$196)/S196)^2)</f>
        <v>0.21436170872341748</v>
      </c>
      <c r="X196" s="46">
        <f>(1/(J196-1))*SUM(W196:W198)</f>
        <v>0.18056805130086009</v>
      </c>
      <c r="Y196" s="47">
        <f>U196/T196</f>
        <v>2.0623622555103954E-2</v>
      </c>
      <c r="Z196" s="31"/>
      <c r="AA196" s="47" t="str">
        <f>IF(X196&lt;2,"A",IF(Y196&lt;0.15,"B","C"))</f>
        <v>A</v>
      </c>
      <c r="AB196" s="31"/>
      <c r="AC196" s="48">
        <f>T196/1000</f>
        <v>16.096</v>
      </c>
      <c r="AD196" s="49">
        <f>AC196*(SQRT((U196/T196)^2+(0.21/3.98)^2))</f>
        <v>0.91185714004575735</v>
      </c>
      <c r="AE196" s="47">
        <f>AD196/AC196</f>
        <v>5.6651164267256297E-2</v>
      </c>
      <c r="AF196" s="47"/>
      <c r="AG196" s="50">
        <v>8</v>
      </c>
      <c r="AH196" s="32"/>
      <c r="AI196" s="49">
        <f>(MEDIAN(R196:R198))/1000</f>
        <v>16.03</v>
      </c>
      <c r="AJ196" s="49">
        <f>(QUARTILE(R196:R198,1))/1000</f>
        <v>15.916</v>
      </c>
      <c r="AK196" s="49">
        <f>(QUARTILE(R196:R198,3))/1000</f>
        <v>16.242999999999999</v>
      </c>
      <c r="AL196" s="48">
        <f>(AK196-AJ196)</f>
        <v>0.32699999999999818</v>
      </c>
      <c r="AM196" s="29"/>
      <c r="AP196" s="29"/>
      <c r="AQ196" s="29"/>
      <c r="AR196" s="29"/>
      <c r="AS196" s="29"/>
      <c r="AT196" s="29"/>
    </row>
    <row r="197" spans="1:1450" x14ac:dyDescent="0.25">
      <c r="A197" s="42" t="s">
        <v>79</v>
      </c>
      <c r="B197" s="29" t="s">
        <v>79</v>
      </c>
      <c r="C197" s="29" t="s">
        <v>84</v>
      </c>
      <c r="D197" s="43" t="s">
        <v>368</v>
      </c>
      <c r="E197" s="29" t="s">
        <v>366</v>
      </c>
      <c r="F197" s="29" t="s">
        <v>57</v>
      </c>
      <c r="G197" s="43">
        <v>16456</v>
      </c>
      <c r="H197" s="43">
        <v>1296</v>
      </c>
      <c r="I197" s="43">
        <v>958</v>
      </c>
      <c r="J197" s="29"/>
      <c r="K197" s="29"/>
      <c r="L197" s="29"/>
      <c r="M197" s="29"/>
      <c r="N197" s="62"/>
      <c r="O197" s="29" t="str">
        <f t="shared" si="35"/>
        <v/>
      </c>
      <c r="P197" s="29"/>
      <c r="Q197" s="44">
        <f>ABS(G197-$K$196)</f>
        <v>360</v>
      </c>
      <c r="R197" s="30">
        <f>IF(Q197&gt;$P$196,"",G197)</f>
        <v>16456</v>
      </c>
      <c r="S197" s="30">
        <f>IF(R197=G197,I197,"")</f>
        <v>958</v>
      </c>
      <c r="T197" s="29"/>
      <c r="U197" s="29"/>
      <c r="V197" s="29"/>
      <c r="W197" s="44">
        <f>IF(R197="","",((R197-$T$196)/S197)^2)</f>
        <v>0.14121277365422918</v>
      </c>
      <c r="X197" s="29"/>
      <c r="Y197" s="31"/>
      <c r="Z197" s="31"/>
      <c r="AA197" s="31"/>
      <c r="AB197" s="31"/>
      <c r="AC197" s="29"/>
      <c r="AD197" s="29"/>
      <c r="AE197" s="29"/>
      <c r="AF197" s="29"/>
      <c r="AG197" s="63"/>
      <c r="AH197" s="32"/>
      <c r="AI197" s="32"/>
      <c r="AJ197" s="32"/>
      <c r="AK197" s="32"/>
      <c r="AL197" s="29"/>
      <c r="AM197" s="29"/>
      <c r="AP197" s="29"/>
      <c r="AQ197" s="29"/>
      <c r="AR197" s="29"/>
      <c r="AS197" s="29"/>
      <c r="AT197" s="29"/>
    </row>
    <row r="198" spans="1:1450" s="37" customFormat="1" x14ac:dyDescent="0.25">
      <c r="A198" s="42" t="s">
        <v>79</v>
      </c>
      <c r="B198" s="29" t="s">
        <v>79</v>
      </c>
      <c r="C198" s="29" t="s">
        <v>84</v>
      </c>
      <c r="D198" s="43" t="s">
        <v>369</v>
      </c>
      <c r="E198" s="29" t="s">
        <v>366</v>
      </c>
      <c r="F198" s="29" t="s">
        <v>58</v>
      </c>
      <c r="G198" s="43">
        <v>16030</v>
      </c>
      <c r="H198" s="43">
        <v>1227</v>
      </c>
      <c r="I198" s="43">
        <v>885</v>
      </c>
      <c r="J198" s="29"/>
      <c r="K198" s="29"/>
      <c r="L198" s="29"/>
      <c r="M198" s="29"/>
      <c r="N198" s="62"/>
      <c r="O198" s="29" t="str">
        <f t="shared" si="35"/>
        <v/>
      </c>
      <c r="P198" s="29"/>
      <c r="Q198" s="44">
        <f>ABS(G198-$K$196)</f>
        <v>66</v>
      </c>
      <c r="R198" s="30">
        <f>IF(Q198&gt;$P$196,"",G198)</f>
        <v>16030</v>
      </c>
      <c r="S198" s="30">
        <f>IF(R198=G198,I198,"")</f>
        <v>885</v>
      </c>
      <c r="T198" s="29"/>
      <c r="U198" s="29"/>
      <c r="V198" s="29"/>
      <c r="W198" s="44">
        <f>IF(R198="","",((R198-$T$196)/S198)^2)</f>
        <v>5.5616202240735425E-3</v>
      </c>
      <c r="X198" s="29"/>
      <c r="Y198" s="31"/>
      <c r="Z198" s="31"/>
      <c r="AA198" s="31"/>
      <c r="AB198" s="31"/>
      <c r="AC198" s="29"/>
      <c r="AD198" s="29"/>
      <c r="AE198" s="29"/>
      <c r="AF198" s="29"/>
      <c r="AG198" s="63"/>
      <c r="AH198" s="32"/>
      <c r="AI198" s="32"/>
      <c r="AJ198" s="32"/>
      <c r="AK198" s="32"/>
      <c r="AL198" s="29"/>
      <c r="AM198" s="29"/>
      <c r="AN198" s="10"/>
      <c r="AO198" s="10"/>
      <c r="AP198" s="29"/>
      <c r="AQ198" s="29"/>
      <c r="AR198" s="29"/>
      <c r="AS198" s="29"/>
      <c r="AT198" s="29"/>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0"/>
      <c r="NH198" s="10"/>
      <c r="NI198" s="10"/>
      <c r="NJ198" s="10"/>
      <c r="NK198" s="10"/>
      <c r="NL198" s="10"/>
      <c r="NM198" s="10"/>
      <c r="NN198" s="10"/>
      <c r="NO198" s="10"/>
      <c r="NP198" s="10"/>
      <c r="NQ198" s="10"/>
      <c r="NR198" s="10"/>
      <c r="NS198" s="10"/>
      <c r="NT198" s="10"/>
      <c r="NU198" s="10"/>
      <c r="NV198" s="10"/>
      <c r="NW198" s="10"/>
      <c r="NX198" s="10"/>
      <c r="NY198" s="10"/>
      <c r="NZ198" s="10"/>
      <c r="OA198" s="10"/>
      <c r="OB198" s="10"/>
      <c r="OC198" s="10"/>
      <c r="OD198" s="10"/>
      <c r="OE198" s="10"/>
      <c r="OF198" s="10"/>
      <c r="OG198" s="10"/>
      <c r="OH198" s="10"/>
      <c r="OI198" s="10"/>
      <c r="OJ198" s="10"/>
      <c r="OK198" s="10"/>
      <c r="OL198" s="10"/>
      <c r="OM198" s="10"/>
      <c r="ON198" s="10"/>
      <c r="OO198" s="10"/>
      <c r="OP198" s="10"/>
      <c r="OQ198" s="10"/>
      <c r="OR198" s="10"/>
      <c r="OS198" s="10"/>
      <c r="OT198" s="10"/>
      <c r="OU198" s="10"/>
      <c r="OV198" s="10"/>
      <c r="OW198" s="10"/>
      <c r="OX198" s="10"/>
      <c r="OY198" s="10"/>
      <c r="OZ198" s="10"/>
      <c r="PA198" s="10"/>
      <c r="PB198" s="10"/>
      <c r="PC198" s="10"/>
      <c r="PD198" s="10"/>
      <c r="PE198" s="10"/>
      <c r="PF198" s="10"/>
      <c r="PG198" s="10"/>
      <c r="PH198" s="10"/>
      <c r="PI198" s="10"/>
      <c r="PJ198" s="10"/>
      <c r="PK198" s="10"/>
      <c r="PL198" s="10"/>
      <c r="PM198" s="10"/>
      <c r="PN198" s="10"/>
      <c r="PO198" s="10"/>
      <c r="PP198" s="10"/>
      <c r="PQ198" s="10"/>
      <c r="PR198" s="10"/>
      <c r="PS198" s="10"/>
      <c r="PT198" s="10"/>
      <c r="PU198" s="10"/>
      <c r="PV198" s="10"/>
      <c r="PW198" s="10"/>
      <c r="PX198" s="10"/>
      <c r="PY198" s="10"/>
      <c r="PZ198" s="10"/>
      <c r="QA198" s="10"/>
      <c r="QB198" s="10"/>
      <c r="QC198" s="10"/>
      <c r="QD198" s="10"/>
      <c r="QE198" s="10"/>
      <c r="QF198" s="10"/>
      <c r="QG198" s="10"/>
      <c r="QH198" s="10"/>
      <c r="QI198" s="10"/>
      <c r="QJ198" s="10"/>
      <c r="QK198" s="10"/>
      <c r="QL198" s="10"/>
      <c r="QM198" s="10"/>
      <c r="QN198" s="10"/>
      <c r="QO198" s="10"/>
      <c r="QP198" s="10"/>
      <c r="QQ198" s="10"/>
      <c r="QR198" s="10"/>
      <c r="QS198" s="10"/>
      <c r="QT198" s="10"/>
      <c r="QU198" s="10"/>
      <c r="QV198" s="10"/>
      <c r="QW198" s="10"/>
      <c r="QX198" s="10"/>
      <c r="QY198" s="10"/>
      <c r="QZ198" s="10"/>
      <c r="RA198" s="10"/>
      <c r="RB198" s="10"/>
      <c r="RC198" s="10"/>
      <c r="RD198" s="10"/>
      <c r="RE198" s="10"/>
      <c r="RF198" s="10"/>
      <c r="RG198" s="10"/>
      <c r="RH198" s="10"/>
      <c r="RI198" s="10"/>
      <c r="RJ198" s="10"/>
      <c r="RK198" s="10"/>
      <c r="RL198" s="10"/>
      <c r="RM198" s="10"/>
      <c r="RN198" s="10"/>
      <c r="RO198" s="10"/>
      <c r="RP198" s="10"/>
      <c r="RQ198" s="10"/>
      <c r="RR198" s="10"/>
      <c r="RS198" s="10"/>
      <c r="RT198" s="10"/>
      <c r="RU198" s="10"/>
      <c r="RV198" s="10"/>
      <c r="RW198" s="10"/>
      <c r="RX198" s="10"/>
      <c r="RY198" s="10"/>
      <c r="RZ198" s="10"/>
      <c r="SA198" s="10"/>
      <c r="SB198" s="10"/>
      <c r="SC198" s="10"/>
      <c r="SD198" s="10"/>
      <c r="SE198" s="10"/>
      <c r="SF198" s="10"/>
      <c r="SG198" s="10"/>
      <c r="SH198" s="10"/>
      <c r="SI198" s="10"/>
      <c r="SJ198" s="10"/>
      <c r="SK198" s="10"/>
      <c r="SL198" s="10"/>
      <c r="SM198" s="10"/>
      <c r="SN198" s="10"/>
      <c r="SO198" s="10"/>
      <c r="SP198" s="10"/>
      <c r="SQ198" s="10"/>
      <c r="SR198" s="10"/>
      <c r="SS198" s="10"/>
      <c r="ST198" s="10"/>
      <c r="SU198" s="10"/>
      <c r="SV198" s="10"/>
      <c r="SW198" s="10"/>
      <c r="SX198" s="10"/>
      <c r="SY198" s="10"/>
      <c r="SZ198" s="10"/>
      <c r="TA198" s="10"/>
      <c r="TB198" s="10"/>
      <c r="TC198" s="10"/>
      <c r="TD198" s="10"/>
      <c r="TE198" s="10"/>
      <c r="TF198" s="10"/>
      <c r="TG198" s="10"/>
      <c r="TH198" s="10"/>
      <c r="TI198" s="10"/>
      <c r="TJ198" s="10"/>
      <c r="TK198" s="10"/>
      <c r="TL198" s="10"/>
      <c r="TM198" s="10"/>
      <c r="TN198" s="10"/>
      <c r="TO198" s="10"/>
      <c r="TP198" s="10"/>
      <c r="TQ198" s="10"/>
      <c r="TR198" s="10"/>
      <c r="TS198" s="10"/>
      <c r="TT198" s="10"/>
      <c r="TU198" s="10"/>
      <c r="TV198" s="10"/>
      <c r="TW198" s="10"/>
      <c r="TX198" s="10"/>
      <c r="TY198" s="10"/>
      <c r="TZ198" s="10"/>
      <c r="UA198" s="10"/>
      <c r="UB198" s="10"/>
      <c r="UC198" s="10"/>
      <c r="UD198" s="10"/>
      <c r="UE198" s="10"/>
      <c r="UF198" s="10"/>
      <c r="UG198" s="10"/>
      <c r="UH198" s="10"/>
      <c r="UI198" s="10"/>
      <c r="UJ198" s="10"/>
      <c r="UK198" s="10"/>
      <c r="UL198" s="10"/>
      <c r="UM198" s="10"/>
      <c r="UN198" s="10"/>
      <c r="UO198" s="10"/>
      <c r="UP198" s="10"/>
      <c r="UQ198" s="10"/>
      <c r="UR198" s="10"/>
      <c r="US198" s="10"/>
      <c r="UT198" s="10"/>
      <c r="UU198" s="10"/>
      <c r="UV198" s="10"/>
      <c r="UW198" s="10"/>
      <c r="UX198" s="10"/>
      <c r="UY198" s="10"/>
      <c r="UZ198" s="10"/>
      <c r="VA198" s="10"/>
      <c r="VB198" s="10"/>
      <c r="VC198" s="10"/>
      <c r="VD198" s="10"/>
      <c r="VE198" s="10"/>
      <c r="VF198" s="10"/>
      <c r="VG198" s="10"/>
      <c r="VH198" s="10"/>
      <c r="VI198" s="10"/>
      <c r="VJ198" s="10"/>
      <c r="VK198" s="10"/>
      <c r="VL198" s="10"/>
      <c r="VM198" s="10"/>
      <c r="VN198" s="10"/>
      <c r="VO198" s="10"/>
      <c r="VP198" s="10"/>
      <c r="VQ198" s="10"/>
      <c r="VR198" s="10"/>
      <c r="VS198" s="10"/>
      <c r="VT198" s="10"/>
      <c r="VU198" s="10"/>
      <c r="VV198" s="10"/>
      <c r="VW198" s="10"/>
      <c r="VX198" s="10"/>
      <c r="VY198" s="10"/>
      <c r="VZ198" s="10"/>
      <c r="WA198" s="10"/>
      <c r="WB198" s="10"/>
      <c r="WC198" s="10"/>
      <c r="WD198" s="10"/>
      <c r="WE198" s="10"/>
      <c r="WF198" s="10"/>
      <c r="WG198" s="10"/>
      <c r="WH198" s="10"/>
      <c r="WI198" s="10"/>
      <c r="WJ198" s="10"/>
      <c r="WK198" s="10"/>
      <c r="WL198" s="10"/>
      <c r="WM198" s="10"/>
      <c r="WN198" s="10"/>
      <c r="WO198" s="10"/>
      <c r="WP198" s="10"/>
      <c r="WQ198" s="10"/>
      <c r="WR198" s="10"/>
      <c r="WS198" s="10"/>
      <c r="WT198" s="10"/>
      <c r="WU198" s="10"/>
      <c r="WV198" s="10"/>
      <c r="WW198" s="10"/>
      <c r="WX198" s="10"/>
      <c r="WY198" s="10"/>
      <c r="WZ198" s="10"/>
      <c r="XA198" s="10"/>
      <c r="XB198" s="10"/>
      <c r="XC198" s="10"/>
      <c r="XD198" s="10"/>
      <c r="XE198" s="10"/>
      <c r="XF198" s="10"/>
      <c r="XG198" s="10"/>
      <c r="XH198" s="10"/>
      <c r="XI198" s="10"/>
      <c r="XJ198" s="10"/>
      <c r="XK198" s="10"/>
      <c r="XL198" s="10"/>
      <c r="XM198" s="10"/>
      <c r="XN198" s="10"/>
      <c r="XO198" s="10"/>
      <c r="XP198" s="10"/>
      <c r="XQ198" s="10"/>
      <c r="XR198" s="10"/>
      <c r="XS198" s="10"/>
      <c r="XT198" s="10"/>
      <c r="XU198" s="10"/>
      <c r="XV198" s="10"/>
      <c r="XW198" s="10"/>
      <c r="XX198" s="10"/>
      <c r="XY198" s="10"/>
      <c r="XZ198" s="10"/>
      <c r="YA198" s="10"/>
      <c r="YB198" s="10"/>
      <c r="YC198" s="10"/>
      <c r="YD198" s="10"/>
      <c r="YE198" s="10"/>
      <c r="YF198" s="10"/>
      <c r="YG198" s="10"/>
      <c r="YH198" s="10"/>
      <c r="YI198" s="10"/>
      <c r="YJ198" s="10"/>
      <c r="YK198" s="10"/>
      <c r="YL198" s="10"/>
      <c r="YM198" s="10"/>
      <c r="YN198" s="10"/>
      <c r="YO198" s="10"/>
      <c r="YP198" s="10"/>
      <c r="YQ198" s="10"/>
      <c r="YR198" s="10"/>
      <c r="YS198" s="10"/>
      <c r="YT198" s="10"/>
      <c r="YU198" s="10"/>
      <c r="YV198" s="10"/>
      <c r="YW198" s="10"/>
      <c r="YX198" s="10"/>
      <c r="YY198" s="10"/>
      <c r="YZ198" s="10"/>
      <c r="ZA198" s="10"/>
      <c r="ZB198" s="10"/>
      <c r="ZC198" s="10"/>
      <c r="ZD198" s="10"/>
      <c r="ZE198" s="10"/>
      <c r="ZF198" s="10"/>
      <c r="ZG198" s="10"/>
      <c r="ZH198" s="10"/>
      <c r="ZI198" s="10"/>
      <c r="ZJ198" s="10"/>
      <c r="ZK198" s="10"/>
      <c r="ZL198" s="10"/>
      <c r="ZM198" s="10"/>
      <c r="ZN198" s="10"/>
      <c r="ZO198" s="10"/>
      <c r="ZP198" s="10"/>
      <c r="ZQ198" s="10"/>
      <c r="ZR198" s="10"/>
      <c r="ZS198" s="10"/>
      <c r="ZT198" s="10"/>
      <c r="ZU198" s="10"/>
      <c r="ZV198" s="10"/>
      <c r="ZW198" s="10"/>
      <c r="ZX198" s="10"/>
      <c r="ZY198" s="10"/>
      <c r="ZZ198" s="10"/>
      <c r="AAA198" s="10"/>
      <c r="AAB198" s="10"/>
      <c r="AAC198" s="10"/>
      <c r="AAD198" s="10"/>
      <c r="AAE198" s="10"/>
      <c r="AAF198" s="10"/>
      <c r="AAG198" s="10"/>
      <c r="AAH198" s="10"/>
      <c r="AAI198" s="10"/>
      <c r="AAJ198" s="10"/>
      <c r="AAK198" s="10"/>
      <c r="AAL198" s="10"/>
      <c r="AAM198" s="10"/>
      <c r="AAN198" s="10"/>
      <c r="AAO198" s="10"/>
      <c r="AAP198" s="10"/>
      <c r="AAQ198" s="10"/>
      <c r="AAR198" s="10"/>
      <c r="AAS198" s="10"/>
      <c r="AAT198" s="10"/>
      <c r="AAU198" s="10"/>
      <c r="AAV198" s="10"/>
      <c r="AAW198" s="10"/>
      <c r="AAX198" s="10"/>
      <c r="AAY198" s="10"/>
      <c r="AAZ198" s="10"/>
      <c r="ABA198" s="10"/>
      <c r="ABB198" s="10"/>
      <c r="ABC198" s="10"/>
      <c r="ABD198" s="10"/>
      <c r="ABE198" s="10"/>
      <c r="ABF198" s="10"/>
      <c r="ABG198" s="10"/>
      <c r="ABH198" s="10"/>
      <c r="ABI198" s="10"/>
      <c r="ABJ198" s="10"/>
      <c r="ABK198" s="10"/>
      <c r="ABL198" s="10"/>
      <c r="ABM198" s="10"/>
      <c r="ABN198" s="10"/>
      <c r="ABO198" s="10"/>
      <c r="ABP198" s="10"/>
      <c r="ABQ198" s="10"/>
      <c r="ABR198" s="10"/>
      <c r="ABS198" s="10"/>
      <c r="ABT198" s="10"/>
      <c r="ABU198" s="10"/>
      <c r="ABV198" s="10"/>
      <c r="ABW198" s="10"/>
      <c r="ABX198" s="10"/>
      <c r="ABY198" s="10"/>
      <c r="ABZ198" s="10"/>
      <c r="ACA198" s="10"/>
      <c r="ACB198" s="10"/>
      <c r="ACC198" s="10"/>
      <c r="ACD198" s="10"/>
      <c r="ACE198" s="10"/>
      <c r="ACF198" s="10"/>
      <c r="ACG198" s="10"/>
      <c r="ACH198" s="10"/>
      <c r="ACI198" s="10"/>
      <c r="ACJ198" s="10"/>
      <c r="ACK198" s="10"/>
      <c r="ACL198" s="10"/>
      <c r="ACM198" s="10"/>
      <c r="ACN198" s="10"/>
      <c r="ACO198" s="10"/>
      <c r="ACP198" s="10"/>
      <c r="ACQ198" s="10"/>
      <c r="ACR198" s="10"/>
      <c r="ACS198" s="10"/>
      <c r="ACT198" s="10"/>
      <c r="ACU198" s="10"/>
      <c r="ACV198" s="10"/>
      <c r="ACW198" s="10"/>
      <c r="ACX198" s="10"/>
      <c r="ACY198" s="10"/>
      <c r="ACZ198" s="10"/>
      <c r="ADA198" s="10"/>
      <c r="ADB198" s="10"/>
      <c r="ADC198" s="10"/>
      <c r="ADD198" s="10"/>
      <c r="ADE198" s="10"/>
      <c r="ADF198" s="10"/>
      <c r="ADG198" s="10"/>
      <c r="ADH198" s="10"/>
      <c r="ADI198" s="10"/>
      <c r="ADJ198" s="10"/>
      <c r="ADK198" s="10"/>
      <c r="ADL198" s="10"/>
      <c r="ADM198" s="10"/>
      <c r="ADN198" s="10"/>
      <c r="ADO198" s="10"/>
      <c r="ADP198" s="10"/>
      <c r="ADQ198" s="10"/>
      <c r="ADR198" s="10"/>
      <c r="ADS198" s="10"/>
      <c r="ADT198" s="10"/>
      <c r="ADU198" s="10"/>
      <c r="ADV198" s="10"/>
      <c r="ADW198" s="10"/>
      <c r="ADX198" s="10"/>
      <c r="ADY198" s="10"/>
      <c r="ADZ198" s="10"/>
      <c r="AEA198" s="10"/>
      <c r="AEB198" s="10"/>
      <c r="AEC198" s="10"/>
      <c r="AED198" s="10"/>
      <c r="AEE198" s="10"/>
      <c r="AEF198" s="10"/>
      <c r="AEG198" s="10"/>
      <c r="AEH198" s="10"/>
      <c r="AEI198" s="10"/>
      <c r="AEJ198" s="10"/>
      <c r="AEK198" s="10"/>
      <c r="AEL198" s="10"/>
      <c r="AEM198" s="10"/>
      <c r="AEN198" s="10"/>
      <c r="AEO198" s="10"/>
      <c r="AEP198" s="10"/>
      <c r="AEQ198" s="10"/>
      <c r="AER198" s="10"/>
      <c r="AES198" s="10"/>
      <c r="AET198" s="10"/>
      <c r="AEU198" s="10"/>
      <c r="AEV198" s="10"/>
      <c r="AEW198" s="10"/>
      <c r="AEX198" s="10"/>
      <c r="AEY198" s="10"/>
      <c r="AEZ198" s="10"/>
      <c r="AFA198" s="10"/>
      <c r="AFB198" s="10"/>
      <c r="AFC198" s="10"/>
      <c r="AFD198" s="10"/>
      <c r="AFE198" s="10"/>
      <c r="AFF198" s="10"/>
      <c r="AFG198" s="10"/>
      <c r="AFH198" s="10"/>
      <c r="AFI198" s="10"/>
      <c r="AFJ198" s="10"/>
      <c r="AFK198" s="10"/>
      <c r="AFL198" s="10"/>
      <c r="AFM198" s="10"/>
      <c r="AFN198" s="10"/>
      <c r="AFO198" s="10"/>
      <c r="AFP198" s="10"/>
      <c r="AFQ198" s="10"/>
      <c r="AFR198" s="10"/>
      <c r="AFS198" s="10"/>
      <c r="AFT198" s="10"/>
      <c r="AFU198" s="10"/>
      <c r="AFV198" s="10"/>
      <c r="AFW198" s="10"/>
      <c r="AFX198" s="10"/>
      <c r="AFY198" s="10"/>
      <c r="AFZ198" s="10"/>
      <c r="AGA198" s="10"/>
      <c r="AGB198" s="10"/>
      <c r="AGC198" s="10"/>
      <c r="AGD198" s="10"/>
      <c r="AGE198" s="10"/>
      <c r="AGF198" s="10"/>
      <c r="AGG198" s="10"/>
      <c r="AGH198" s="10"/>
      <c r="AGI198" s="10"/>
      <c r="AGJ198" s="10"/>
      <c r="AGK198" s="10"/>
      <c r="AGL198" s="10"/>
      <c r="AGM198" s="10"/>
      <c r="AGN198" s="10"/>
      <c r="AGO198" s="10"/>
      <c r="AGP198" s="10"/>
      <c r="AGQ198" s="10"/>
      <c r="AGR198" s="10"/>
      <c r="AGS198" s="10"/>
      <c r="AGT198" s="10"/>
      <c r="AGU198" s="10"/>
      <c r="AGV198" s="10"/>
      <c r="AGW198" s="10"/>
      <c r="AGX198" s="10"/>
      <c r="AGY198" s="10"/>
      <c r="AGZ198" s="10"/>
      <c r="AHA198" s="10"/>
      <c r="AHB198" s="10"/>
      <c r="AHC198" s="10"/>
      <c r="AHD198" s="10"/>
      <c r="AHE198" s="10"/>
      <c r="AHF198" s="10"/>
      <c r="AHG198" s="10"/>
      <c r="AHH198" s="10"/>
      <c r="AHI198" s="10"/>
      <c r="AHJ198" s="10"/>
      <c r="AHK198" s="10"/>
      <c r="AHL198" s="10"/>
      <c r="AHM198" s="10"/>
      <c r="AHN198" s="10"/>
      <c r="AHO198" s="10"/>
      <c r="AHP198" s="10"/>
      <c r="AHQ198" s="10"/>
      <c r="AHR198" s="10"/>
      <c r="AHS198" s="10"/>
      <c r="AHT198" s="10"/>
      <c r="AHU198" s="10"/>
      <c r="AHV198" s="10"/>
      <c r="AHW198" s="10"/>
      <c r="AHX198" s="10"/>
      <c r="AHY198" s="10"/>
      <c r="AHZ198" s="10"/>
      <c r="AIA198" s="10"/>
      <c r="AIB198" s="10"/>
      <c r="AIC198" s="10"/>
      <c r="AID198" s="10"/>
      <c r="AIE198" s="10"/>
      <c r="AIF198" s="10"/>
      <c r="AIG198" s="10"/>
      <c r="AIH198" s="10"/>
      <c r="AII198" s="10"/>
      <c r="AIJ198" s="10"/>
      <c r="AIK198" s="10"/>
      <c r="AIL198" s="10"/>
      <c r="AIM198" s="10"/>
      <c r="AIN198" s="10"/>
      <c r="AIO198" s="10"/>
      <c r="AIP198" s="10"/>
      <c r="AIQ198" s="10"/>
      <c r="AIR198" s="10"/>
      <c r="AIS198" s="10"/>
      <c r="AIT198" s="10"/>
      <c r="AIU198" s="10"/>
      <c r="AIV198" s="10"/>
      <c r="AIW198" s="10"/>
      <c r="AIX198" s="10"/>
      <c r="AIY198" s="10"/>
      <c r="AIZ198" s="10"/>
      <c r="AJA198" s="10"/>
      <c r="AJB198" s="10"/>
      <c r="AJC198" s="10"/>
      <c r="AJD198" s="10"/>
      <c r="AJE198" s="10"/>
      <c r="AJF198" s="10"/>
      <c r="AJG198" s="10"/>
      <c r="AJH198" s="10"/>
      <c r="AJI198" s="10"/>
      <c r="AJJ198" s="10"/>
      <c r="AJK198" s="10"/>
      <c r="AJL198" s="10"/>
      <c r="AJM198" s="10"/>
      <c r="AJN198" s="10"/>
      <c r="AJO198" s="10"/>
      <c r="AJP198" s="10"/>
      <c r="AJQ198" s="10"/>
      <c r="AJR198" s="10"/>
      <c r="AJS198" s="10"/>
      <c r="AJT198" s="10"/>
      <c r="AJU198" s="10"/>
      <c r="AJV198" s="10"/>
      <c r="AJW198" s="10"/>
      <c r="AJX198" s="10"/>
      <c r="AJY198" s="10"/>
      <c r="AJZ198" s="10"/>
      <c r="AKA198" s="10"/>
      <c r="AKB198" s="10"/>
      <c r="AKC198" s="10"/>
      <c r="AKD198" s="10"/>
      <c r="AKE198" s="10"/>
      <c r="AKF198" s="10"/>
      <c r="AKG198" s="10"/>
      <c r="AKH198" s="10"/>
      <c r="AKI198" s="10"/>
      <c r="AKJ198" s="10"/>
      <c r="AKK198" s="10"/>
      <c r="AKL198" s="10"/>
      <c r="AKM198" s="10"/>
      <c r="AKN198" s="10"/>
      <c r="AKO198" s="10"/>
      <c r="AKP198" s="10"/>
      <c r="AKQ198" s="10"/>
      <c r="AKR198" s="10"/>
      <c r="AKS198" s="10"/>
      <c r="AKT198" s="10"/>
      <c r="AKU198" s="10"/>
      <c r="AKV198" s="10"/>
      <c r="AKW198" s="10"/>
      <c r="AKX198" s="10"/>
      <c r="AKY198" s="10"/>
      <c r="AKZ198" s="10"/>
      <c r="ALA198" s="10"/>
      <c r="ALB198" s="10"/>
      <c r="ALC198" s="10"/>
      <c r="ALD198" s="10"/>
      <c r="ALE198" s="10"/>
      <c r="ALF198" s="10"/>
      <c r="ALG198" s="10"/>
      <c r="ALH198" s="10"/>
      <c r="ALI198" s="10"/>
      <c r="ALJ198" s="10"/>
      <c r="ALK198" s="10"/>
      <c r="ALL198" s="10"/>
      <c r="ALM198" s="10"/>
      <c r="ALN198" s="10"/>
      <c r="ALO198" s="10"/>
      <c r="ALP198" s="10"/>
      <c r="ALQ198" s="10"/>
      <c r="ALR198" s="10"/>
      <c r="ALS198" s="10"/>
      <c r="ALT198" s="10"/>
      <c r="ALU198" s="10"/>
      <c r="ALV198" s="10"/>
      <c r="ALW198" s="10"/>
      <c r="ALX198" s="10"/>
      <c r="ALY198" s="10"/>
      <c r="ALZ198" s="10"/>
      <c r="AMA198" s="10"/>
      <c r="AMB198" s="10"/>
      <c r="AMC198" s="10"/>
      <c r="AMD198" s="10"/>
      <c r="AME198" s="10"/>
      <c r="AMF198" s="10"/>
      <c r="AMG198" s="10"/>
      <c r="AMH198" s="10"/>
      <c r="AMI198" s="10"/>
      <c r="AMJ198" s="10"/>
      <c r="AMK198" s="10"/>
      <c r="AML198" s="10"/>
      <c r="AMM198" s="10"/>
      <c r="AMN198" s="10"/>
      <c r="AMO198" s="10"/>
      <c r="AMP198" s="10"/>
      <c r="AMQ198" s="10"/>
      <c r="AMR198" s="10"/>
      <c r="AMS198" s="10"/>
      <c r="AMT198" s="10"/>
      <c r="AMU198" s="10"/>
      <c r="AMV198" s="10"/>
      <c r="AMW198" s="10"/>
      <c r="AMX198" s="10"/>
      <c r="AMY198" s="10"/>
      <c r="AMZ198" s="10"/>
      <c r="ANA198" s="10"/>
      <c r="ANB198" s="10"/>
      <c r="ANC198" s="10"/>
      <c r="AND198" s="10"/>
      <c r="ANE198" s="10"/>
      <c r="ANF198" s="10"/>
      <c r="ANG198" s="10"/>
      <c r="ANH198" s="10"/>
      <c r="ANI198" s="10"/>
      <c r="ANJ198" s="10"/>
      <c r="ANK198" s="10"/>
      <c r="ANL198" s="10"/>
      <c r="ANM198" s="10"/>
      <c r="ANN198" s="10"/>
      <c r="ANO198" s="10"/>
      <c r="ANP198" s="10"/>
      <c r="ANQ198" s="10"/>
      <c r="ANR198" s="10"/>
      <c r="ANS198" s="10"/>
      <c r="ANT198" s="10"/>
      <c r="ANU198" s="10"/>
      <c r="ANV198" s="10"/>
      <c r="ANW198" s="10"/>
      <c r="ANX198" s="10"/>
      <c r="ANY198" s="10"/>
      <c r="ANZ198" s="10"/>
      <c r="AOA198" s="10"/>
      <c r="AOB198" s="10"/>
      <c r="AOC198" s="10"/>
      <c r="AOD198" s="10"/>
      <c r="AOE198" s="10"/>
      <c r="AOF198" s="10"/>
      <c r="AOG198" s="10"/>
      <c r="AOH198" s="10"/>
      <c r="AOI198" s="10"/>
      <c r="AOJ198" s="10"/>
      <c r="AOK198" s="10"/>
      <c r="AOL198" s="10"/>
      <c r="AOM198" s="10"/>
      <c r="AON198" s="10"/>
      <c r="AOO198" s="10"/>
      <c r="AOP198" s="10"/>
      <c r="AOQ198" s="10"/>
      <c r="AOR198" s="10"/>
      <c r="AOS198" s="10"/>
      <c r="AOT198" s="10"/>
      <c r="AOU198" s="10"/>
      <c r="AOV198" s="10"/>
      <c r="AOW198" s="10"/>
      <c r="AOX198" s="10"/>
      <c r="AOY198" s="10"/>
      <c r="AOZ198" s="10"/>
      <c r="APA198" s="10"/>
      <c r="APB198" s="10"/>
      <c r="APC198" s="10"/>
      <c r="APD198" s="10"/>
      <c r="APE198" s="10"/>
      <c r="APF198" s="10"/>
      <c r="APG198" s="10"/>
      <c r="APH198" s="10"/>
      <c r="API198" s="10"/>
      <c r="APJ198" s="10"/>
      <c r="APK198" s="10"/>
      <c r="APL198" s="10"/>
      <c r="APM198" s="10"/>
      <c r="APN198" s="10"/>
      <c r="APO198" s="10"/>
      <c r="APP198" s="10"/>
      <c r="APQ198" s="10"/>
      <c r="APR198" s="10"/>
      <c r="APS198" s="10"/>
      <c r="APT198" s="10"/>
      <c r="APU198" s="10"/>
      <c r="APV198" s="10"/>
      <c r="APW198" s="10"/>
      <c r="APX198" s="10"/>
      <c r="APY198" s="10"/>
      <c r="APZ198" s="10"/>
      <c r="AQA198" s="10"/>
      <c r="AQB198" s="10"/>
      <c r="AQC198" s="10"/>
      <c r="AQD198" s="10"/>
      <c r="AQE198" s="10"/>
      <c r="AQF198" s="10"/>
      <c r="AQG198" s="10"/>
      <c r="AQH198" s="10"/>
      <c r="AQI198" s="10"/>
      <c r="AQJ198" s="10"/>
      <c r="AQK198" s="10"/>
      <c r="AQL198" s="10"/>
      <c r="AQM198" s="10"/>
      <c r="AQN198" s="10"/>
      <c r="AQO198" s="10"/>
      <c r="AQP198" s="10"/>
      <c r="AQQ198" s="10"/>
      <c r="AQR198" s="10"/>
      <c r="AQS198" s="10"/>
      <c r="AQT198" s="10"/>
      <c r="AQU198" s="10"/>
      <c r="AQV198" s="10"/>
      <c r="AQW198" s="10"/>
      <c r="AQX198" s="10"/>
      <c r="AQY198" s="10"/>
      <c r="AQZ198" s="10"/>
      <c r="ARA198" s="10"/>
      <c r="ARB198" s="10"/>
      <c r="ARC198" s="10"/>
      <c r="ARD198" s="10"/>
      <c r="ARE198" s="10"/>
      <c r="ARF198" s="10"/>
      <c r="ARG198" s="10"/>
      <c r="ARH198" s="10"/>
      <c r="ARI198" s="10"/>
      <c r="ARJ198" s="10"/>
      <c r="ARK198" s="10"/>
      <c r="ARL198" s="10"/>
      <c r="ARM198" s="10"/>
      <c r="ARN198" s="10"/>
      <c r="ARO198" s="10"/>
      <c r="ARP198" s="10"/>
      <c r="ARQ198" s="10"/>
      <c r="ARR198" s="10"/>
      <c r="ARS198" s="10"/>
      <c r="ART198" s="10"/>
      <c r="ARU198" s="10"/>
      <c r="ARV198" s="10"/>
      <c r="ARW198" s="10"/>
      <c r="ARX198" s="10"/>
      <c r="ARY198" s="10"/>
      <c r="ARZ198" s="10"/>
      <c r="ASA198" s="10"/>
      <c r="ASB198" s="10"/>
      <c r="ASC198" s="10"/>
      <c r="ASD198" s="10"/>
      <c r="ASE198" s="10"/>
      <c r="ASF198" s="10"/>
      <c r="ASG198" s="10"/>
      <c r="ASH198" s="10"/>
      <c r="ASI198" s="10"/>
      <c r="ASJ198" s="10"/>
      <c r="ASK198" s="10"/>
      <c r="ASL198" s="10"/>
      <c r="ASM198" s="10"/>
      <c r="ASN198" s="10"/>
      <c r="ASO198" s="10"/>
      <c r="ASP198" s="10"/>
      <c r="ASQ198" s="10"/>
      <c r="ASR198" s="10"/>
      <c r="ASS198" s="10"/>
      <c r="AST198" s="10"/>
      <c r="ASU198" s="10"/>
      <c r="ASV198" s="10"/>
      <c r="ASW198" s="10"/>
      <c r="ASX198" s="10"/>
      <c r="ASY198" s="10"/>
      <c r="ASZ198" s="10"/>
      <c r="ATA198" s="10"/>
      <c r="ATB198" s="10"/>
      <c r="ATC198" s="10"/>
      <c r="ATD198" s="10"/>
      <c r="ATE198" s="10"/>
      <c r="ATF198" s="10"/>
      <c r="ATG198" s="10"/>
      <c r="ATH198" s="10"/>
      <c r="ATI198" s="10"/>
      <c r="ATJ198" s="10"/>
      <c r="ATK198" s="10"/>
      <c r="ATL198" s="10"/>
      <c r="ATM198" s="10"/>
      <c r="ATN198" s="10"/>
      <c r="ATO198" s="10"/>
      <c r="ATP198" s="10"/>
      <c r="ATQ198" s="10"/>
      <c r="ATR198" s="10"/>
      <c r="ATS198" s="10"/>
      <c r="ATT198" s="10"/>
      <c r="ATU198" s="10"/>
      <c r="ATV198" s="10"/>
      <c r="ATW198" s="10"/>
      <c r="ATX198" s="10"/>
      <c r="ATY198" s="10"/>
      <c r="ATZ198" s="10"/>
      <c r="AUA198" s="10"/>
      <c r="AUB198" s="10"/>
      <c r="AUC198" s="10"/>
      <c r="AUD198" s="10"/>
      <c r="AUE198" s="10"/>
      <c r="AUF198" s="10"/>
      <c r="AUG198" s="10"/>
      <c r="AUH198" s="10"/>
      <c r="AUI198" s="10"/>
      <c r="AUJ198" s="10"/>
      <c r="AUK198" s="10"/>
      <c r="AUL198" s="10"/>
      <c r="AUM198" s="10"/>
      <c r="AUN198" s="10"/>
      <c r="AUO198" s="10"/>
      <c r="AUP198" s="10"/>
      <c r="AUQ198" s="10"/>
      <c r="AUR198" s="10"/>
      <c r="AUS198" s="10"/>
      <c r="AUT198" s="10"/>
      <c r="AUU198" s="10"/>
      <c r="AUV198" s="10"/>
      <c r="AUW198" s="10"/>
      <c r="AUX198" s="10"/>
      <c r="AUY198" s="10"/>
      <c r="AUZ198" s="10"/>
      <c r="AVA198" s="10"/>
      <c r="AVB198" s="10"/>
      <c r="AVC198" s="10"/>
      <c r="AVD198" s="10"/>
      <c r="AVE198" s="10"/>
      <c r="AVF198" s="10"/>
      <c r="AVG198" s="10"/>
      <c r="AVH198" s="10"/>
      <c r="AVI198" s="10"/>
      <c r="AVJ198" s="10"/>
      <c r="AVK198" s="10"/>
      <c r="AVL198" s="10"/>
      <c r="AVM198" s="10"/>
      <c r="AVN198" s="10"/>
      <c r="AVO198" s="10"/>
      <c r="AVP198" s="10"/>
      <c r="AVQ198" s="10"/>
      <c r="AVR198" s="10"/>
      <c r="AVS198" s="10"/>
      <c r="AVT198" s="10"/>
      <c r="AVU198" s="10"/>
      <c r="AVV198" s="10"/>
      <c r="AVW198" s="10"/>
      <c r="AVX198" s="10"/>
      <c r="AVY198" s="10"/>
      <c r="AVZ198" s="10"/>
      <c r="AWA198" s="10"/>
      <c r="AWB198" s="10"/>
      <c r="AWC198" s="10"/>
      <c r="AWD198" s="10"/>
      <c r="AWE198" s="10"/>
      <c r="AWF198" s="10"/>
      <c r="AWG198" s="10"/>
      <c r="AWH198" s="10"/>
      <c r="AWI198" s="10"/>
      <c r="AWJ198" s="10"/>
      <c r="AWK198" s="10"/>
      <c r="AWL198" s="10"/>
      <c r="AWM198" s="10"/>
      <c r="AWN198" s="10"/>
      <c r="AWO198" s="10"/>
      <c r="AWP198" s="10"/>
      <c r="AWQ198" s="10"/>
      <c r="AWR198" s="10"/>
      <c r="AWS198" s="10"/>
      <c r="AWT198" s="10"/>
      <c r="AWU198" s="10"/>
      <c r="AWV198" s="10"/>
      <c r="AWW198" s="10"/>
      <c r="AWX198" s="10"/>
      <c r="AWY198" s="10"/>
      <c r="AWZ198" s="10"/>
      <c r="AXA198" s="10"/>
      <c r="AXB198" s="10"/>
      <c r="AXC198" s="10"/>
      <c r="AXD198" s="10"/>
      <c r="AXE198" s="10"/>
      <c r="AXF198" s="10"/>
      <c r="AXG198" s="10"/>
      <c r="AXH198" s="10"/>
      <c r="AXI198" s="10"/>
      <c r="AXJ198" s="10"/>
      <c r="AXK198" s="10"/>
      <c r="AXL198" s="10"/>
      <c r="AXM198" s="10"/>
      <c r="AXN198" s="10"/>
      <c r="AXO198" s="10"/>
      <c r="AXP198" s="10"/>
      <c r="AXQ198" s="10"/>
      <c r="AXR198" s="10"/>
      <c r="AXS198" s="10"/>
      <c r="AXT198" s="10"/>
      <c r="AXU198" s="10"/>
      <c r="AXV198" s="10"/>
      <c r="AXW198" s="10"/>
      <c r="AXX198" s="10"/>
      <c r="AXY198" s="10"/>
      <c r="AXZ198" s="10"/>
      <c r="AYA198" s="10"/>
      <c r="AYB198" s="10"/>
      <c r="AYC198" s="10"/>
      <c r="AYD198" s="10"/>
      <c r="AYE198" s="10"/>
      <c r="AYF198" s="10"/>
      <c r="AYG198" s="10"/>
      <c r="AYH198" s="10"/>
      <c r="AYI198" s="10"/>
      <c r="AYJ198" s="10"/>
      <c r="AYK198" s="10"/>
      <c r="AYL198" s="10"/>
      <c r="AYM198" s="10"/>
      <c r="AYN198" s="10"/>
      <c r="AYO198" s="10"/>
      <c r="AYP198" s="10"/>
      <c r="AYQ198" s="10"/>
      <c r="AYR198" s="10"/>
      <c r="AYS198" s="10"/>
      <c r="AYT198" s="10"/>
      <c r="AYU198" s="10"/>
      <c r="AYV198" s="10"/>
      <c r="AYW198" s="10"/>
      <c r="AYX198" s="10"/>
      <c r="AYY198" s="10"/>
      <c r="AYZ198" s="10"/>
      <c r="AZA198" s="10"/>
      <c r="AZB198" s="10"/>
      <c r="AZC198" s="10"/>
      <c r="AZD198" s="10"/>
      <c r="AZE198" s="10"/>
      <c r="AZF198" s="10"/>
      <c r="AZG198" s="10"/>
      <c r="AZH198" s="10"/>
      <c r="AZI198" s="10"/>
      <c r="AZJ198" s="10"/>
      <c r="AZK198" s="10"/>
      <c r="AZL198" s="10"/>
      <c r="AZM198" s="10"/>
      <c r="AZN198" s="10"/>
      <c r="AZO198" s="10"/>
      <c r="AZP198" s="10"/>
      <c r="AZQ198" s="10"/>
      <c r="AZR198" s="10"/>
      <c r="AZS198" s="10"/>
      <c r="AZT198" s="10"/>
      <c r="AZU198" s="10"/>
      <c r="AZV198" s="10"/>
      <c r="AZW198" s="10"/>
      <c r="AZX198" s="10"/>
      <c r="AZY198" s="10"/>
      <c r="AZZ198" s="10"/>
      <c r="BAA198" s="10"/>
      <c r="BAB198" s="10"/>
      <c r="BAC198" s="10"/>
      <c r="BAD198" s="10"/>
      <c r="BAE198" s="10"/>
      <c r="BAF198" s="10"/>
      <c r="BAG198" s="10"/>
      <c r="BAH198" s="10"/>
      <c r="BAI198" s="10"/>
      <c r="BAJ198" s="10"/>
      <c r="BAK198" s="10"/>
      <c r="BAL198" s="10"/>
      <c r="BAM198" s="10"/>
      <c r="BAN198" s="10"/>
      <c r="BAO198" s="10"/>
      <c r="BAP198" s="10"/>
      <c r="BAQ198" s="10"/>
      <c r="BAR198" s="10"/>
      <c r="BAS198" s="10"/>
      <c r="BAT198" s="10"/>
      <c r="BAU198" s="10"/>
      <c r="BAV198" s="10"/>
      <c r="BAW198" s="10"/>
      <c r="BAX198" s="10"/>
      <c r="BAY198" s="10"/>
      <c r="BAZ198" s="10"/>
      <c r="BBA198" s="10"/>
      <c r="BBB198" s="10"/>
      <c r="BBC198" s="10"/>
      <c r="BBD198" s="10"/>
      <c r="BBE198" s="10"/>
      <c r="BBF198" s="10"/>
      <c r="BBG198" s="10"/>
      <c r="BBH198" s="10"/>
      <c r="BBI198" s="10"/>
      <c r="BBJ198" s="10"/>
      <c r="BBK198" s="10"/>
      <c r="BBL198" s="10"/>
      <c r="BBM198" s="10"/>
      <c r="BBN198" s="10"/>
      <c r="BBO198" s="10"/>
      <c r="BBP198" s="10"/>
      <c r="BBQ198" s="10"/>
      <c r="BBR198" s="10"/>
      <c r="BBS198" s="10"/>
      <c r="BBT198" s="10"/>
      <c r="BBU198" s="10"/>
      <c r="BBV198" s="10"/>
      <c r="BBW198" s="10"/>
      <c r="BBX198" s="10"/>
      <c r="BBY198" s="10"/>
      <c r="BBZ198" s="10"/>
      <c r="BCA198" s="10"/>
      <c r="BCB198" s="10"/>
      <c r="BCC198" s="10"/>
      <c r="BCD198" s="10"/>
      <c r="BCE198" s="10"/>
      <c r="BCF198" s="10"/>
      <c r="BCG198" s="10"/>
      <c r="BCH198" s="10"/>
      <c r="BCI198" s="10"/>
      <c r="BCJ198" s="10"/>
      <c r="BCK198" s="10"/>
      <c r="BCL198" s="10"/>
      <c r="BCM198" s="10"/>
      <c r="BCN198" s="10"/>
      <c r="BCO198" s="10"/>
      <c r="BCP198" s="10"/>
      <c r="BCQ198" s="10"/>
      <c r="BCR198" s="10"/>
      <c r="BCS198" s="10"/>
      <c r="BCT198" s="10"/>
    </row>
    <row r="199" spans="1:1450" s="61" customFormat="1" x14ac:dyDescent="0.25">
      <c r="A199" s="77" t="s">
        <v>79</v>
      </c>
      <c r="B199" s="61" t="s">
        <v>79</v>
      </c>
      <c r="C199" s="61" t="s">
        <v>188</v>
      </c>
      <c r="D199" s="78" t="s">
        <v>371</v>
      </c>
      <c r="E199" s="61" t="s">
        <v>370</v>
      </c>
      <c r="F199" s="61" t="s">
        <v>60</v>
      </c>
      <c r="G199" s="78">
        <v>15305</v>
      </c>
      <c r="H199" s="78">
        <v>1075</v>
      </c>
      <c r="I199" s="78">
        <v>707</v>
      </c>
      <c r="J199" s="61">
        <v>1</v>
      </c>
      <c r="K199" s="79">
        <f>AVERAGE(G199)</f>
        <v>15305</v>
      </c>
      <c r="L199" s="79"/>
      <c r="N199" s="87"/>
      <c r="O199" s="61">
        <f t="shared" ref="O199:O262" si="46">IF(R199="",1,"")</f>
        <v>1</v>
      </c>
      <c r="Y199" s="88"/>
      <c r="Z199" s="88"/>
      <c r="AA199" s="88"/>
      <c r="AB199" s="88"/>
      <c r="AF199" s="33"/>
      <c r="AG199" s="89"/>
      <c r="AH199" s="86"/>
      <c r="AI199" s="86"/>
      <c r="AJ199" s="86"/>
      <c r="AK199" s="86"/>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52"/>
      <c r="DK199" s="52"/>
      <c r="DL199" s="52"/>
      <c r="DM199" s="52"/>
      <c r="DN199" s="52"/>
      <c r="DO199" s="52"/>
      <c r="DP199" s="52"/>
      <c r="DQ199" s="52"/>
      <c r="DR199" s="52"/>
      <c r="DS199" s="52"/>
      <c r="DT199" s="52"/>
      <c r="DU199" s="52"/>
      <c r="DV199" s="52"/>
      <c r="DW199" s="52"/>
      <c r="DX199" s="52"/>
      <c r="DY199" s="52"/>
      <c r="DZ199" s="52"/>
      <c r="EA199" s="52"/>
      <c r="EB199" s="52"/>
      <c r="EC199" s="52"/>
      <c r="ED199" s="52"/>
      <c r="EE199" s="52"/>
      <c r="EF199" s="52"/>
      <c r="EG199" s="52"/>
      <c r="EH199" s="52"/>
      <c r="EI199" s="52"/>
      <c r="EJ199" s="52"/>
      <c r="EK199" s="52"/>
      <c r="EL199" s="52"/>
      <c r="EM199" s="52"/>
      <c r="EN199" s="52"/>
      <c r="EO199" s="52"/>
      <c r="EP199" s="52"/>
      <c r="EQ199" s="52"/>
      <c r="ER199" s="52"/>
      <c r="ES199" s="52"/>
      <c r="ET199" s="52"/>
      <c r="EU199" s="52"/>
      <c r="EV199" s="52"/>
      <c r="EW199" s="52"/>
      <c r="EX199" s="52"/>
      <c r="EY199" s="52"/>
      <c r="EZ199" s="52"/>
      <c r="FA199" s="52"/>
      <c r="FB199" s="52"/>
      <c r="FC199" s="52"/>
      <c r="FD199" s="52"/>
      <c r="FE199" s="52"/>
      <c r="FF199" s="52"/>
      <c r="FG199" s="52"/>
      <c r="FH199" s="52"/>
      <c r="FI199" s="52"/>
      <c r="FJ199" s="52"/>
      <c r="FK199" s="52"/>
      <c r="FL199" s="52"/>
      <c r="FM199" s="52"/>
      <c r="FN199" s="52"/>
      <c r="FO199" s="52"/>
      <c r="FP199" s="52"/>
      <c r="FQ199" s="52"/>
      <c r="FR199" s="52"/>
      <c r="FS199" s="52"/>
      <c r="FT199" s="52"/>
      <c r="FU199" s="52"/>
      <c r="FV199" s="52"/>
      <c r="FW199" s="52"/>
      <c r="FX199" s="52"/>
      <c r="FY199" s="52"/>
      <c r="FZ199" s="52"/>
      <c r="GA199" s="52"/>
      <c r="GB199" s="52"/>
      <c r="GC199" s="52"/>
      <c r="GD199" s="52"/>
      <c r="GE199" s="52"/>
      <c r="GF199" s="52"/>
      <c r="GG199" s="52"/>
      <c r="GH199" s="52"/>
      <c r="GI199" s="52"/>
      <c r="GJ199" s="52"/>
      <c r="GK199" s="52"/>
      <c r="GL199" s="52"/>
      <c r="GM199" s="52"/>
      <c r="GN199" s="52"/>
      <c r="GO199" s="52"/>
      <c r="GP199" s="52"/>
      <c r="GQ199" s="52"/>
      <c r="GR199" s="52"/>
      <c r="GS199" s="52"/>
      <c r="GT199" s="52"/>
      <c r="GU199" s="52"/>
      <c r="GV199" s="52"/>
      <c r="GW199" s="52"/>
      <c r="GX199" s="52"/>
      <c r="GY199" s="52"/>
      <c r="GZ199" s="52"/>
      <c r="HA199" s="52"/>
      <c r="HB199" s="52"/>
      <c r="HC199" s="52"/>
      <c r="HD199" s="52"/>
      <c r="HE199" s="52"/>
      <c r="HF199" s="52"/>
      <c r="HG199" s="52"/>
      <c r="HH199" s="52"/>
      <c r="HI199" s="52"/>
      <c r="HJ199" s="52"/>
      <c r="HK199" s="52"/>
      <c r="HL199" s="52"/>
      <c r="HM199" s="52"/>
      <c r="HN199" s="52"/>
      <c r="HO199" s="52"/>
      <c r="HP199" s="52"/>
      <c r="HQ199" s="52"/>
      <c r="HR199" s="52"/>
      <c r="HS199" s="52"/>
      <c r="HT199" s="52"/>
      <c r="HU199" s="52"/>
      <c r="HV199" s="52"/>
      <c r="HW199" s="52"/>
      <c r="HX199" s="52"/>
      <c r="HY199" s="52"/>
      <c r="HZ199" s="52"/>
      <c r="IA199" s="52"/>
      <c r="IB199" s="52"/>
      <c r="IC199" s="52"/>
      <c r="ID199" s="52"/>
      <c r="IE199" s="52"/>
      <c r="IF199" s="52"/>
      <c r="IG199" s="52"/>
      <c r="IH199" s="52"/>
      <c r="II199" s="52"/>
      <c r="IJ199" s="52"/>
      <c r="IK199" s="52"/>
      <c r="IL199" s="52"/>
      <c r="IM199" s="52"/>
      <c r="IN199" s="52"/>
      <c r="IO199" s="52"/>
      <c r="IP199" s="52"/>
      <c r="IQ199" s="52"/>
      <c r="IR199" s="52"/>
      <c r="IS199" s="52"/>
      <c r="IT199" s="52"/>
      <c r="IU199" s="52"/>
      <c r="IV199" s="52"/>
      <c r="IW199" s="52"/>
      <c r="IX199" s="52"/>
      <c r="IY199" s="52"/>
      <c r="IZ199" s="52"/>
      <c r="JA199" s="52"/>
      <c r="JB199" s="52"/>
      <c r="JC199" s="52"/>
      <c r="JD199" s="52"/>
      <c r="JE199" s="52"/>
      <c r="JF199" s="52"/>
      <c r="JG199" s="52"/>
      <c r="JH199" s="52"/>
      <c r="JI199" s="52"/>
      <c r="JJ199" s="52"/>
      <c r="JK199" s="52"/>
      <c r="JL199" s="52"/>
      <c r="JM199" s="52"/>
      <c r="JN199" s="52"/>
      <c r="JO199" s="52"/>
      <c r="JP199" s="52"/>
      <c r="JQ199" s="52"/>
      <c r="JR199" s="52"/>
      <c r="JS199" s="52"/>
      <c r="JT199" s="52"/>
      <c r="JU199" s="52"/>
      <c r="JV199" s="52"/>
      <c r="JW199" s="52"/>
      <c r="JX199" s="52"/>
      <c r="JY199" s="52"/>
      <c r="JZ199" s="52"/>
      <c r="KA199" s="52"/>
      <c r="KB199" s="52"/>
      <c r="KC199" s="52"/>
      <c r="KD199" s="52"/>
      <c r="KE199" s="52"/>
      <c r="KF199" s="52"/>
      <c r="KG199" s="52"/>
      <c r="KH199" s="52"/>
      <c r="KI199" s="52"/>
      <c r="KJ199" s="52"/>
      <c r="KK199" s="52"/>
      <c r="KL199" s="52"/>
      <c r="KM199" s="52"/>
      <c r="KN199" s="52"/>
      <c r="KO199" s="52"/>
      <c r="KP199" s="52"/>
      <c r="KQ199" s="52"/>
      <c r="KR199" s="52"/>
      <c r="KS199" s="52"/>
      <c r="KT199" s="52"/>
      <c r="KU199" s="52"/>
      <c r="KV199" s="52"/>
      <c r="KW199" s="52"/>
      <c r="KX199" s="52"/>
      <c r="KY199" s="52"/>
      <c r="KZ199" s="52"/>
      <c r="LA199" s="52"/>
      <c r="LB199" s="52"/>
      <c r="LC199" s="52"/>
      <c r="LD199" s="52"/>
      <c r="LE199" s="52"/>
      <c r="LF199" s="52"/>
      <c r="LG199" s="52"/>
      <c r="LH199" s="52"/>
      <c r="LI199" s="52"/>
      <c r="LJ199" s="52"/>
      <c r="LK199" s="52"/>
      <c r="LL199" s="52"/>
      <c r="LM199" s="52"/>
      <c r="LN199" s="52"/>
      <c r="LO199" s="52"/>
      <c r="LP199" s="52"/>
      <c r="LQ199" s="52"/>
      <c r="LR199" s="52"/>
      <c r="LS199" s="52"/>
      <c r="LT199" s="52"/>
      <c r="LU199" s="52"/>
      <c r="LV199" s="52"/>
      <c r="LW199" s="52"/>
      <c r="LX199" s="52"/>
      <c r="LY199" s="52"/>
      <c r="LZ199" s="52"/>
      <c r="MA199" s="52"/>
      <c r="MB199" s="52"/>
      <c r="MC199" s="52"/>
      <c r="MD199" s="52"/>
      <c r="ME199" s="52"/>
      <c r="MF199" s="52"/>
      <c r="MG199" s="52"/>
      <c r="MH199" s="52"/>
      <c r="MI199" s="52"/>
      <c r="MJ199" s="52"/>
      <c r="MK199" s="52"/>
      <c r="ML199" s="52"/>
      <c r="MM199" s="52"/>
      <c r="MN199" s="52"/>
      <c r="MO199" s="52"/>
      <c r="MP199" s="52"/>
      <c r="MQ199" s="52"/>
      <c r="MR199" s="52"/>
      <c r="MS199" s="52"/>
      <c r="MT199" s="52"/>
      <c r="MU199" s="52"/>
      <c r="MV199" s="52"/>
      <c r="MW199" s="52"/>
      <c r="MX199" s="52"/>
      <c r="MY199" s="52"/>
      <c r="MZ199" s="52"/>
      <c r="NA199" s="52"/>
      <c r="NB199" s="52"/>
      <c r="NC199" s="52"/>
      <c r="ND199" s="52"/>
      <c r="NE199" s="52"/>
      <c r="NF199" s="52"/>
      <c r="NG199" s="52"/>
      <c r="NH199" s="52"/>
      <c r="NI199" s="52"/>
      <c r="NJ199" s="52"/>
      <c r="NK199" s="52"/>
      <c r="NL199" s="52"/>
      <c r="NM199" s="52"/>
      <c r="NN199" s="52"/>
      <c r="NO199" s="52"/>
      <c r="NP199" s="52"/>
      <c r="NQ199" s="52"/>
      <c r="NR199" s="52"/>
      <c r="NS199" s="52"/>
      <c r="NT199" s="52"/>
      <c r="NU199" s="52"/>
      <c r="NV199" s="52"/>
      <c r="NW199" s="52"/>
      <c r="NX199" s="52"/>
      <c r="NY199" s="52"/>
      <c r="NZ199" s="52"/>
      <c r="OA199" s="52"/>
      <c r="OB199" s="52"/>
      <c r="OC199" s="52"/>
      <c r="OD199" s="52"/>
      <c r="OE199" s="52"/>
      <c r="OF199" s="52"/>
      <c r="OG199" s="52"/>
      <c r="OH199" s="52"/>
      <c r="OI199" s="52"/>
      <c r="OJ199" s="52"/>
      <c r="OK199" s="52"/>
      <c r="OL199" s="52"/>
      <c r="OM199" s="52"/>
      <c r="ON199" s="52"/>
      <c r="OO199" s="52"/>
      <c r="OP199" s="52"/>
      <c r="OQ199" s="52"/>
      <c r="OR199" s="52"/>
      <c r="OS199" s="52"/>
      <c r="OT199" s="52"/>
      <c r="OU199" s="52"/>
      <c r="OV199" s="52"/>
      <c r="OW199" s="52"/>
      <c r="OX199" s="52"/>
      <c r="OY199" s="52"/>
      <c r="OZ199" s="52"/>
      <c r="PA199" s="52"/>
      <c r="PB199" s="52"/>
      <c r="PC199" s="52"/>
      <c r="PD199" s="52"/>
      <c r="PE199" s="52"/>
      <c r="PF199" s="52"/>
      <c r="PG199" s="52"/>
      <c r="PH199" s="52"/>
      <c r="PI199" s="52"/>
      <c r="PJ199" s="52"/>
      <c r="PK199" s="52"/>
      <c r="PL199" s="52"/>
      <c r="PM199" s="52"/>
      <c r="PN199" s="52"/>
      <c r="PO199" s="52"/>
      <c r="PP199" s="52"/>
      <c r="PQ199" s="52"/>
      <c r="PR199" s="52"/>
      <c r="PS199" s="52"/>
      <c r="PT199" s="52"/>
      <c r="PU199" s="52"/>
      <c r="PV199" s="52"/>
      <c r="PW199" s="52"/>
      <c r="PX199" s="52"/>
      <c r="PY199" s="52"/>
      <c r="PZ199" s="52"/>
      <c r="QA199" s="52"/>
      <c r="QB199" s="52"/>
      <c r="QC199" s="52"/>
      <c r="QD199" s="52"/>
      <c r="QE199" s="52"/>
      <c r="QF199" s="52"/>
      <c r="QG199" s="52"/>
      <c r="QH199" s="52"/>
      <c r="QI199" s="52"/>
      <c r="QJ199" s="52"/>
      <c r="QK199" s="52"/>
      <c r="QL199" s="52"/>
      <c r="QM199" s="52"/>
      <c r="QN199" s="52"/>
      <c r="QO199" s="52"/>
      <c r="QP199" s="52"/>
      <c r="QQ199" s="52"/>
      <c r="QR199" s="52"/>
      <c r="QS199" s="52"/>
      <c r="QT199" s="52"/>
      <c r="QU199" s="52"/>
      <c r="QV199" s="52"/>
      <c r="QW199" s="52"/>
      <c r="QX199" s="52"/>
      <c r="QY199" s="52"/>
      <c r="QZ199" s="52"/>
      <c r="RA199" s="52"/>
      <c r="RB199" s="52"/>
      <c r="RC199" s="52"/>
      <c r="RD199" s="52"/>
      <c r="RE199" s="52"/>
      <c r="RF199" s="52"/>
      <c r="RG199" s="52"/>
      <c r="RH199" s="52"/>
      <c r="RI199" s="52"/>
      <c r="RJ199" s="52"/>
      <c r="RK199" s="52"/>
      <c r="RL199" s="52"/>
      <c r="RM199" s="52"/>
      <c r="RN199" s="52"/>
      <c r="RO199" s="52"/>
      <c r="RP199" s="52"/>
      <c r="RQ199" s="52"/>
      <c r="RR199" s="52"/>
      <c r="RS199" s="52"/>
      <c r="RT199" s="52"/>
      <c r="RU199" s="52"/>
      <c r="RV199" s="52"/>
      <c r="RW199" s="52"/>
      <c r="RX199" s="52"/>
      <c r="RY199" s="52"/>
      <c r="RZ199" s="52"/>
      <c r="SA199" s="52"/>
      <c r="SB199" s="52"/>
      <c r="SC199" s="52"/>
      <c r="SD199" s="52"/>
      <c r="SE199" s="52"/>
      <c r="SF199" s="52"/>
      <c r="SG199" s="52"/>
      <c r="SH199" s="52"/>
      <c r="SI199" s="52"/>
      <c r="SJ199" s="52"/>
      <c r="SK199" s="52"/>
      <c r="SL199" s="52"/>
      <c r="SM199" s="52"/>
      <c r="SN199" s="52"/>
      <c r="SO199" s="52"/>
      <c r="SP199" s="52"/>
      <c r="SQ199" s="52"/>
      <c r="SR199" s="52"/>
      <c r="SS199" s="52"/>
      <c r="ST199" s="52"/>
      <c r="SU199" s="52"/>
      <c r="SV199" s="52"/>
      <c r="SW199" s="52"/>
      <c r="SX199" s="52"/>
      <c r="SY199" s="52"/>
      <c r="SZ199" s="52"/>
      <c r="TA199" s="52"/>
      <c r="TB199" s="52"/>
      <c r="TC199" s="52"/>
      <c r="TD199" s="52"/>
      <c r="TE199" s="52"/>
      <c r="TF199" s="52"/>
      <c r="TG199" s="52"/>
      <c r="TH199" s="52"/>
      <c r="TI199" s="52"/>
      <c r="TJ199" s="52"/>
      <c r="TK199" s="52"/>
      <c r="TL199" s="52"/>
      <c r="TM199" s="52"/>
      <c r="TN199" s="52"/>
      <c r="TO199" s="52"/>
      <c r="TP199" s="52"/>
      <c r="TQ199" s="52"/>
      <c r="TR199" s="52"/>
      <c r="TS199" s="52"/>
      <c r="TT199" s="52"/>
      <c r="TU199" s="52"/>
      <c r="TV199" s="52"/>
      <c r="TW199" s="52"/>
      <c r="TX199" s="52"/>
      <c r="TY199" s="52"/>
      <c r="TZ199" s="52"/>
      <c r="UA199" s="52"/>
      <c r="UB199" s="52"/>
      <c r="UC199" s="52"/>
      <c r="UD199" s="52"/>
      <c r="UE199" s="52"/>
      <c r="UF199" s="52"/>
      <c r="UG199" s="52"/>
      <c r="UH199" s="52"/>
      <c r="UI199" s="52"/>
      <c r="UJ199" s="52"/>
      <c r="UK199" s="52"/>
      <c r="UL199" s="52"/>
      <c r="UM199" s="52"/>
      <c r="UN199" s="52"/>
      <c r="UO199" s="52"/>
      <c r="UP199" s="52"/>
      <c r="UQ199" s="52"/>
      <c r="UR199" s="52"/>
      <c r="US199" s="52"/>
      <c r="UT199" s="52"/>
      <c r="UU199" s="52"/>
      <c r="UV199" s="52"/>
      <c r="UW199" s="52"/>
      <c r="UX199" s="52"/>
      <c r="UY199" s="52"/>
      <c r="UZ199" s="52"/>
      <c r="VA199" s="52"/>
      <c r="VB199" s="52"/>
      <c r="VC199" s="52"/>
      <c r="VD199" s="52"/>
      <c r="VE199" s="52"/>
      <c r="VF199" s="52"/>
      <c r="VG199" s="52"/>
      <c r="VH199" s="52"/>
      <c r="VI199" s="52"/>
      <c r="VJ199" s="52"/>
      <c r="VK199" s="52"/>
      <c r="VL199" s="52"/>
      <c r="VM199" s="52"/>
      <c r="VN199" s="52"/>
      <c r="VO199" s="52"/>
      <c r="VP199" s="52"/>
      <c r="VQ199" s="52"/>
      <c r="VR199" s="52"/>
      <c r="VS199" s="52"/>
      <c r="VT199" s="52"/>
      <c r="VU199" s="52"/>
      <c r="VV199" s="52"/>
      <c r="VW199" s="52"/>
      <c r="VX199" s="52"/>
      <c r="VY199" s="52"/>
      <c r="VZ199" s="52"/>
      <c r="WA199" s="52"/>
      <c r="WB199" s="52"/>
      <c r="WC199" s="52"/>
      <c r="WD199" s="52"/>
      <c r="WE199" s="52"/>
      <c r="WF199" s="52"/>
      <c r="WG199" s="52"/>
      <c r="WH199" s="52"/>
      <c r="WI199" s="52"/>
      <c r="WJ199" s="52"/>
      <c r="WK199" s="52"/>
      <c r="WL199" s="52"/>
      <c r="WM199" s="52"/>
      <c r="WN199" s="52"/>
      <c r="WO199" s="52"/>
      <c r="WP199" s="52"/>
      <c r="WQ199" s="52"/>
      <c r="WR199" s="52"/>
      <c r="WS199" s="52"/>
      <c r="WT199" s="52"/>
      <c r="WU199" s="52"/>
      <c r="WV199" s="52"/>
      <c r="WW199" s="52"/>
      <c r="WX199" s="52"/>
      <c r="WY199" s="52"/>
      <c r="WZ199" s="52"/>
      <c r="XA199" s="52"/>
      <c r="XB199" s="52"/>
      <c r="XC199" s="52"/>
      <c r="XD199" s="52"/>
      <c r="XE199" s="52"/>
      <c r="XF199" s="52"/>
      <c r="XG199" s="52"/>
      <c r="XH199" s="52"/>
      <c r="XI199" s="52"/>
      <c r="XJ199" s="52"/>
      <c r="XK199" s="52"/>
      <c r="XL199" s="52"/>
      <c r="XM199" s="52"/>
      <c r="XN199" s="52"/>
      <c r="XO199" s="52"/>
      <c r="XP199" s="52"/>
      <c r="XQ199" s="52"/>
      <c r="XR199" s="52"/>
      <c r="XS199" s="52"/>
      <c r="XT199" s="52"/>
      <c r="XU199" s="52"/>
      <c r="XV199" s="52"/>
      <c r="XW199" s="52"/>
      <c r="XX199" s="52"/>
      <c r="XY199" s="52"/>
      <c r="XZ199" s="52"/>
      <c r="YA199" s="52"/>
      <c r="YB199" s="52"/>
      <c r="YC199" s="52"/>
      <c r="YD199" s="52"/>
      <c r="YE199" s="52"/>
      <c r="YF199" s="52"/>
      <c r="YG199" s="52"/>
      <c r="YH199" s="52"/>
      <c r="YI199" s="52"/>
      <c r="YJ199" s="52"/>
      <c r="YK199" s="52"/>
      <c r="YL199" s="52"/>
      <c r="YM199" s="52"/>
      <c r="YN199" s="52"/>
      <c r="YO199" s="52"/>
      <c r="YP199" s="52"/>
      <c r="YQ199" s="52"/>
      <c r="YR199" s="52"/>
      <c r="YS199" s="52"/>
      <c r="YT199" s="52"/>
      <c r="YU199" s="52"/>
      <c r="YV199" s="52"/>
      <c r="YW199" s="52"/>
      <c r="YX199" s="52"/>
      <c r="YY199" s="52"/>
      <c r="YZ199" s="52"/>
      <c r="ZA199" s="52"/>
      <c r="ZB199" s="52"/>
      <c r="ZC199" s="52"/>
      <c r="ZD199" s="52"/>
      <c r="ZE199" s="52"/>
      <c r="ZF199" s="52"/>
      <c r="ZG199" s="52"/>
      <c r="ZH199" s="52"/>
      <c r="ZI199" s="52"/>
      <c r="ZJ199" s="52"/>
      <c r="ZK199" s="52"/>
      <c r="ZL199" s="52"/>
      <c r="ZM199" s="52"/>
      <c r="ZN199" s="52"/>
      <c r="ZO199" s="52"/>
      <c r="ZP199" s="52"/>
      <c r="ZQ199" s="52"/>
      <c r="ZR199" s="52"/>
      <c r="ZS199" s="52"/>
      <c r="ZT199" s="52"/>
      <c r="ZU199" s="52"/>
      <c r="ZV199" s="52"/>
      <c r="ZW199" s="52"/>
      <c r="ZX199" s="52"/>
      <c r="ZY199" s="52"/>
      <c r="ZZ199" s="52"/>
      <c r="AAA199" s="52"/>
      <c r="AAB199" s="52"/>
      <c r="AAC199" s="52"/>
      <c r="AAD199" s="52"/>
      <c r="AAE199" s="52"/>
      <c r="AAF199" s="52"/>
      <c r="AAG199" s="52"/>
      <c r="AAH199" s="52"/>
      <c r="AAI199" s="52"/>
      <c r="AAJ199" s="52"/>
      <c r="AAK199" s="52"/>
      <c r="AAL199" s="52"/>
      <c r="AAM199" s="52"/>
      <c r="AAN199" s="52"/>
      <c r="AAO199" s="52"/>
      <c r="AAP199" s="52"/>
      <c r="AAQ199" s="52"/>
      <c r="AAR199" s="52"/>
      <c r="AAS199" s="52"/>
      <c r="AAT199" s="52"/>
      <c r="AAU199" s="52"/>
      <c r="AAV199" s="52"/>
      <c r="AAW199" s="52"/>
      <c r="AAX199" s="52"/>
      <c r="AAY199" s="52"/>
      <c r="AAZ199" s="52"/>
      <c r="ABA199" s="52"/>
      <c r="ABB199" s="52"/>
      <c r="ABC199" s="52"/>
      <c r="ABD199" s="52"/>
      <c r="ABE199" s="52"/>
      <c r="ABF199" s="52"/>
      <c r="ABG199" s="52"/>
      <c r="ABH199" s="52"/>
      <c r="ABI199" s="52"/>
      <c r="ABJ199" s="52"/>
      <c r="ABK199" s="52"/>
      <c r="ABL199" s="52"/>
      <c r="ABM199" s="52"/>
      <c r="ABN199" s="52"/>
      <c r="ABO199" s="52"/>
      <c r="ABP199" s="52"/>
      <c r="ABQ199" s="52"/>
      <c r="ABR199" s="52"/>
      <c r="ABS199" s="52"/>
      <c r="ABT199" s="52"/>
      <c r="ABU199" s="52"/>
      <c r="ABV199" s="52"/>
      <c r="ABW199" s="52"/>
      <c r="ABX199" s="52"/>
      <c r="ABY199" s="52"/>
      <c r="ABZ199" s="52"/>
      <c r="ACA199" s="52"/>
      <c r="ACB199" s="52"/>
      <c r="ACC199" s="52"/>
      <c r="ACD199" s="52"/>
      <c r="ACE199" s="52"/>
      <c r="ACF199" s="52"/>
      <c r="ACG199" s="52"/>
      <c r="ACH199" s="52"/>
      <c r="ACI199" s="52"/>
      <c r="ACJ199" s="52"/>
      <c r="ACK199" s="52"/>
      <c r="ACL199" s="52"/>
      <c r="ACM199" s="52"/>
      <c r="ACN199" s="52"/>
      <c r="ACO199" s="52"/>
      <c r="ACP199" s="52"/>
      <c r="ACQ199" s="52"/>
      <c r="ACR199" s="52"/>
      <c r="ACS199" s="52"/>
      <c r="ACT199" s="52"/>
      <c r="ACU199" s="52"/>
      <c r="ACV199" s="52"/>
      <c r="ACW199" s="52"/>
      <c r="ACX199" s="52"/>
      <c r="ACY199" s="52"/>
      <c r="ACZ199" s="52"/>
      <c r="ADA199" s="52"/>
      <c r="ADB199" s="52"/>
      <c r="ADC199" s="52"/>
      <c r="ADD199" s="52"/>
      <c r="ADE199" s="52"/>
      <c r="ADF199" s="52"/>
      <c r="ADG199" s="52"/>
      <c r="ADH199" s="52"/>
      <c r="ADI199" s="52"/>
      <c r="ADJ199" s="52"/>
      <c r="ADK199" s="52"/>
      <c r="ADL199" s="52"/>
      <c r="ADM199" s="52"/>
      <c r="ADN199" s="52"/>
      <c r="ADO199" s="52"/>
      <c r="ADP199" s="52"/>
      <c r="ADQ199" s="52"/>
      <c r="ADR199" s="52"/>
      <c r="ADS199" s="52"/>
      <c r="ADT199" s="52"/>
      <c r="ADU199" s="52"/>
      <c r="ADV199" s="52"/>
      <c r="ADW199" s="52"/>
      <c r="ADX199" s="52"/>
      <c r="ADY199" s="52"/>
      <c r="ADZ199" s="52"/>
      <c r="AEA199" s="52"/>
      <c r="AEB199" s="52"/>
      <c r="AEC199" s="52"/>
      <c r="AED199" s="52"/>
      <c r="AEE199" s="52"/>
      <c r="AEF199" s="52"/>
      <c r="AEG199" s="52"/>
      <c r="AEH199" s="52"/>
      <c r="AEI199" s="52"/>
      <c r="AEJ199" s="52"/>
      <c r="AEK199" s="52"/>
      <c r="AEL199" s="52"/>
      <c r="AEM199" s="52"/>
      <c r="AEN199" s="52"/>
      <c r="AEO199" s="52"/>
      <c r="AEP199" s="52"/>
      <c r="AEQ199" s="52"/>
      <c r="AER199" s="52"/>
      <c r="AES199" s="52"/>
      <c r="AET199" s="52"/>
      <c r="AEU199" s="52"/>
      <c r="AEV199" s="52"/>
      <c r="AEW199" s="52"/>
      <c r="AEX199" s="52"/>
      <c r="AEY199" s="52"/>
      <c r="AEZ199" s="52"/>
      <c r="AFA199" s="52"/>
      <c r="AFB199" s="52"/>
      <c r="AFC199" s="52"/>
      <c r="AFD199" s="52"/>
      <c r="AFE199" s="52"/>
      <c r="AFF199" s="52"/>
      <c r="AFG199" s="52"/>
      <c r="AFH199" s="52"/>
      <c r="AFI199" s="52"/>
      <c r="AFJ199" s="52"/>
      <c r="AFK199" s="52"/>
      <c r="AFL199" s="52"/>
      <c r="AFM199" s="52"/>
      <c r="AFN199" s="52"/>
      <c r="AFO199" s="52"/>
      <c r="AFP199" s="52"/>
      <c r="AFQ199" s="52"/>
      <c r="AFR199" s="52"/>
      <c r="AFS199" s="52"/>
      <c r="AFT199" s="52"/>
      <c r="AFU199" s="52"/>
      <c r="AFV199" s="52"/>
      <c r="AFW199" s="52"/>
      <c r="AFX199" s="52"/>
      <c r="AFY199" s="52"/>
      <c r="AFZ199" s="52"/>
      <c r="AGA199" s="52"/>
      <c r="AGB199" s="52"/>
      <c r="AGC199" s="52"/>
      <c r="AGD199" s="52"/>
      <c r="AGE199" s="52"/>
      <c r="AGF199" s="52"/>
      <c r="AGG199" s="52"/>
      <c r="AGH199" s="52"/>
      <c r="AGI199" s="52"/>
      <c r="AGJ199" s="52"/>
      <c r="AGK199" s="52"/>
      <c r="AGL199" s="52"/>
      <c r="AGM199" s="52"/>
      <c r="AGN199" s="52"/>
      <c r="AGO199" s="52"/>
      <c r="AGP199" s="52"/>
      <c r="AGQ199" s="52"/>
      <c r="AGR199" s="52"/>
      <c r="AGS199" s="52"/>
      <c r="AGT199" s="52"/>
      <c r="AGU199" s="52"/>
      <c r="AGV199" s="52"/>
      <c r="AGW199" s="52"/>
      <c r="AGX199" s="52"/>
      <c r="AGY199" s="52"/>
      <c r="AGZ199" s="52"/>
      <c r="AHA199" s="52"/>
      <c r="AHB199" s="52"/>
      <c r="AHC199" s="52"/>
      <c r="AHD199" s="52"/>
      <c r="AHE199" s="52"/>
      <c r="AHF199" s="52"/>
      <c r="AHG199" s="52"/>
      <c r="AHH199" s="52"/>
      <c r="AHI199" s="52"/>
      <c r="AHJ199" s="52"/>
      <c r="AHK199" s="52"/>
      <c r="AHL199" s="52"/>
      <c r="AHM199" s="52"/>
      <c r="AHN199" s="52"/>
      <c r="AHO199" s="52"/>
      <c r="AHP199" s="52"/>
      <c r="AHQ199" s="52"/>
      <c r="AHR199" s="52"/>
      <c r="AHS199" s="52"/>
      <c r="AHT199" s="52"/>
      <c r="AHU199" s="52"/>
      <c r="AHV199" s="52"/>
      <c r="AHW199" s="52"/>
      <c r="AHX199" s="52"/>
      <c r="AHY199" s="52"/>
      <c r="AHZ199" s="52"/>
      <c r="AIA199" s="52"/>
      <c r="AIB199" s="52"/>
      <c r="AIC199" s="52"/>
      <c r="AID199" s="52"/>
      <c r="AIE199" s="52"/>
      <c r="AIF199" s="52"/>
      <c r="AIG199" s="52"/>
      <c r="AIH199" s="52"/>
      <c r="AII199" s="52"/>
      <c r="AIJ199" s="52"/>
      <c r="AIK199" s="52"/>
      <c r="AIL199" s="52"/>
      <c r="AIM199" s="52"/>
      <c r="AIN199" s="52"/>
      <c r="AIO199" s="52"/>
      <c r="AIP199" s="52"/>
      <c r="AIQ199" s="52"/>
      <c r="AIR199" s="52"/>
      <c r="AIS199" s="52"/>
      <c r="AIT199" s="52"/>
      <c r="AIU199" s="52"/>
      <c r="AIV199" s="52"/>
      <c r="AIW199" s="52"/>
      <c r="AIX199" s="52"/>
      <c r="AIY199" s="52"/>
      <c r="AIZ199" s="52"/>
      <c r="AJA199" s="52"/>
      <c r="AJB199" s="52"/>
      <c r="AJC199" s="52"/>
      <c r="AJD199" s="52"/>
      <c r="AJE199" s="52"/>
      <c r="AJF199" s="52"/>
      <c r="AJG199" s="52"/>
      <c r="AJH199" s="52"/>
      <c r="AJI199" s="52"/>
      <c r="AJJ199" s="52"/>
      <c r="AJK199" s="52"/>
      <c r="AJL199" s="52"/>
      <c r="AJM199" s="52"/>
      <c r="AJN199" s="52"/>
      <c r="AJO199" s="52"/>
      <c r="AJP199" s="52"/>
      <c r="AJQ199" s="52"/>
      <c r="AJR199" s="52"/>
      <c r="AJS199" s="52"/>
      <c r="AJT199" s="52"/>
      <c r="AJU199" s="52"/>
      <c r="AJV199" s="52"/>
      <c r="AJW199" s="52"/>
      <c r="AJX199" s="52"/>
      <c r="AJY199" s="52"/>
      <c r="AJZ199" s="52"/>
      <c r="AKA199" s="52"/>
      <c r="AKB199" s="52"/>
      <c r="AKC199" s="52"/>
      <c r="AKD199" s="52"/>
      <c r="AKE199" s="52"/>
      <c r="AKF199" s="52"/>
      <c r="AKG199" s="52"/>
      <c r="AKH199" s="52"/>
      <c r="AKI199" s="52"/>
      <c r="AKJ199" s="52"/>
      <c r="AKK199" s="52"/>
      <c r="AKL199" s="52"/>
      <c r="AKM199" s="52"/>
      <c r="AKN199" s="52"/>
      <c r="AKO199" s="52"/>
      <c r="AKP199" s="52"/>
      <c r="AKQ199" s="52"/>
      <c r="AKR199" s="52"/>
      <c r="AKS199" s="52"/>
      <c r="AKT199" s="52"/>
      <c r="AKU199" s="52"/>
      <c r="AKV199" s="52"/>
      <c r="AKW199" s="52"/>
      <c r="AKX199" s="52"/>
      <c r="AKY199" s="52"/>
      <c r="AKZ199" s="52"/>
      <c r="ALA199" s="52"/>
      <c r="ALB199" s="52"/>
      <c r="ALC199" s="52"/>
      <c r="ALD199" s="52"/>
      <c r="ALE199" s="52"/>
      <c r="ALF199" s="52"/>
      <c r="ALG199" s="52"/>
      <c r="ALH199" s="52"/>
      <c r="ALI199" s="52"/>
      <c r="ALJ199" s="52"/>
      <c r="ALK199" s="52"/>
      <c r="ALL199" s="52"/>
      <c r="ALM199" s="52"/>
      <c r="ALN199" s="52"/>
      <c r="ALO199" s="52"/>
      <c r="ALP199" s="52"/>
      <c r="ALQ199" s="52"/>
      <c r="ALR199" s="52"/>
      <c r="ALS199" s="52"/>
      <c r="ALT199" s="52"/>
      <c r="ALU199" s="52"/>
      <c r="ALV199" s="52"/>
      <c r="ALW199" s="52"/>
      <c r="ALX199" s="52"/>
      <c r="ALY199" s="52"/>
      <c r="ALZ199" s="52"/>
      <c r="AMA199" s="52"/>
      <c r="AMB199" s="52"/>
      <c r="AMC199" s="52"/>
      <c r="AMD199" s="52"/>
      <c r="AME199" s="52"/>
      <c r="AMF199" s="52"/>
      <c r="AMG199" s="52"/>
      <c r="AMH199" s="52"/>
      <c r="AMI199" s="52"/>
      <c r="AMJ199" s="52"/>
      <c r="AMK199" s="52"/>
      <c r="AML199" s="52"/>
      <c r="AMM199" s="52"/>
      <c r="AMN199" s="52"/>
      <c r="AMO199" s="52"/>
      <c r="AMP199" s="52"/>
      <c r="AMQ199" s="52"/>
      <c r="AMR199" s="52"/>
      <c r="AMS199" s="52"/>
      <c r="AMT199" s="52"/>
      <c r="AMU199" s="52"/>
      <c r="AMV199" s="52"/>
      <c r="AMW199" s="52"/>
      <c r="AMX199" s="52"/>
      <c r="AMY199" s="52"/>
      <c r="AMZ199" s="52"/>
      <c r="ANA199" s="52"/>
      <c r="ANB199" s="52"/>
      <c r="ANC199" s="52"/>
      <c r="AND199" s="52"/>
      <c r="ANE199" s="52"/>
      <c r="ANF199" s="52"/>
      <c r="ANG199" s="52"/>
      <c r="ANH199" s="52"/>
      <c r="ANI199" s="52"/>
      <c r="ANJ199" s="52"/>
      <c r="ANK199" s="52"/>
      <c r="ANL199" s="52"/>
      <c r="ANM199" s="52"/>
      <c r="ANN199" s="52"/>
      <c r="ANO199" s="52"/>
      <c r="ANP199" s="52"/>
      <c r="ANQ199" s="52"/>
      <c r="ANR199" s="52"/>
      <c r="ANS199" s="52"/>
      <c r="ANT199" s="52"/>
      <c r="ANU199" s="52"/>
      <c r="ANV199" s="52"/>
      <c r="ANW199" s="52"/>
      <c r="ANX199" s="52"/>
      <c r="ANY199" s="52"/>
      <c r="ANZ199" s="52"/>
      <c r="AOA199" s="52"/>
      <c r="AOB199" s="52"/>
      <c r="AOC199" s="52"/>
      <c r="AOD199" s="52"/>
      <c r="AOE199" s="52"/>
      <c r="AOF199" s="52"/>
      <c r="AOG199" s="52"/>
      <c r="AOH199" s="52"/>
      <c r="AOI199" s="52"/>
      <c r="AOJ199" s="52"/>
      <c r="AOK199" s="52"/>
      <c r="AOL199" s="52"/>
      <c r="AOM199" s="52"/>
      <c r="AON199" s="52"/>
      <c r="AOO199" s="52"/>
      <c r="AOP199" s="52"/>
      <c r="AOQ199" s="52"/>
      <c r="AOR199" s="52"/>
      <c r="AOS199" s="52"/>
      <c r="AOT199" s="52"/>
      <c r="AOU199" s="52"/>
      <c r="AOV199" s="52"/>
      <c r="AOW199" s="52"/>
      <c r="AOX199" s="52"/>
      <c r="AOY199" s="52"/>
      <c r="AOZ199" s="52"/>
      <c r="APA199" s="52"/>
      <c r="APB199" s="52"/>
      <c r="APC199" s="52"/>
      <c r="APD199" s="52"/>
      <c r="APE199" s="52"/>
      <c r="APF199" s="52"/>
      <c r="APG199" s="52"/>
      <c r="APH199" s="52"/>
      <c r="API199" s="52"/>
      <c r="APJ199" s="52"/>
      <c r="APK199" s="52"/>
      <c r="APL199" s="52"/>
      <c r="APM199" s="52"/>
      <c r="APN199" s="52"/>
      <c r="APO199" s="52"/>
      <c r="APP199" s="52"/>
      <c r="APQ199" s="52"/>
      <c r="APR199" s="52"/>
      <c r="APS199" s="52"/>
      <c r="APT199" s="52"/>
      <c r="APU199" s="52"/>
      <c r="APV199" s="52"/>
      <c r="APW199" s="52"/>
      <c r="APX199" s="52"/>
      <c r="APY199" s="52"/>
      <c r="APZ199" s="52"/>
      <c r="AQA199" s="52"/>
      <c r="AQB199" s="52"/>
      <c r="AQC199" s="52"/>
      <c r="AQD199" s="52"/>
      <c r="AQE199" s="52"/>
      <c r="AQF199" s="52"/>
      <c r="AQG199" s="52"/>
      <c r="AQH199" s="52"/>
      <c r="AQI199" s="52"/>
      <c r="AQJ199" s="52"/>
      <c r="AQK199" s="52"/>
      <c r="AQL199" s="52"/>
      <c r="AQM199" s="52"/>
      <c r="AQN199" s="52"/>
      <c r="AQO199" s="52"/>
      <c r="AQP199" s="52"/>
      <c r="AQQ199" s="52"/>
      <c r="AQR199" s="52"/>
      <c r="AQS199" s="52"/>
      <c r="AQT199" s="52"/>
      <c r="AQU199" s="52"/>
      <c r="AQV199" s="52"/>
      <c r="AQW199" s="52"/>
      <c r="AQX199" s="52"/>
      <c r="AQY199" s="52"/>
      <c r="AQZ199" s="52"/>
      <c r="ARA199" s="52"/>
      <c r="ARB199" s="52"/>
      <c r="ARC199" s="52"/>
      <c r="ARD199" s="52"/>
      <c r="ARE199" s="52"/>
      <c r="ARF199" s="52"/>
      <c r="ARG199" s="52"/>
      <c r="ARH199" s="52"/>
      <c r="ARI199" s="52"/>
      <c r="ARJ199" s="52"/>
      <c r="ARK199" s="52"/>
      <c r="ARL199" s="52"/>
      <c r="ARM199" s="52"/>
      <c r="ARN199" s="52"/>
      <c r="ARO199" s="52"/>
      <c r="ARP199" s="52"/>
      <c r="ARQ199" s="52"/>
      <c r="ARR199" s="52"/>
      <c r="ARS199" s="52"/>
      <c r="ART199" s="52"/>
      <c r="ARU199" s="52"/>
      <c r="ARV199" s="52"/>
      <c r="ARW199" s="52"/>
      <c r="ARX199" s="52"/>
      <c r="ARY199" s="52"/>
      <c r="ARZ199" s="52"/>
      <c r="ASA199" s="52"/>
      <c r="ASB199" s="52"/>
      <c r="ASC199" s="52"/>
      <c r="ASD199" s="52"/>
      <c r="ASE199" s="52"/>
      <c r="ASF199" s="52"/>
      <c r="ASG199" s="52"/>
      <c r="ASH199" s="52"/>
      <c r="ASI199" s="52"/>
      <c r="ASJ199" s="52"/>
      <c r="ASK199" s="52"/>
      <c r="ASL199" s="52"/>
      <c r="ASM199" s="52"/>
      <c r="ASN199" s="52"/>
      <c r="ASO199" s="52"/>
      <c r="ASP199" s="52"/>
      <c r="ASQ199" s="52"/>
      <c r="ASR199" s="52"/>
      <c r="ASS199" s="52"/>
      <c r="AST199" s="52"/>
      <c r="ASU199" s="52"/>
      <c r="ASV199" s="52"/>
      <c r="ASW199" s="52"/>
      <c r="ASX199" s="52"/>
      <c r="ASY199" s="52"/>
      <c r="ASZ199" s="52"/>
      <c r="ATA199" s="52"/>
      <c r="ATB199" s="52"/>
      <c r="ATC199" s="52"/>
      <c r="ATD199" s="52"/>
      <c r="ATE199" s="52"/>
      <c r="ATF199" s="52"/>
      <c r="ATG199" s="52"/>
      <c r="ATH199" s="52"/>
      <c r="ATI199" s="52"/>
      <c r="ATJ199" s="52"/>
      <c r="ATK199" s="52"/>
      <c r="ATL199" s="52"/>
      <c r="ATM199" s="52"/>
      <c r="ATN199" s="52"/>
      <c r="ATO199" s="52"/>
      <c r="ATP199" s="52"/>
      <c r="ATQ199" s="52"/>
      <c r="ATR199" s="52"/>
      <c r="ATS199" s="52"/>
      <c r="ATT199" s="52"/>
      <c r="ATU199" s="52"/>
      <c r="ATV199" s="52"/>
      <c r="ATW199" s="52"/>
      <c r="ATX199" s="52"/>
      <c r="ATY199" s="52"/>
      <c r="ATZ199" s="52"/>
      <c r="AUA199" s="52"/>
      <c r="AUB199" s="52"/>
      <c r="AUC199" s="52"/>
      <c r="AUD199" s="52"/>
      <c r="AUE199" s="52"/>
      <c r="AUF199" s="52"/>
      <c r="AUG199" s="52"/>
      <c r="AUH199" s="52"/>
      <c r="AUI199" s="52"/>
      <c r="AUJ199" s="52"/>
      <c r="AUK199" s="52"/>
      <c r="AUL199" s="52"/>
      <c r="AUM199" s="52"/>
      <c r="AUN199" s="52"/>
      <c r="AUO199" s="52"/>
      <c r="AUP199" s="52"/>
      <c r="AUQ199" s="52"/>
      <c r="AUR199" s="52"/>
      <c r="AUS199" s="52"/>
      <c r="AUT199" s="52"/>
      <c r="AUU199" s="52"/>
      <c r="AUV199" s="52"/>
      <c r="AUW199" s="52"/>
      <c r="AUX199" s="52"/>
      <c r="AUY199" s="52"/>
      <c r="AUZ199" s="52"/>
      <c r="AVA199" s="52"/>
      <c r="AVB199" s="52"/>
      <c r="AVC199" s="52"/>
      <c r="AVD199" s="52"/>
      <c r="AVE199" s="52"/>
      <c r="AVF199" s="52"/>
      <c r="AVG199" s="52"/>
      <c r="AVH199" s="52"/>
      <c r="AVI199" s="52"/>
      <c r="AVJ199" s="52"/>
      <c r="AVK199" s="52"/>
      <c r="AVL199" s="52"/>
      <c r="AVM199" s="52"/>
      <c r="AVN199" s="52"/>
      <c r="AVO199" s="52"/>
      <c r="AVP199" s="52"/>
      <c r="AVQ199" s="52"/>
      <c r="AVR199" s="52"/>
      <c r="AVS199" s="52"/>
      <c r="AVT199" s="52"/>
      <c r="AVU199" s="52"/>
      <c r="AVV199" s="52"/>
      <c r="AVW199" s="52"/>
      <c r="AVX199" s="52"/>
      <c r="AVY199" s="52"/>
      <c r="AVZ199" s="52"/>
      <c r="AWA199" s="52"/>
      <c r="AWB199" s="52"/>
      <c r="AWC199" s="52"/>
      <c r="AWD199" s="52"/>
      <c r="AWE199" s="52"/>
      <c r="AWF199" s="52"/>
      <c r="AWG199" s="52"/>
      <c r="AWH199" s="52"/>
      <c r="AWI199" s="52"/>
      <c r="AWJ199" s="52"/>
      <c r="AWK199" s="52"/>
      <c r="AWL199" s="52"/>
      <c r="AWM199" s="52"/>
      <c r="AWN199" s="52"/>
      <c r="AWO199" s="52"/>
      <c r="AWP199" s="52"/>
      <c r="AWQ199" s="52"/>
      <c r="AWR199" s="52"/>
      <c r="AWS199" s="52"/>
      <c r="AWT199" s="52"/>
      <c r="AWU199" s="52"/>
      <c r="AWV199" s="52"/>
      <c r="AWW199" s="52"/>
      <c r="AWX199" s="52"/>
      <c r="AWY199" s="52"/>
      <c r="AWZ199" s="52"/>
      <c r="AXA199" s="52"/>
      <c r="AXB199" s="52"/>
      <c r="AXC199" s="52"/>
      <c r="AXD199" s="52"/>
      <c r="AXE199" s="52"/>
      <c r="AXF199" s="52"/>
      <c r="AXG199" s="52"/>
      <c r="AXH199" s="52"/>
      <c r="AXI199" s="52"/>
      <c r="AXJ199" s="52"/>
      <c r="AXK199" s="52"/>
      <c r="AXL199" s="52"/>
      <c r="AXM199" s="52"/>
      <c r="AXN199" s="52"/>
      <c r="AXO199" s="52"/>
      <c r="AXP199" s="52"/>
      <c r="AXQ199" s="52"/>
      <c r="AXR199" s="52"/>
      <c r="AXS199" s="52"/>
      <c r="AXT199" s="52"/>
      <c r="AXU199" s="52"/>
      <c r="AXV199" s="52"/>
      <c r="AXW199" s="52"/>
      <c r="AXX199" s="52"/>
      <c r="AXY199" s="52"/>
      <c r="AXZ199" s="52"/>
      <c r="AYA199" s="52"/>
      <c r="AYB199" s="52"/>
      <c r="AYC199" s="52"/>
      <c r="AYD199" s="52"/>
      <c r="AYE199" s="52"/>
      <c r="AYF199" s="52"/>
      <c r="AYG199" s="52"/>
      <c r="AYH199" s="52"/>
      <c r="AYI199" s="52"/>
      <c r="AYJ199" s="52"/>
      <c r="AYK199" s="52"/>
      <c r="AYL199" s="52"/>
      <c r="AYM199" s="52"/>
      <c r="AYN199" s="52"/>
      <c r="AYO199" s="52"/>
      <c r="AYP199" s="52"/>
      <c r="AYQ199" s="52"/>
      <c r="AYR199" s="52"/>
      <c r="AYS199" s="52"/>
      <c r="AYT199" s="52"/>
      <c r="AYU199" s="52"/>
      <c r="AYV199" s="52"/>
      <c r="AYW199" s="52"/>
      <c r="AYX199" s="52"/>
      <c r="AYY199" s="52"/>
      <c r="AYZ199" s="52"/>
      <c r="AZA199" s="52"/>
      <c r="AZB199" s="52"/>
      <c r="AZC199" s="52"/>
      <c r="AZD199" s="52"/>
      <c r="AZE199" s="52"/>
      <c r="AZF199" s="52"/>
      <c r="AZG199" s="52"/>
      <c r="AZH199" s="52"/>
      <c r="AZI199" s="52"/>
      <c r="AZJ199" s="52"/>
      <c r="AZK199" s="52"/>
      <c r="AZL199" s="52"/>
      <c r="AZM199" s="52"/>
      <c r="AZN199" s="52"/>
      <c r="AZO199" s="52"/>
      <c r="AZP199" s="52"/>
      <c r="AZQ199" s="52"/>
      <c r="AZR199" s="52"/>
      <c r="AZS199" s="52"/>
      <c r="AZT199" s="52"/>
      <c r="AZU199" s="52"/>
      <c r="AZV199" s="52"/>
      <c r="AZW199" s="52"/>
      <c r="AZX199" s="52"/>
      <c r="AZY199" s="52"/>
      <c r="AZZ199" s="52"/>
      <c r="BAA199" s="52"/>
      <c r="BAB199" s="52"/>
      <c r="BAC199" s="52"/>
      <c r="BAD199" s="52"/>
      <c r="BAE199" s="52"/>
      <c r="BAF199" s="52"/>
      <c r="BAG199" s="52"/>
      <c r="BAH199" s="52"/>
      <c r="BAI199" s="52"/>
      <c r="BAJ199" s="52"/>
      <c r="BAK199" s="52"/>
      <c r="BAL199" s="52"/>
      <c r="BAM199" s="52"/>
      <c r="BAN199" s="52"/>
      <c r="BAO199" s="52"/>
      <c r="BAP199" s="52"/>
      <c r="BAQ199" s="52"/>
      <c r="BAR199" s="52"/>
      <c r="BAS199" s="52"/>
      <c r="BAT199" s="52"/>
      <c r="BAU199" s="52"/>
      <c r="BAV199" s="52"/>
      <c r="BAW199" s="52"/>
      <c r="BAX199" s="52"/>
      <c r="BAY199" s="52"/>
      <c r="BAZ199" s="52"/>
      <c r="BBA199" s="52"/>
      <c r="BBB199" s="52"/>
      <c r="BBC199" s="52"/>
      <c r="BBD199" s="52"/>
      <c r="BBE199" s="52"/>
      <c r="BBF199" s="52"/>
      <c r="BBG199" s="52"/>
      <c r="BBH199" s="52"/>
      <c r="BBI199" s="52"/>
      <c r="BBJ199" s="52"/>
      <c r="BBK199" s="52"/>
      <c r="BBL199" s="52"/>
      <c r="BBM199" s="52"/>
      <c r="BBN199" s="52"/>
      <c r="BBO199" s="52"/>
      <c r="BBP199" s="52"/>
      <c r="BBQ199" s="52"/>
      <c r="BBR199" s="52"/>
      <c r="BBS199" s="52"/>
      <c r="BBT199" s="52"/>
      <c r="BBU199" s="52"/>
      <c r="BBV199" s="52"/>
      <c r="BBW199" s="52"/>
      <c r="BBX199" s="52"/>
      <c r="BBY199" s="52"/>
      <c r="BBZ199" s="52"/>
      <c r="BCA199" s="52"/>
      <c r="BCB199" s="52"/>
      <c r="BCC199" s="52"/>
      <c r="BCD199" s="52"/>
      <c r="BCE199" s="52"/>
      <c r="BCF199" s="52"/>
      <c r="BCG199" s="52"/>
      <c r="BCH199" s="52"/>
      <c r="BCI199" s="52"/>
      <c r="BCJ199" s="52"/>
      <c r="BCK199" s="52"/>
      <c r="BCL199" s="52"/>
      <c r="BCM199" s="52"/>
      <c r="BCN199" s="52"/>
      <c r="BCO199" s="52"/>
      <c r="BCP199" s="52"/>
      <c r="BCQ199" s="52"/>
      <c r="BCR199" s="52"/>
      <c r="BCS199" s="52"/>
      <c r="BCT199" s="52"/>
    </row>
    <row r="200" spans="1:1450" x14ac:dyDescent="0.25">
      <c r="A200" s="42" t="s">
        <v>79</v>
      </c>
      <c r="B200" s="29" t="s">
        <v>79</v>
      </c>
      <c r="C200" s="29" t="s">
        <v>84</v>
      </c>
      <c r="D200" s="43" t="s">
        <v>373</v>
      </c>
      <c r="E200" s="29" t="s">
        <v>372</v>
      </c>
      <c r="F200" s="29" t="s">
        <v>64</v>
      </c>
      <c r="G200" s="43">
        <v>19886</v>
      </c>
      <c r="H200" s="43">
        <v>3178</v>
      </c>
      <c r="I200" s="43">
        <v>2998</v>
      </c>
      <c r="J200" s="29">
        <v>3</v>
      </c>
      <c r="K200" s="44">
        <f>AVERAGE(G200:G202)</f>
        <v>20881.333333333332</v>
      </c>
      <c r="L200" s="44">
        <f>STDEV(G200:G202)</f>
        <v>3603.6117067926966</v>
      </c>
      <c r="M200" s="29"/>
      <c r="N200" s="45">
        <v>1.196</v>
      </c>
      <c r="O200" s="29" t="str">
        <f t="shared" si="46"/>
        <v/>
      </c>
      <c r="P200" s="44">
        <f>ABS(L200*N200)</f>
        <v>4309.9196013240653</v>
      </c>
      <c r="Q200" s="44">
        <f>ABS(G200-$K$200)</f>
        <v>995.33333333333212</v>
      </c>
      <c r="R200" s="30">
        <f>IF(Q200&gt;$P$200,"",G200)</f>
        <v>19886</v>
      </c>
      <c r="S200" s="30">
        <f>IF(R200=G200,I200,"")</f>
        <v>2998</v>
      </c>
      <c r="T200" s="44">
        <f>AVERAGE(R200:R202)</f>
        <v>20881.333333333332</v>
      </c>
      <c r="U200" s="44">
        <f>STDEV(R200:R202)</f>
        <v>3603.6117067926966</v>
      </c>
      <c r="V200" s="29"/>
      <c r="W200" s="44">
        <f>IF(R200="","",((R200-$T$200)/S200)^2)</f>
        <v>0.11022340938482472</v>
      </c>
      <c r="X200" s="46">
        <f>(1/(J200-1))*SUM(W200:W202)</f>
        <v>7.5203761636663282</v>
      </c>
      <c r="Y200" s="47">
        <f>U200/T200</f>
        <v>0.17257574740403056</v>
      </c>
      <c r="Z200" s="31"/>
      <c r="AA200" s="47" t="str">
        <f>IF(X200&lt;2,"A",IF(Y200&lt;0.15,"B","C"))</f>
        <v>C</v>
      </c>
      <c r="AB200" s="31"/>
      <c r="AC200" s="48">
        <f>T200/1000</f>
        <v>20.88133333333333</v>
      </c>
      <c r="AD200" s="49">
        <f>AC200*(SQRT((U200/T200)^2+(0.21/3.98)^2))</f>
        <v>3.7682799876917463</v>
      </c>
      <c r="AE200" s="47">
        <f>AD200/AC200</f>
        <v>0.18046165575434583</v>
      </c>
      <c r="AF200" s="47"/>
      <c r="AG200" s="50">
        <v>68</v>
      </c>
      <c r="AH200" s="32"/>
      <c r="AI200" s="49">
        <f>(MEDIAN(R200:R202))/1000</f>
        <v>19.885999999999999</v>
      </c>
      <c r="AJ200" s="49">
        <f>(QUARTILE(R200:R202,1))/1000</f>
        <v>18.882999999999999</v>
      </c>
      <c r="AK200" s="49">
        <f>(QUARTILE(R200:R202,3))/1000</f>
        <v>22.382000000000001</v>
      </c>
      <c r="AL200" s="48">
        <f>(AK200-AJ200)</f>
        <v>3.4990000000000023</v>
      </c>
      <c r="AM200" s="29"/>
      <c r="AP200" s="29"/>
      <c r="AQ200" s="29"/>
      <c r="AR200" s="29"/>
      <c r="AS200" s="29"/>
      <c r="AT200" s="29"/>
    </row>
    <row r="201" spans="1:1450" x14ac:dyDescent="0.25">
      <c r="A201" s="42" t="s">
        <v>79</v>
      </c>
      <c r="B201" s="29" t="s">
        <v>79</v>
      </c>
      <c r="C201" s="29" t="s">
        <v>84</v>
      </c>
      <c r="D201" s="43" t="s">
        <v>374</v>
      </c>
      <c r="E201" s="29" t="s">
        <v>372</v>
      </c>
      <c r="F201" s="29" t="s">
        <v>63</v>
      </c>
      <c r="G201" s="43">
        <v>24878</v>
      </c>
      <c r="H201" s="43">
        <v>3981</v>
      </c>
      <c r="I201" s="43">
        <v>3755</v>
      </c>
      <c r="J201" s="29"/>
      <c r="K201" s="29"/>
      <c r="L201" s="29"/>
      <c r="M201" s="29"/>
      <c r="N201" s="62"/>
      <c r="O201" s="29" t="str">
        <f t="shared" si="46"/>
        <v/>
      </c>
      <c r="P201" s="29"/>
      <c r="Q201" s="44">
        <f>ABS(G201-$K$200)</f>
        <v>3996.6666666666679</v>
      </c>
      <c r="R201" s="30">
        <f>IF(Q201&gt;$P$200,"",G201)</f>
        <v>24878</v>
      </c>
      <c r="S201" s="30">
        <f>IF(R201=G201,I201,"")</f>
        <v>3755</v>
      </c>
      <c r="T201" s="29"/>
      <c r="U201" s="29"/>
      <c r="V201" s="29"/>
      <c r="W201" s="44">
        <f>IF(R201="","",((R201-$T$200)/S201)^2)</f>
        <v>1.1328592995008488</v>
      </c>
      <c r="X201" s="29"/>
      <c r="Y201" s="31"/>
      <c r="Z201" s="31"/>
      <c r="AA201" s="31"/>
      <c r="AB201" s="31"/>
      <c r="AC201" s="29"/>
      <c r="AD201" s="29"/>
      <c r="AE201" s="29"/>
      <c r="AF201" s="29"/>
      <c r="AG201" s="63"/>
      <c r="AH201" s="32"/>
      <c r="AI201" s="32"/>
      <c r="AJ201" s="32"/>
      <c r="AK201" s="32"/>
      <c r="AL201" s="29"/>
      <c r="AM201" s="29"/>
      <c r="AP201" s="29"/>
      <c r="AQ201" s="29"/>
      <c r="AR201" s="29"/>
      <c r="AS201" s="29"/>
      <c r="AT201" s="29"/>
    </row>
    <row r="202" spans="1:1450" x14ac:dyDescent="0.25">
      <c r="A202" s="42" t="s">
        <v>79</v>
      </c>
      <c r="B202" s="29" t="s">
        <v>79</v>
      </c>
      <c r="C202" s="29" t="s">
        <v>84</v>
      </c>
      <c r="D202" s="43" t="s">
        <v>375</v>
      </c>
      <c r="E202" s="29" t="s">
        <v>372</v>
      </c>
      <c r="F202" s="29" t="s">
        <v>33</v>
      </c>
      <c r="G202" s="43">
        <v>17880</v>
      </c>
      <c r="H202" s="43">
        <v>1245</v>
      </c>
      <c r="I202" s="43">
        <v>808</v>
      </c>
      <c r="J202" s="29"/>
      <c r="K202" s="29"/>
      <c r="L202" s="29"/>
      <c r="M202" s="29"/>
      <c r="N202" s="62"/>
      <c r="O202" s="29" t="str">
        <f t="shared" si="46"/>
        <v/>
      </c>
      <c r="P202" s="29"/>
      <c r="Q202" s="44">
        <f>ABS(G202-$K$200)</f>
        <v>3001.3333333333321</v>
      </c>
      <c r="R202" s="30">
        <f>IF(Q202&gt;$P$200,"",G202)</f>
        <v>17880</v>
      </c>
      <c r="S202" s="30">
        <f>IF(R202=G202,I202,"")</f>
        <v>808</v>
      </c>
      <c r="T202" s="29"/>
      <c r="U202" s="29"/>
      <c r="V202" s="29"/>
      <c r="W202" s="44">
        <f>IF(R202="","",((R202-$T$200)/S202)^2)</f>
        <v>13.797669618446983</v>
      </c>
      <c r="X202" s="29"/>
      <c r="Y202" s="31"/>
      <c r="Z202" s="31"/>
      <c r="AA202" s="31"/>
      <c r="AB202" s="31"/>
      <c r="AC202" s="29"/>
      <c r="AD202" s="29"/>
      <c r="AE202" s="29"/>
      <c r="AF202" s="29"/>
      <c r="AG202" s="63"/>
      <c r="AH202" s="32"/>
      <c r="AI202" s="32"/>
      <c r="AJ202" s="32"/>
      <c r="AK202" s="32"/>
      <c r="AL202" s="29"/>
      <c r="AM202" s="29"/>
      <c r="AP202" s="29"/>
      <c r="AQ202" s="29"/>
      <c r="AR202" s="29"/>
      <c r="AS202" s="29"/>
      <c r="AT202" s="29"/>
    </row>
    <row r="203" spans="1:1450" s="61" customFormat="1" x14ac:dyDescent="0.25">
      <c r="A203" s="77" t="s">
        <v>79</v>
      </c>
      <c r="B203" s="61" t="s">
        <v>79</v>
      </c>
      <c r="C203" s="61" t="s">
        <v>84</v>
      </c>
      <c r="D203" s="78" t="s">
        <v>377</v>
      </c>
      <c r="E203" s="61" t="s">
        <v>376</v>
      </c>
      <c r="F203" s="61" t="s">
        <v>62</v>
      </c>
      <c r="G203" s="78">
        <v>40515</v>
      </c>
      <c r="H203" s="78">
        <v>2569</v>
      </c>
      <c r="I203" s="78">
        <v>1392</v>
      </c>
      <c r="J203" s="61">
        <v>2</v>
      </c>
      <c r="K203" s="79">
        <f>AVERAGE(G203:G204)</f>
        <v>66977</v>
      </c>
      <c r="L203" s="79">
        <f>STDEV(G203:G204)</f>
        <v>37422.919287516845</v>
      </c>
      <c r="N203" s="87"/>
      <c r="O203" s="61">
        <f t="shared" si="46"/>
        <v>1</v>
      </c>
      <c r="Y203" s="88"/>
      <c r="Z203" s="88"/>
      <c r="AA203" s="88"/>
      <c r="AB203" s="88"/>
      <c r="AF203" s="33"/>
      <c r="AG203" s="89"/>
      <c r="AH203" s="86"/>
      <c r="AI203" s="86"/>
      <c r="AJ203" s="86"/>
      <c r="AK203" s="86"/>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c r="DJ203" s="52"/>
      <c r="DK203" s="52"/>
      <c r="DL203" s="52"/>
      <c r="DM203" s="52"/>
      <c r="DN203" s="52"/>
      <c r="DO203" s="52"/>
      <c r="DP203" s="52"/>
      <c r="DQ203" s="52"/>
      <c r="DR203" s="52"/>
      <c r="DS203" s="52"/>
      <c r="DT203" s="52"/>
      <c r="DU203" s="52"/>
      <c r="DV203" s="52"/>
      <c r="DW203" s="52"/>
      <c r="DX203" s="52"/>
      <c r="DY203" s="52"/>
      <c r="DZ203" s="52"/>
      <c r="EA203" s="52"/>
      <c r="EB203" s="52"/>
      <c r="EC203" s="52"/>
      <c r="ED203" s="52"/>
      <c r="EE203" s="52"/>
      <c r="EF203" s="52"/>
      <c r="EG203" s="52"/>
      <c r="EH203" s="52"/>
      <c r="EI203" s="52"/>
      <c r="EJ203" s="52"/>
      <c r="EK203" s="52"/>
      <c r="EL203" s="52"/>
      <c r="EM203" s="52"/>
      <c r="EN203" s="52"/>
      <c r="EO203" s="52"/>
      <c r="EP203" s="52"/>
      <c r="EQ203" s="52"/>
      <c r="ER203" s="52"/>
      <c r="ES203" s="52"/>
      <c r="ET203" s="52"/>
      <c r="EU203" s="52"/>
      <c r="EV203" s="52"/>
      <c r="EW203" s="52"/>
      <c r="EX203" s="52"/>
      <c r="EY203" s="52"/>
      <c r="EZ203" s="52"/>
      <c r="FA203" s="52"/>
      <c r="FB203" s="52"/>
      <c r="FC203" s="52"/>
      <c r="FD203" s="52"/>
      <c r="FE203" s="52"/>
      <c r="FF203" s="52"/>
      <c r="FG203" s="52"/>
      <c r="FH203" s="52"/>
      <c r="FI203" s="52"/>
      <c r="FJ203" s="52"/>
      <c r="FK203" s="52"/>
      <c r="FL203" s="52"/>
      <c r="FM203" s="52"/>
      <c r="FN203" s="52"/>
      <c r="FO203" s="52"/>
      <c r="FP203" s="52"/>
      <c r="FQ203" s="52"/>
      <c r="FR203" s="52"/>
      <c r="FS203" s="52"/>
      <c r="FT203" s="52"/>
      <c r="FU203" s="52"/>
      <c r="FV203" s="52"/>
      <c r="FW203" s="52"/>
      <c r="FX203" s="52"/>
      <c r="FY203" s="52"/>
      <c r="FZ203" s="52"/>
      <c r="GA203" s="52"/>
      <c r="GB203" s="52"/>
      <c r="GC203" s="52"/>
      <c r="GD203" s="52"/>
      <c r="GE203" s="52"/>
      <c r="GF203" s="52"/>
      <c r="GG203" s="52"/>
      <c r="GH203" s="52"/>
      <c r="GI203" s="52"/>
      <c r="GJ203" s="52"/>
      <c r="GK203" s="52"/>
      <c r="GL203" s="52"/>
      <c r="GM203" s="52"/>
      <c r="GN203" s="52"/>
      <c r="GO203" s="52"/>
      <c r="GP203" s="52"/>
      <c r="GQ203" s="52"/>
      <c r="GR203" s="52"/>
      <c r="GS203" s="52"/>
      <c r="GT203" s="52"/>
      <c r="GU203" s="52"/>
      <c r="GV203" s="52"/>
      <c r="GW203" s="52"/>
      <c r="GX203" s="52"/>
      <c r="GY203" s="52"/>
      <c r="GZ203" s="52"/>
      <c r="HA203" s="52"/>
      <c r="HB203" s="52"/>
      <c r="HC203" s="52"/>
      <c r="HD203" s="52"/>
      <c r="HE203" s="52"/>
      <c r="HF203" s="52"/>
      <c r="HG203" s="52"/>
      <c r="HH203" s="52"/>
      <c r="HI203" s="52"/>
      <c r="HJ203" s="52"/>
      <c r="HK203" s="52"/>
      <c r="HL203" s="52"/>
      <c r="HM203" s="52"/>
      <c r="HN203" s="52"/>
      <c r="HO203" s="52"/>
      <c r="HP203" s="52"/>
      <c r="HQ203" s="52"/>
      <c r="HR203" s="52"/>
      <c r="HS203" s="52"/>
      <c r="HT203" s="52"/>
      <c r="HU203" s="52"/>
      <c r="HV203" s="52"/>
      <c r="HW203" s="52"/>
      <c r="HX203" s="52"/>
      <c r="HY203" s="52"/>
      <c r="HZ203" s="52"/>
      <c r="IA203" s="52"/>
      <c r="IB203" s="52"/>
      <c r="IC203" s="52"/>
      <c r="ID203" s="52"/>
      <c r="IE203" s="52"/>
      <c r="IF203" s="52"/>
      <c r="IG203" s="52"/>
      <c r="IH203" s="52"/>
      <c r="II203" s="52"/>
      <c r="IJ203" s="52"/>
      <c r="IK203" s="52"/>
      <c r="IL203" s="52"/>
      <c r="IM203" s="52"/>
      <c r="IN203" s="52"/>
      <c r="IO203" s="52"/>
      <c r="IP203" s="52"/>
      <c r="IQ203" s="52"/>
      <c r="IR203" s="52"/>
      <c r="IS203" s="52"/>
      <c r="IT203" s="52"/>
      <c r="IU203" s="52"/>
      <c r="IV203" s="52"/>
      <c r="IW203" s="52"/>
      <c r="IX203" s="52"/>
      <c r="IY203" s="52"/>
      <c r="IZ203" s="52"/>
      <c r="JA203" s="52"/>
      <c r="JB203" s="52"/>
      <c r="JC203" s="52"/>
      <c r="JD203" s="52"/>
      <c r="JE203" s="52"/>
      <c r="JF203" s="52"/>
      <c r="JG203" s="52"/>
      <c r="JH203" s="52"/>
      <c r="JI203" s="52"/>
      <c r="JJ203" s="52"/>
      <c r="JK203" s="52"/>
      <c r="JL203" s="52"/>
      <c r="JM203" s="52"/>
      <c r="JN203" s="52"/>
      <c r="JO203" s="52"/>
      <c r="JP203" s="52"/>
      <c r="JQ203" s="52"/>
      <c r="JR203" s="52"/>
      <c r="JS203" s="52"/>
      <c r="JT203" s="52"/>
      <c r="JU203" s="52"/>
      <c r="JV203" s="52"/>
      <c r="JW203" s="52"/>
      <c r="JX203" s="52"/>
      <c r="JY203" s="52"/>
      <c r="JZ203" s="52"/>
      <c r="KA203" s="52"/>
      <c r="KB203" s="52"/>
      <c r="KC203" s="52"/>
      <c r="KD203" s="52"/>
      <c r="KE203" s="52"/>
      <c r="KF203" s="52"/>
      <c r="KG203" s="52"/>
      <c r="KH203" s="52"/>
      <c r="KI203" s="52"/>
      <c r="KJ203" s="52"/>
      <c r="KK203" s="52"/>
      <c r="KL203" s="52"/>
      <c r="KM203" s="52"/>
      <c r="KN203" s="52"/>
      <c r="KO203" s="52"/>
      <c r="KP203" s="52"/>
      <c r="KQ203" s="52"/>
      <c r="KR203" s="52"/>
      <c r="KS203" s="52"/>
      <c r="KT203" s="52"/>
      <c r="KU203" s="52"/>
      <c r="KV203" s="52"/>
      <c r="KW203" s="52"/>
      <c r="KX203" s="52"/>
      <c r="KY203" s="52"/>
      <c r="KZ203" s="52"/>
      <c r="LA203" s="52"/>
      <c r="LB203" s="52"/>
      <c r="LC203" s="52"/>
      <c r="LD203" s="52"/>
      <c r="LE203" s="52"/>
      <c r="LF203" s="52"/>
      <c r="LG203" s="52"/>
      <c r="LH203" s="52"/>
      <c r="LI203" s="52"/>
      <c r="LJ203" s="52"/>
      <c r="LK203" s="52"/>
      <c r="LL203" s="52"/>
      <c r="LM203" s="52"/>
      <c r="LN203" s="52"/>
      <c r="LO203" s="52"/>
      <c r="LP203" s="52"/>
      <c r="LQ203" s="52"/>
      <c r="LR203" s="52"/>
      <c r="LS203" s="52"/>
      <c r="LT203" s="52"/>
      <c r="LU203" s="52"/>
      <c r="LV203" s="52"/>
      <c r="LW203" s="52"/>
      <c r="LX203" s="52"/>
      <c r="LY203" s="52"/>
      <c r="LZ203" s="52"/>
      <c r="MA203" s="52"/>
      <c r="MB203" s="52"/>
      <c r="MC203" s="52"/>
      <c r="MD203" s="52"/>
      <c r="ME203" s="52"/>
      <c r="MF203" s="52"/>
      <c r="MG203" s="52"/>
      <c r="MH203" s="52"/>
      <c r="MI203" s="52"/>
      <c r="MJ203" s="52"/>
      <c r="MK203" s="52"/>
      <c r="ML203" s="52"/>
      <c r="MM203" s="52"/>
      <c r="MN203" s="52"/>
      <c r="MO203" s="52"/>
      <c r="MP203" s="52"/>
      <c r="MQ203" s="52"/>
      <c r="MR203" s="52"/>
      <c r="MS203" s="52"/>
      <c r="MT203" s="52"/>
      <c r="MU203" s="52"/>
      <c r="MV203" s="52"/>
      <c r="MW203" s="52"/>
      <c r="MX203" s="52"/>
      <c r="MY203" s="52"/>
      <c r="MZ203" s="52"/>
      <c r="NA203" s="52"/>
      <c r="NB203" s="52"/>
      <c r="NC203" s="52"/>
      <c r="ND203" s="52"/>
      <c r="NE203" s="52"/>
      <c r="NF203" s="52"/>
      <c r="NG203" s="52"/>
      <c r="NH203" s="52"/>
      <c r="NI203" s="52"/>
      <c r="NJ203" s="52"/>
      <c r="NK203" s="52"/>
      <c r="NL203" s="52"/>
      <c r="NM203" s="52"/>
      <c r="NN203" s="52"/>
      <c r="NO203" s="52"/>
      <c r="NP203" s="52"/>
      <c r="NQ203" s="52"/>
      <c r="NR203" s="52"/>
      <c r="NS203" s="52"/>
      <c r="NT203" s="52"/>
      <c r="NU203" s="52"/>
      <c r="NV203" s="52"/>
      <c r="NW203" s="52"/>
      <c r="NX203" s="52"/>
      <c r="NY203" s="52"/>
      <c r="NZ203" s="52"/>
      <c r="OA203" s="52"/>
      <c r="OB203" s="52"/>
      <c r="OC203" s="52"/>
      <c r="OD203" s="52"/>
      <c r="OE203" s="52"/>
      <c r="OF203" s="52"/>
      <c r="OG203" s="52"/>
      <c r="OH203" s="52"/>
      <c r="OI203" s="52"/>
      <c r="OJ203" s="52"/>
      <c r="OK203" s="52"/>
      <c r="OL203" s="52"/>
      <c r="OM203" s="52"/>
      <c r="ON203" s="52"/>
      <c r="OO203" s="52"/>
      <c r="OP203" s="52"/>
      <c r="OQ203" s="52"/>
      <c r="OR203" s="52"/>
      <c r="OS203" s="52"/>
      <c r="OT203" s="52"/>
      <c r="OU203" s="52"/>
      <c r="OV203" s="52"/>
      <c r="OW203" s="52"/>
      <c r="OX203" s="52"/>
      <c r="OY203" s="52"/>
      <c r="OZ203" s="52"/>
      <c r="PA203" s="52"/>
      <c r="PB203" s="52"/>
      <c r="PC203" s="52"/>
      <c r="PD203" s="52"/>
      <c r="PE203" s="52"/>
      <c r="PF203" s="52"/>
      <c r="PG203" s="52"/>
      <c r="PH203" s="52"/>
      <c r="PI203" s="52"/>
      <c r="PJ203" s="52"/>
      <c r="PK203" s="52"/>
      <c r="PL203" s="52"/>
      <c r="PM203" s="52"/>
      <c r="PN203" s="52"/>
      <c r="PO203" s="52"/>
      <c r="PP203" s="52"/>
      <c r="PQ203" s="52"/>
      <c r="PR203" s="52"/>
      <c r="PS203" s="52"/>
      <c r="PT203" s="52"/>
      <c r="PU203" s="52"/>
      <c r="PV203" s="52"/>
      <c r="PW203" s="52"/>
      <c r="PX203" s="52"/>
      <c r="PY203" s="52"/>
      <c r="PZ203" s="52"/>
      <c r="QA203" s="52"/>
      <c r="QB203" s="52"/>
      <c r="QC203" s="52"/>
      <c r="QD203" s="52"/>
      <c r="QE203" s="52"/>
      <c r="QF203" s="52"/>
      <c r="QG203" s="52"/>
      <c r="QH203" s="52"/>
      <c r="QI203" s="52"/>
      <c r="QJ203" s="52"/>
      <c r="QK203" s="52"/>
      <c r="QL203" s="52"/>
      <c r="QM203" s="52"/>
      <c r="QN203" s="52"/>
      <c r="QO203" s="52"/>
      <c r="QP203" s="52"/>
      <c r="QQ203" s="52"/>
      <c r="QR203" s="52"/>
      <c r="QS203" s="52"/>
      <c r="QT203" s="52"/>
      <c r="QU203" s="52"/>
      <c r="QV203" s="52"/>
      <c r="QW203" s="52"/>
      <c r="QX203" s="52"/>
      <c r="QY203" s="52"/>
      <c r="QZ203" s="52"/>
      <c r="RA203" s="52"/>
      <c r="RB203" s="52"/>
      <c r="RC203" s="52"/>
      <c r="RD203" s="52"/>
      <c r="RE203" s="52"/>
      <c r="RF203" s="52"/>
      <c r="RG203" s="52"/>
      <c r="RH203" s="52"/>
      <c r="RI203" s="52"/>
      <c r="RJ203" s="52"/>
      <c r="RK203" s="52"/>
      <c r="RL203" s="52"/>
      <c r="RM203" s="52"/>
      <c r="RN203" s="52"/>
      <c r="RO203" s="52"/>
      <c r="RP203" s="52"/>
      <c r="RQ203" s="52"/>
      <c r="RR203" s="52"/>
      <c r="RS203" s="52"/>
      <c r="RT203" s="52"/>
      <c r="RU203" s="52"/>
      <c r="RV203" s="52"/>
      <c r="RW203" s="52"/>
      <c r="RX203" s="52"/>
      <c r="RY203" s="52"/>
      <c r="RZ203" s="52"/>
      <c r="SA203" s="52"/>
      <c r="SB203" s="52"/>
      <c r="SC203" s="52"/>
      <c r="SD203" s="52"/>
      <c r="SE203" s="52"/>
      <c r="SF203" s="52"/>
      <c r="SG203" s="52"/>
      <c r="SH203" s="52"/>
      <c r="SI203" s="52"/>
      <c r="SJ203" s="52"/>
      <c r="SK203" s="52"/>
      <c r="SL203" s="52"/>
      <c r="SM203" s="52"/>
      <c r="SN203" s="52"/>
      <c r="SO203" s="52"/>
      <c r="SP203" s="52"/>
      <c r="SQ203" s="52"/>
      <c r="SR203" s="52"/>
      <c r="SS203" s="52"/>
      <c r="ST203" s="52"/>
      <c r="SU203" s="52"/>
      <c r="SV203" s="52"/>
      <c r="SW203" s="52"/>
      <c r="SX203" s="52"/>
      <c r="SY203" s="52"/>
      <c r="SZ203" s="52"/>
      <c r="TA203" s="52"/>
      <c r="TB203" s="52"/>
      <c r="TC203" s="52"/>
      <c r="TD203" s="52"/>
      <c r="TE203" s="52"/>
      <c r="TF203" s="52"/>
      <c r="TG203" s="52"/>
      <c r="TH203" s="52"/>
      <c r="TI203" s="52"/>
      <c r="TJ203" s="52"/>
      <c r="TK203" s="52"/>
      <c r="TL203" s="52"/>
      <c r="TM203" s="52"/>
      <c r="TN203" s="52"/>
      <c r="TO203" s="52"/>
      <c r="TP203" s="52"/>
      <c r="TQ203" s="52"/>
      <c r="TR203" s="52"/>
      <c r="TS203" s="52"/>
      <c r="TT203" s="52"/>
      <c r="TU203" s="52"/>
      <c r="TV203" s="52"/>
      <c r="TW203" s="52"/>
      <c r="TX203" s="52"/>
      <c r="TY203" s="52"/>
      <c r="TZ203" s="52"/>
      <c r="UA203" s="52"/>
      <c r="UB203" s="52"/>
      <c r="UC203" s="52"/>
      <c r="UD203" s="52"/>
      <c r="UE203" s="52"/>
      <c r="UF203" s="52"/>
      <c r="UG203" s="52"/>
      <c r="UH203" s="52"/>
      <c r="UI203" s="52"/>
      <c r="UJ203" s="52"/>
      <c r="UK203" s="52"/>
      <c r="UL203" s="52"/>
      <c r="UM203" s="52"/>
      <c r="UN203" s="52"/>
      <c r="UO203" s="52"/>
      <c r="UP203" s="52"/>
      <c r="UQ203" s="52"/>
      <c r="UR203" s="52"/>
      <c r="US203" s="52"/>
      <c r="UT203" s="52"/>
      <c r="UU203" s="52"/>
      <c r="UV203" s="52"/>
      <c r="UW203" s="52"/>
      <c r="UX203" s="52"/>
      <c r="UY203" s="52"/>
      <c r="UZ203" s="52"/>
      <c r="VA203" s="52"/>
      <c r="VB203" s="52"/>
      <c r="VC203" s="52"/>
      <c r="VD203" s="52"/>
      <c r="VE203" s="52"/>
      <c r="VF203" s="52"/>
      <c r="VG203" s="52"/>
      <c r="VH203" s="52"/>
      <c r="VI203" s="52"/>
      <c r="VJ203" s="52"/>
      <c r="VK203" s="52"/>
      <c r="VL203" s="52"/>
      <c r="VM203" s="52"/>
      <c r="VN203" s="52"/>
      <c r="VO203" s="52"/>
      <c r="VP203" s="52"/>
      <c r="VQ203" s="52"/>
      <c r="VR203" s="52"/>
      <c r="VS203" s="52"/>
      <c r="VT203" s="52"/>
      <c r="VU203" s="52"/>
      <c r="VV203" s="52"/>
      <c r="VW203" s="52"/>
      <c r="VX203" s="52"/>
      <c r="VY203" s="52"/>
      <c r="VZ203" s="52"/>
      <c r="WA203" s="52"/>
      <c r="WB203" s="52"/>
      <c r="WC203" s="52"/>
      <c r="WD203" s="52"/>
      <c r="WE203" s="52"/>
      <c r="WF203" s="52"/>
      <c r="WG203" s="52"/>
      <c r="WH203" s="52"/>
      <c r="WI203" s="52"/>
      <c r="WJ203" s="52"/>
      <c r="WK203" s="52"/>
      <c r="WL203" s="52"/>
      <c r="WM203" s="52"/>
      <c r="WN203" s="52"/>
      <c r="WO203" s="52"/>
      <c r="WP203" s="52"/>
      <c r="WQ203" s="52"/>
      <c r="WR203" s="52"/>
      <c r="WS203" s="52"/>
      <c r="WT203" s="52"/>
      <c r="WU203" s="52"/>
      <c r="WV203" s="52"/>
      <c r="WW203" s="52"/>
      <c r="WX203" s="52"/>
      <c r="WY203" s="52"/>
      <c r="WZ203" s="52"/>
      <c r="XA203" s="52"/>
      <c r="XB203" s="52"/>
      <c r="XC203" s="52"/>
      <c r="XD203" s="52"/>
      <c r="XE203" s="52"/>
      <c r="XF203" s="52"/>
      <c r="XG203" s="52"/>
      <c r="XH203" s="52"/>
      <c r="XI203" s="52"/>
      <c r="XJ203" s="52"/>
      <c r="XK203" s="52"/>
      <c r="XL203" s="52"/>
      <c r="XM203" s="52"/>
      <c r="XN203" s="52"/>
      <c r="XO203" s="52"/>
      <c r="XP203" s="52"/>
      <c r="XQ203" s="52"/>
      <c r="XR203" s="52"/>
      <c r="XS203" s="52"/>
      <c r="XT203" s="52"/>
      <c r="XU203" s="52"/>
      <c r="XV203" s="52"/>
      <c r="XW203" s="52"/>
      <c r="XX203" s="52"/>
      <c r="XY203" s="52"/>
      <c r="XZ203" s="52"/>
      <c r="YA203" s="52"/>
      <c r="YB203" s="52"/>
      <c r="YC203" s="52"/>
      <c r="YD203" s="52"/>
      <c r="YE203" s="52"/>
      <c r="YF203" s="52"/>
      <c r="YG203" s="52"/>
      <c r="YH203" s="52"/>
      <c r="YI203" s="52"/>
      <c r="YJ203" s="52"/>
      <c r="YK203" s="52"/>
      <c r="YL203" s="52"/>
      <c r="YM203" s="52"/>
      <c r="YN203" s="52"/>
      <c r="YO203" s="52"/>
      <c r="YP203" s="52"/>
      <c r="YQ203" s="52"/>
      <c r="YR203" s="52"/>
      <c r="YS203" s="52"/>
      <c r="YT203" s="52"/>
      <c r="YU203" s="52"/>
      <c r="YV203" s="52"/>
      <c r="YW203" s="52"/>
      <c r="YX203" s="52"/>
      <c r="YY203" s="52"/>
      <c r="YZ203" s="52"/>
      <c r="ZA203" s="52"/>
      <c r="ZB203" s="52"/>
      <c r="ZC203" s="52"/>
      <c r="ZD203" s="52"/>
      <c r="ZE203" s="52"/>
      <c r="ZF203" s="52"/>
      <c r="ZG203" s="52"/>
      <c r="ZH203" s="52"/>
      <c r="ZI203" s="52"/>
      <c r="ZJ203" s="52"/>
      <c r="ZK203" s="52"/>
      <c r="ZL203" s="52"/>
      <c r="ZM203" s="52"/>
      <c r="ZN203" s="52"/>
      <c r="ZO203" s="52"/>
      <c r="ZP203" s="52"/>
      <c r="ZQ203" s="52"/>
      <c r="ZR203" s="52"/>
      <c r="ZS203" s="52"/>
      <c r="ZT203" s="52"/>
      <c r="ZU203" s="52"/>
      <c r="ZV203" s="52"/>
      <c r="ZW203" s="52"/>
      <c r="ZX203" s="52"/>
      <c r="ZY203" s="52"/>
      <c r="ZZ203" s="52"/>
      <c r="AAA203" s="52"/>
      <c r="AAB203" s="52"/>
      <c r="AAC203" s="52"/>
      <c r="AAD203" s="52"/>
      <c r="AAE203" s="52"/>
      <c r="AAF203" s="52"/>
      <c r="AAG203" s="52"/>
      <c r="AAH203" s="52"/>
      <c r="AAI203" s="52"/>
      <c r="AAJ203" s="52"/>
      <c r="AAK203" s="52"/>
      <c r="AAL203" s="52"/>
      <c r="AAM203" s="52"/>
      <c r="AAN203" s="52"/>
      <c r="AAO203" s="52"/>
      <c r="AAP203" s="52"/>
      <c r="AAQ203" s="52"/>
      <c r="AAR203" s="52"/>
      <c r="AAS203" s="52"/>
      <c r="AAT203" s="52"/>
      <c r="AAU203" s="52"/>
      <c r="AAV203" s="52"/>
      <c r="AAW203" s="52"/>
      <c r="AAX203" s="52"/>
      <c r="AAY203" s="52"/>
      <c r="AAZ203" s="52"/>
      <c r="ABA203" s="52"/>
      <c r="ABB203" s="52"/>
      <c r="ABC203" s="52"/>
      <c r="ABD203" s="52"/>
      <c r="ABE203" s="52"/>
      <c r="ABF203" s="52"/>
      <c r="ABG203" s="52"/>
      <c r="ABH203" s="52"/>
      <c r="ABI203" s="52"/>
      <c r="ABJ203" s="52"/>
      <c r="ABK203" s="52"/>
      <c r="ABL203" s="52"/>
      <c r="ABM203" s="52"/>
      <c r="ABN203" s="52"/>
      <c r="ABO203" s="52"/>
      <c r="ABP203" s="52"/>
      <c r="ABQ203" s="52"/>
      <c r="ABR203" s="52"/>
      <c r="ABS203" s="52"/>
      <c r="ABT203" s="52"/>
      <c r="ABU203" s="52"/>
      <c r="ABV203" s="52"/>
      <c r="ABW203" s="52"/>
      <c r="ABX203" s="52"/>
      <c r="ABY203" s="52"/>
      <c r="ABZ203" s="52"/>
      <c r="ACA203" s="52"/>
      <c r="ACB203" s="52"/>
      <c r="ACC203" s="52"/>
      <c r="ACD203" s="52"/>
      <c r="ACE203" s="52"/>
      <c r="ACF203" s="52"/>
      <c r="ACG203" s="52"/>
      <c r="ACH203" s="52"/>
      <c r="ACI203" s="52"/>
      <c r="ACJ203" s="52"/>
      <c r="ACK203" s="52"/>
      <c r="ACL203" s="52"/>
      <c r="ACM203" s="52"/>
      <c r="ACN203" s="52"/>
      <c r="ACO203" s="52"/>
      <c r="ACP203" s="52"/>
      <c r="ACQ203" s="52"/>
      <c r="ACR203" s="52"/>
      <c r="ACS203" s="52"/>
      <c r="ACT203" s="52"/>
      <c r="ACU203" s="52"/>
      <c r="ACV203" s="52"/>
      <c r="ACW203" s="52"/>
      <c r="ACX203" s="52"/>
      <c r="ACY203" s="52"/>
      <c r="ACZ203" s="52"/>
      <c r="ADA203" s="52"/>
      <c r="ADB203" s="52"/>
      <c r="ADC203" s="52"/>
      <c r="ADD203" s="52"/>
      <c r="ADE203" s="52"/>
      <c r="ADF203" s="52"/>
      <c r="ADG203" s="52"/>
      <c r="ADH203" s="52"/>
      <c r="ADI203" s="52"/>
      <c r="ADJ203" s="52"/>
      <c r="ADK203" s="52"/>
      <c r="ADL203" s="52"/>
      <c r="ADM203" s="52"/>
      <c r="ADN203" s="52"/>
      <c r="ADO203" s="52"/>
      <c r="ADP203" s="52"/>
      <c r="ADQ203" s="52"/>
      <c r="ADR203" s="52"/>
      <c r="ADS203" s="52"/>
      <c r="ADT203" s="52"/>
      <c r="ADU203" s="52"/>
      <c r="ADV203" s="52"/>
      <c r="ADW203" s="52"/>
      <c r="ADX203" s="52"/>
      <c r="ADY203" s="52"/>
      <c r="ADZ203" s="52"/>
      <c r="AEA203" s="52"/>
      <c r="AEB203" s="52"/>
      <c r="AEC203" s="52"/>
      <c r="AED203" s="52"/>
      <c r="AEE203" s="52"/>
      <c r="AEF203" s="52"/>
      <c r="AEG203" s="52"/>
      <c r="AEH203" s="52"/>
      <c r="AEI203" s="52"/>
      <c r="AEJ203" s="52"/>
      <c r="AEK203" s="52"/>
      <c r="AEL203" s="52"/>
      <c r="AEM203" s="52"/>
      <c r="AEN203" s="52"/>
      <c r="AEO203" s="52"/>
      <c r="AEP203" s="52"/>
      <c r="AEQ203" s="52"/>
      <c r="AER203" s="52"/>
      <c r="AES203" s="52"/>
      <c r="AET203" s="52"/>
      <c r="AEU203" s="52"/>
      <c r="AEV203" s="52"/>
      <c r="AEW203" s="52"/>
      <c r="AEX203" s="52"/>
      <c r="AEY203" s="52"/>
      <c r="AEZ203" s="52"/>
      <c r="AFA203" s="52"/>
      <c r="AFB203" s="52"/>
      <c r="AFC203" s="52"/>
      <c r="AFD203" s="52"/>
      <c r="AFE203" s="52"/>
      <c r="AFF203" s="52"/>
      <c r="AFG203" s="52"/>
      <c r="AFH203" s="52"/>
      <c r="AFI203" s="52"/>
      <c r="AFJ203" s="52"/>
      <c r="AFK203" s="52"/>
      <c r="AFL203" s="52"/>
      <c r="AFM203" s="52"/>
      <c r="AFN203" s="52"/>
      <c r="AFO203" s="52"/>
      <c r="AFP203" s="52"/>
      <c r="AFQ203" s="52"/>
      <c r="AFR203" s="52"/>
      <c r="AFS203" s="52"/>
      <c r="AFT203" s="52"/>
      <c r="AFU203" s="52"/>
      <c r="AFV203" s="52"/>
      <c r="AFW203" s="52"/>
      <c r="AFX203" s="52"/>
      <c r="AFY203" s="52"/>
      <c r="AFZ203" s="52"/>
      <c r="AGA203" s="52"/>
      <c r="AGB203" s="52"/>
      <c r="AGC203" s="52"/>
      <c r="AGD203" s="52"/>
      <c r="AGE203" s="52"/>
      <c r="AGF203" s="52"/>
      <c r="AGG203" s="52"/>
      <c r="AGH203" s="52"/>
      <c r="AGI203" s="52"/>
      <c r="AGJ203" s="52"/>
      <c r="AGK203" s="52"/>
      <c r="AGL203" s="52"/>
      <c r="AGM203" s="52"/>
      <c r="AGN203" s="52"/>
      <c r="AGO203" s="52"/>
      <c r="AGP203" s="52"/>
      <c r="AGQ203" s="52"/>
      <c r="AGR203" s="52"/>
      <c r="AGS203" s="52"/>
      <c r="AGT203" s="52"/>
      <c r="AGU203" s="52"/>
      <c r="AGV203" s="52"/>
      <c r="AGW203" s="52"/>
      <c r="AGX203" s="52"/>
      <c r="AGY203" s="52"/>
      <c r="AGZ203" s="52"/>
      <c r="AHA203" s="52"/>
      <c r="AHB203" s="52"/>
      <c r="AHC203" s="52"/>
      <c r="AHD203" s="52"/>
      <c r="AHE203" s="52"/>
      <c r="AHF203" s="52"/>
      <c r="AHG203" s="52"/>
      <c r="AHH203" s="52"/>
      <c r="AHI203" s="52"/>
      <c r="AHJ203" s="52"/>
      <c r="AHK203" s="52"/>
      <c r="AHL203" s="52"/>
      <c r="AHM203" s="52"/>
      <c r="AHN203" s="52"/>
      <c r="AHO203" s="52"/>
      <c r="AHP203" s="52"/>
      <c r="AHQ203" s="52"/>
      <c r="AHR203" s="52"/>
      <c r="AHS203" s="52"/>
      <c r="AHT203" s="52"/>
      <c r="AHU203" s="52"/>
      <c r="AHV203" s="52"/>
      <c r="AHW203" s="52"/>
      <c r="AHX203" s="52"/>
      <c r="AHY203" s="52"/>
      <c r="AHZ203" s="52"/>
      <c r="AIA203" s="52"/>
      <c r="AIB203" s="52"/>
      <c r="AIC203" s="52"/>
      <c r="AID203" s="52"/>
      <c r="AIE203" s="52"/>
      <c r="AIF203" s="52"/>
      <c r="AIG203" s="52"/>
      <c r="AIH203" s="52"/>
      <c r="AII203" s="52"/>
      <c r="AIJ203" s="52"/>
      <c r="AIK203" s="52"/>
      <c r="AIL203" s="52"/>
      <c r="AIM203" s="52"/>
      <c r="AIN203" s="52"/>
      <c r="AIO203" s="52"/>
      <c r="AIP203" s="52"/>
      <c r="AIQ203" s="52"/>
      <c r="AIR203" s="52"/>
      <c r="AIS203" s="52"/>
      <c r="AIT203" s="52"/>
      <c r="AIU203" s="52"/>
      <c r="AIV203" s="52"/>
      <c r="AIW203" s="52"/>
      <c r="AIX203" s="52"/>
      <c r="AIY203" s="52"/>
      <c r="AIZ203" s="52"/>
      <c r="AJA203" s="52"/>
      <c r="AJB203" s="52"/>
      <c r="AJC203" s="52"/>
      <c r="AJD203" s="52"/>
      <c r="AJE203" s="52"/>
      <c r="AJF203" s="52"/>
      <c r="AJG203" s="52"/>
      <c r="AJH203" s="52"/>
      <c r="AJI203" s="52"/>
      <c r="AJJ203" s="52"/>
      <c r="AJK203" s="52"/>
      <c r="AJL203" s="52"/>
      <c r="AJM203" s="52"/>
      <c r="AJN203" s="52"/>
      <c r="AJO203" s="52"/>
      <c r="AJP203" s="52"/>
      <c r="AJQ203" s="52"/>
      <c r="AJR203" s="52"/>
      <c r="AJS203" s="52"/>
      <c r="AJT203" s="52"/>
      <c r="AJU203" s="52"/>
      <c r="AJV203" s="52"/>
      <c r="AJW203" s="52"/>
      <c r="AJX203" s="52"/>
      <c r="AJY203" s="52"/>
      <c r="AJZ203" s="52"/>
      <c r="AKA203" s="52"/>
      <c r="AKB203" s="52"/>
      <c r="AKC203" s="52"/>
      <c r="AKD203" s="52"/>
      <c r="AKE203" s="52"/>
      <c r="AKF203" s="52"/>
      <c r="AKG203" s="52"/>
      <c r="AKH203" s="52"/>
      <c r="AKI203" s="52"/>
      <c r="AKJ203" s="52"/>
      <c r="AKK203" s="52"/>
      <c r="AKL203" s="52"/>
      <c r="AKM203" s="52"/>
      <c r="AKN203" s="52"/>
      <c r="AKO203" s="52"/>
      <c r="AKP203" s="52"/>
      <c r="AKQ203" s="52"/>
      <c r="AKR203" s="52"/>
      <c r="AKS203" s="52"/>
      <c r="AKT203" s="52"/>
      <c r="AKU203" s="52"/>
      <c r="AKV203" s="52"/>
      <c r="AKW203" s="52"/>
      <c r="AKX203" s="52"/>
      <c r="AKY203" s="52"/>
      <c r="AKZ203" s="52"/>
      <c r="ALA203" s="52"/>
      <c r="ALB203" s="52"/>
      <c r="ALC203" s="52"/>
      <c r="ALD203" s="52"/>
      <c r="ALE203" s="52"/>
      <c r="ALF203" s="52"/>
      <c r="ALG203" s="52"/>
      <c r="ALH203" s="52"/>
      <c r="ALI203" s="52"/>
      <c r="ALJ203" s="52"/>
      <c r="ALK203" s="52"/>
      <c r="ALL203" s="52"/>
      <c r="ALM203" s="52"/>
      <c r="ALN203" s="52"/>
      <c r="ALO203" s="52"/>
      <c r="ALP203" s="52"/>
      <c r="ALQ203" s="52"/>
      <c r="ALR203" s="52"/>
      <c r="ALS203" s="52"/>
      <c r="ALT203" s="52"/>
      <c r="ALU203" s="52"/>
      <c r="ALV203" s="52"/>
      <c r="ALW203" s="52"/>
      <c r="ALX203" s="52"/>
      <c r="ALY203" s="52"/>
      <c r="ALZ203" s="52"/>
      <c r="AMA203" s="52"/>
      <c r="AMB203" s="52"/>
      <c r="AMC203" s="52"/>
      <c r="AMD203" s="52"/>
      <c r="AME203" s="52"/>
      <c r="AMF203" s="52"/>
      <c r="AMG203" s="52"/>
      <c r="AMH203" s="52"/>
      <c r="AMI203" s="52"/>
      <c r="AMJ203" s="52"/>
      <c r="AMK203" s="52"/>
      <c r="AML203" s="52"/>
      <c r="AMM203" s="52"/>
      <c r="AMN203" s="52"/>
      <c r="AMO203" s="52"/>
      <c r="AMP203" s="52"/>
      <c r="AMQ203" s="52"/>
      <c r="AMR203" s="52"/>
      <c r="AMS203" s="52"/>
      <c r="AMT203" s="52"/>
      <c r="AMU203" s="52"/>
      <c r="AMV203" s="52"/>
      <c r="AMW203" s="52"/>
      <c r="AMX203" s="52"/>
      <c r="AMY203" s="52"/>
      <c r="AMZ203" s="52"/>
      <c r="ANA203" s="52"/>
      <c r="ANB203" s="52"/>
      <c r="ANC203" s="52"/>
      <c r="AND203" s="52"/>
      <c r="ANE203" s="52"/>
      <c r="ANF203" s="52"/>
      <c r="ANG203" s="52"/>
      <c r="ANH203" s="52"/>
      <c r="ANI203" s="52"/>
      <c r="ANJ203" s="52"/>
      <c r="ANK203" s="52"/>
      <c r="ANL203" s="52"/>
      <c r="ANM203" s="52"/>
      <c r="ANN203" s="52"/>
      <c r="ANO203" s="52"/>
      <c r="ANP203" s="52"/>
      <c r="ANQ203" s="52"/>
      <c r="ANR203" s="52"/>
      <c r="ANS203" s="52"/>
      <c r="ANT203" s="52"/>
      <c r="ANU203" s="52"/>
      <c r="ANV203" s="52"/>
      <c r="ANW203" s="52"/>
      <c r="ANX203" s="52"/>
      <c r="ANY203" s="52"/>
      <c r="ANZ203" s="52"/>
      <c r="AOA203" s="52"/>
      <c r="AOB203" s="52"/>
      <c r="AOC203" s="52"/>
      <c r="AOD203" s="52"/>
      <c r="AOE203" s="52"/>
      <c r="AOF203" s="52"/>
      <c r="AOG203" s="52"/>
      <c r="AOH203" s="52"/>
      <c r="AOI203" s="52"/>
      <c r="AOJ203" s="52"/>
      <c r="AOK203" s="52"/>
      <c r="AOL203" s="52"/>
      <c r="AOM203" s="52"/>
      <c r="AON203" s="52"/>
      <c r="AOO203" s="52"/>
      <c r="AOP203" s="52"/>
      <c r="AOQ203" s="52"/>
      <c r="AOR203" s="52"/>
      <c r="AOS203" s="52"/>
      <c r="AOT203" s="52"/>
      <c r="AOU203" s="52"/>
      <c r="AOV203" s="52"/>
      <c r="AOW203" s="52"/>
      <c r="AOX203" s="52"/>
      <c r="AOY203" s="52"/>
      <c r="AOZ203" s="52"/>
      <c r="APA203" s="52"/>
      <c r="APB203" s="52"/>
      <c r="APC203" s="52"/>
      <c r="APD203" s="52"/>
      <c r="APE203" s="52"/>
      <c r="APF203" s="52"/>
      <c r="APG203" s="52"/>
      <c r="APH203" s="52"/>
      <c r="API203" s="52"/>
      <c r="APJ203" s="52"/>
      <c r="APK203" s="52"/>
      <c r="APL203" s="52"/>
      <c r="APM203" s="52"/>
      <c r="APN203" s="52"/>
      <c r="APO203" s="52"/>
      <c r="APP203" s="52"/>
      <c r="APQ203" s="52"/>
      <c r="APR203" s="52"/>
      <c r="APS203" s="52"/>
      <c r="APT203" s="52"/>
      <c r="APU203" s="52"/>
      <c r="APV203" s="52"/>
      <c r="APW203" s="52"/>
      <c r="APX203" s="52"/>
      <c r="APY203" s="52"/>
      <c r="APZ203" s="52"/>
      <c r="AQA203" s="52"/>
      <c r="AQB203" s="52"/>
      <c r="AQC203" s="52"/>
      <c r="AQD203" s="52"/>
      <c r="AQE203" s="52"/>
      <c r="AQF203" s="52"/>
      <c r="AQG203" s="52"/>
      <c r="AQH203" s="52"/>
      <c r="AQI203" s="52"/>
      <c r="AQJ203" s="52"/>
      <c r="AQK203" s="52"/>
      <c r="AQL203" s="52"/>
      <c r="AQM203" s="52"/>
      <c r="AQN203" s="52"/>
      <c r="AQO203" s="52"/>
      <c r="AQP203" s="52"/>
      <c r="AQQ203" s="52"/>
      <c r="AQR203" s="52"/>
      <c r="AQS203" s="52"/>
      <c r="AQT203" s="52"/>
      <c r="AQU203" s="52"/>
      <c r="AQV203" s="52"/>
      <c r="AQW203" s="52"/>
      <c r="AQX203" s="52"/>
      <c r="AQY203" s="52"/>
      <c r="AQZ203" s="52"/>
      <c r="ARA203" s="52"/>
      <c r="ARB203" s="52"/>
      <c r="ARC203" s="52"/>
      <c r="ARD203" s="52"/>
      <c r="ARE203" s="52"/>
      <c r="ARF203" s="52"/>
      <c r="ARG203" s="52"/>
      <c r="ARH203" s="52"/>
      <c r="ARI203" s="52"/>
      <c r="ARJ203" s="52"/>
      <c r="ARK203" s="52"/>
      <c r="ARL203" s="52"/>
      <c r="ARM203" s="52"/>
      <c r="ARN203" s="52"/>
      <c r="ARO203" s="52"/>
      <c r="ARP203" s="52"/>
      <c r="ARQ203" s="52"/>
      <c r="ARR203" s="52"/>
      <c r="ARS203" s="52"/>
      <c r="ART203" s="52"/>
      <c r="ARU203" s="52"/>
      <c r="ARV203" s="52"/>
      <c r="ARW203" s="52"/>
      <c r="ARX203" s="52"/>
      <c r="ARY203" s="52"/>
      <c r="ARZ203" s="52"/>
      <c r="ASA203" s="52"/>
      <c r="ASB203" s="52"/>
      <c r="ASC203" s="52"/>
      <c r="ASD203" s="52"/>
      <c r="ASE203" s="52"/>
      <c r="ASF203" s="52"/>
      <c r="ASG203" s="52"/>
      <c r="ASH203" s="52"/>
      <c r="ASI203" s="52"/>
      <c r="ASJ203" s="52"/>
      <c r="ASK203" s="52"/>
      <c r="ASL203" s="52"/>
      <c r="ASM203" s="52"/>
      <c r="ASN203" s="52"/>
      <c r="ASO203" s="52"/>
      <c r="ASP203" s="52"/>
      <c r="ASQ203" s="52"/>
      <c r="ASR203" s="52"/>
      <c r="ASS203" s="52"/>
      <c r="AST203" s="52"/>
      <c r="ASU203" s="52"/>
      <c r="ASV203" s="52"/>
      <c r="ASW203" s="52"/>
      <c r="ASX203" s="52"/>
      <c r="ASY203" s="52"/>
      <c r="ASZ203" s="52"/>
      <c r="ATA203" s="52"/>
      <c r="ATB203" s="52"/>
      <c r="ATC203" s="52"/>
      <c r="ATD203" s="52"/>
      <c r="ATE203" s="52"/>
      <c r="ATF203" s="52"/>
      <c r="ATG203" s="52"/>
      <c r="ATH203" s="52"/>
      <c r="ATI203" s="52"/>
      <c r="ATJ203" s="52"/>
      <c r="ATK203" s="52"/>
      <c r="ATL203" s="52"/>
      <c r="ATM203" s="52"/>
      <c r="ATN203" s="52"/>
      <c r="ATO203" s="52"/>
      <c r="ATP203" s="52"/>
      <c r="ATQ203" s="52"/>
      <c r="ATR203" s="52"/>
      <c r="ATS203" s="52"/>
      <c r="ATT203" s="52"/>
      <c r="ATU203" s="52"/>
      <c r="ATV203" s="52"/>
      <c r="ATW203" s="52"/>
      <c r="ATX203" s="52"/>
      <c r="ATY203" s="52"/>
      <c r="ATZ203" s="52"/>
      <c r="AUA203" s="52"/>
      <c r="AUB203" s="52"/>
      <c r="AUC203" s="52"/>
      <c r="AUD203" s="52"/>
      <c r="AUE203" s="52"/>
      <c r="AUF203" s="52"/>
      <c r="AUG203" s="52"/>
      <c r="AUH203" s="52"/>
      <c r="AUI203" s="52"/>
      <c r="AUJ203" s="52"/>
      <c r="AUK203" s="52"/>
      <c r="AUL203" s="52"/>
      <c r="AUM203" s="52"/>
      <c r="AUN203" s="52"/>
      <c r="AUO203" s="52"/>
      <c r="AUP203" s="52"/>
      <c r="AUQ203" s="52"/>
      <c r="AUR203" s="52"/>
      <c r="AUS203" s="52"/>
      <c r="AUT203" s="52"/>
      <c r="AUU203" s="52"/>
      <c r="AUV203" s="52"/>
      <c r="AUW203" s="52"/>
      <c r="AUX203" s="52"/>
      <c r="AUY203" s="52"/>
      <c r="AUZ203" s="52"/>
      <c r="AVA203" s="52"/>
      <c r="AVB203" s="52"/>
      <c r="AVC203" s="52"/>
      <c r="AVD203" s="52"/>
      <c r="AVE203" s="52"/>
      <c r="AVF203" s="52"/>
      <c r="AVG203" s="52"/>
      <c r="AVH203" s="52"/>
      <c r="AVI203" s="52"/>
      <c r="AVJ203" s="52"/>
      <c r="AVK203" s="52"/>
      <c r="AVL203" s="52"/>
      <c r="AVM203" s="52"/>
      <c r="AVN203" s="52"/>
      <c r="AVO203" s="52"/>
      <c r="AVP203" s="52"/>
      <c r="AVQ203" s="52"/>
      <c r="AVR203" s="52"/>
      <c r="AVS203" s="52"/>
      <c r="AVT203" s="52"/>
      <c r="AVU203" s="52"/>
      <c r="AVV203" s="52"/>
      <c r="AVW203" s="52"/>
      <c r="AVX203" s="52"/>
      <c r="AVY203" s="52"/>
      <c r="AVZ203" s="52"/>
      <c r="AWA203" s="52"/>
      <c r="AWB203" s="52"/>
      <c r="AWC203" s="52"/>
      <c r="AWD203" s="52"/>
      <c r="AWE203" s="52"/>
      <c r="AWF203" s="52"/>
      <c r="AWG203" s="52"/>
      <c r="AWH203" s="52"/>
      <c r="AWI203" s="52"/>
      <c r="AWJ203" s="52"/>
      <c r="AWK203" s="52"/>
      <c r="AWL203" s="52"/>
      <c r="AWM203" s="52"/>
      <c r="AWN203" s="52"/>
      <c r="AWO203" s="52"/>
      <c r="AWP203" s="52"/>
      <c r="AWQ203" s="52"/>
      <c r="AWR203" s="52"/>
      <c r="AWS203" s="52"/>
      <c r="AWT203" s="52"/>
      <c r="AWU203" s="52"/>
      <c r="AWV203" s="52"/>
      <c r="AWW203" s="52"/>
      <c r="AWX203" s="52"/>
      <c r="AWY203" s="52"/>
      <c r="AWZ203" s="52"/>
      <c r="AXA203" s="52"/>
      <c r="AXB203" s="52"/>
      <c r="AXC203" s="52"/>
      <c r="AXD203" s="52"/>
      <c r="AXE203" s="52"/>
      <c r="AXF203" s="52"/>
      <c r="AXG203" s="52"/>
      <c r="AXH203" s="52"/>
      <c r="AXI203" s="52"/>
      <c r="AXJ203" s="52"/>
      <c r="AXK203" s="52"/>
      <c r="AXL203" s="52"/>
      <c r="AXM203" s="52"/>
      <c r="AXN203" s="52"/>
      <c r="AXO203" s="52"/>
      <c r="AXP203" s="52"/>
      <c r="AXQ203" s="52"/>
      <c r="AXR203" s="52"/>
      <c r="AXS203" s="52"/>
      <c r="AXT203" s="52"/>
      <c r="AXU203" s="52"/>
      <c r="AXV203" s="52"/>
      <c r="AXW203" s="52"/>
      <c r="AXX203" s="52"/>
      <c r="AXY203" s="52"/>
      <c r="AXZ203" s="52"/>
      <c r="AYA203" s="52"/>
      <c r="AYB203" s="52"/>
      <c r="AYC203" s="52"/>
      <c r="AYD203" s="52"/>
      <c r="AYE203" s="52"/>
      <c r="AYF203" s="52"/>
      <c r="AYG203" s="52"/>
      <c r="AYH203" s="52"/>
      <c r="AYI203" s="52"/>
      <c r="AYJ203" s="52"/>
      <c r="AYK203" s="52"/>
      <c r="AYL203" s="52"/>
      <c r="AYM203" s="52"/>
      <c r="AYN203" s="52"/>
      <c r="AYO203" s="52"/>
      <c r="AYP203" s="52"/>
      <c r="AYQ203" s="52"/>
      <c r="AYR203" s="52"/>
      <c r="AYS203" s="52"/>
      <c r="AYT203" s="52"/>
      <c r="AYU203" s="52"/>
      <c r="AYV203" s="52"/>
      <c r="AYW203" s="52"/>
      <c r="AYX203" s="52"/>
      <c r="AYY203" s="52"/>
      <c r="AYZ203" s="52"/>
      <c r="AZA203" s="52"/>
      <c r="AZB203" s="52"/>
      <c r="AZC203" s="52"/>
      <c r="AZD203" s="52"/>
      <c r="AZE203" s="52"/>
      <c r="AZF203" s="52"/>
      <c r="AZG203" s="52"/>
      <c r="AZH203" s="52"/>
      <c r="AZI203" s="52"/>
      <c r="AZJ203" s="52"/>
      <c r="AZK203" s="52"/>
      <c r="AZL203" s="52"/>
      <c r="AZM203" s="52"/>
      <c r="AZN203" s="52"/>
      <c r="AZO203" s="52"/>
      <c r="AZP203" s="52"/>
      <c r="AZQ203" s="52"/>
      <c r="AZR203" s="52"/>
      <c r="AZS203" s="52"/>
      <c r="AZT203" s="52"/>
      <c r="AZU203" s="52"/>
      <c r="AZV203" s="52"/>
      <c r="AZW203" s="52"/>
      <c r="AZX203" s="52"/>
      <c r="AZY203" s="52"/>
      <c r="AZZ203" s="52"/>
      <c r="BAA203" s="52"/>
      <c r="BAB203" s="52"/>
      <c r="BAC203" s="52"/>
      <c r="BAD203" s="52"/>
      <c r="BAE203" s="52"/>
      <c r="BAF203" s="52"/>
      <c r="BAG203" s="52"/>
      <c r="BAH203" s="52"/>
      <c r="BAI203" s="52"/>
      <c r="BAJ203" s="52"/>
      <c r="BAK203" s="52"/>
      <c r="BAL203" s="52"/>
      <c r="BAM203" s="52"/>
      <c r="BAN203" s="52"/>
      <c r="BAO203" s="52"/>
      <c r="BAP203" s="52"/>
      <c r="BAQ203" s="52"/>
      <c r="BAR203" s="52"/>
      <c r="BAS203" s="52"/>
      <c r="BAT203" s="52"/>
      <c r="BAU203" s="52"/>
      <c r="BAV203" s="52"/>
      <c r="BAW203" s="52"/>
      <c r="BAX203" s="52"/>
      <c r="BAY203" s="52"/>
      <c r="BAZ203" s="52"/>
      <c r="BBA203" s="52"/>
      <c r="BBB203" s="52"/>
      <c r="BBC203" s="52"/>
      <c r="BBD203" s="52"/>
      <c r="BBE203" s="52"/>
      <c r="BBF203" s="52"/>
      <c r="BBG203" s="52"/>
      <c r="BBH203" s="52"/>
      <c r="BBI203" s="52"/>
      <c r="BBJ203" s="52"/>
      <c r="BBK203" s="52"/>
      <c r="BBL203" s="52"/>
      <c r="BBM203" s="52"/>
      <c r="BBN203" s="52"/>
      <c r="BBO203" s="52"/>
      <c r="BBP203" s="52"/>
      <c r="BBQ203" s="52"/>
      <c r="BBR203" s="52"/>
      <c r="BBS203" s="52"/>
      <c r="BBT203" s="52"/>
      <c r="BBU203" s="52"/>
      <c r="BBV203" s="52"/>
      <c r="BBW203" s="52"/>
      <c r="BBX203" s="52"/>
      <c r="BBY203" s="52"/>
      <c r="BBZ203" s="52"/>
      <c r="BCA203" s="52"/>
      <c r="BCB203" s="52"/>
      <c r="BCC203" s="52"/>
      <c r="BCD203" s="52"/>
      <c r="BCE203" s="52"/>
      <c r="BCF203" s="52"/>
      <c r="BCG203" s="52"/>
      <c r="BCH203" s="52"/>
      <c r="BCI203" s="52"/>
      <c r="BCJ203" s="52"/>
      <c r="BCK203" s="52"/>
      <c r="BCL203" s="52"/>
      <c r="BCM203" s="52"/>
      <c r="BCN203" s="52"/>
      <c r="BCO203" s="52"/>
      <c r="BCP203" s="52"/>
      <c r="BCQ203" s="52"/>
      <c r="BCR203" s="52"/>
      <c r="BCS203" s="52"/>
      <c r="BCT203" s="52"/>
    </row>
    <row r="204" spans="1:1450" s="52" customFormat="1" x14ac:dyDescent="0.25">
      <c r="A204" s="77" t="s">
        <v>79</v>
      </c>
      <c r="B204" s="61" t="s">
        <v>79</v>
      </c>
      <c r="C204" s="61" t="s">
        <v>84</v>
      </c>
      <c r="D204" s="78" t="s">
        <v>978</v>
      </c>
      <c r="E204" s="61" t="s">
        <v>376</v>
      </c>
      <c r="F204" s="61" t="s">
        <v>61</v>
      </c>
      <c r="G204" s="78">
        <v>93439</v>
      </c>
      <c r="H204" s="78">
        <v>8462</v>
      </c>
      <c r="I204" s="78">
        <v>6791</v>
      </c>
      <c r="J204" s="61"/>
      <c r="K204" s="61"/>
      <c r="L204" s="61"/>
      <c r="M204" s="61"/>
      <c r="N204" s="87"/>
      <c r="O204" s="61">
        <f t="shared" si="46"/>
        <v>1</v>
      </c>
      <c r="P204" s="61"/>
      <c r="Q204" s="61"/>
      <c r="R204" s="61"/>
      <c r="S204" s="61"/>
      <c r="T204" s="61"/>
      <c r="U204" s="61"/>
      <c r="V204" s="61"/>
      <c r="W204" s="61"/>
      <c r="X204" s="61"/>
      <c r="Y204" s="88"/>
      <c r="Z204" s="88"/>
      <c r="AA204" s="88"/>
      <c r="AB204" s="88"/>
      <c r="AC204" s="61"/>
      <c r="AD204" s="61"/>
      <c r="AE204" s="61"/>
      <c r="AF204" s="33"/>
      <c r="AG204" s="89"/>
      <c r="AH204" s="86"/>
      <c r="AI204" s="86"/>
      <c r="AJ204" s="86"/>
      <c r="AK204" s="86"/>
      <c r="AL204" s="61"/>
    </row>
    <row r="205" spans="1:1450" x14ac:dyDescent="0.25">
      <c r="A205" s="42" t="s">
        <v>1237</v>
      </c>
      <c r="B205" s="29" t="s">
        <v>80</v>
      </c>
      <c r="C205" s="29" t="s">
        <v>84</v>
      </c>
      <c r="D205" s="29" t="s">
        <v>378</v>
      </c>
      <c r="E205" s="29" t="s">
        <v>379</v>
      </c>
      <c r="F205" s="29" t="s">
        <v>52</v>
      </c>
      <c r="G205" s="43">
        <v>16575</v>
      </c>
      <c r="H205" s="43">
        <v>973</v>
      </c>
      <c r="I205" s="43">
        <v>418</v>
      </c>
      <c r="J205" s="29">
        <v>6</v>
      </c>
      <c r="K205" s="44">
        <f>AVERAGE(G205:G210)</f>
        <v>21814</v>
      </c>
      <c r="L205" s="44">
        <f>STDEV(G205:G210)</f>
        <v>5916.2275480241633</v>
      </c>
      <c r="M205" s="29"/>
      <c r="N205" s="97">
        <v>1.61</v>
      </c>
      <c r="O205" s="29" t="str">
        <f t="shared" si="46"/>
        <v/>
      </c>
      <c r="P205" s="44">
        <f>ABS(L205*N205)</f>
        <v>9525.1263523189027</v>
      </c>
      <c r="Q205" s="44">
        <f t="shared" ref="Q205:Q210" si="47">ABS(G205-$K$205)</f>
        <v>5239</v>
      </c>
      <c r="R205" s="30">
        <f t="shared" ref="R205:R210" si="48">IF(Q205&gt;$P$205,"",G205)</f>
        <v>16575</v>
      </c>
      <c r="S205" s="30">
        <f>IF(R205=G205,I205,"")</f>
        <v>418</v>
      </c>
      <c r="T205" s="44">
        <f>AVERAGE(R205:R210)</f>
        <v>19687.400000000001</v>
      </c>
      <c r="U205" s="44">
        <f>STDEV(R205:R210)</f>
        <v>3135.9175371811057</v>
      </c>
      <c r="V205" s="29"/>
      <c r="W205" s="44">
        <f t="shared" ref="W205:W210" si="49">IF(R205="","",((R205-$T$205)/S205)^2)</f>
        <v>55.44191845424789</v>
      </c>
      <c r="X205" s="46">
        <f>(1/(J205-1))*SUM(W205:W210)</f>
        <v>25.64374115784732</v>
      </c>
      <c r="Y205" s="47">
        <f>U205/T205</f>
        <v>0.15928550937051644</v>
      </c>
      <c r="Z205" s="31"/>
      <c r="AA205" s="47" t="str">
        <f>IF(X205&lt;2,"A",IF(Y205&lt;0.15,"B","C"))</f>
        <v>C</v>
      </c>
      <c r="AB205" s="31"/>
      <c r="AC205" s="48">
        <f>T205/1000</f>
        <v>19.6874</v>
      </c>
      <c r="AD205" s="49">
        <f>AC205*(SQRT((U205/T205)^2+(0.21/3.98)^2))</f>
        <v>3.3034902299849214</v>
      </c>
      <c r="AE205" s="47">
        <f>AD205/AC205</f>
        <v>0.16779718144523509</v>
      </c>
      <c r="AF205" s="47"/>
      <c r="AG205" s="50">
        <v>70</v>
      </c>
      <c r="AH205" s="32"/>
      <c r="AI205" s="49">
        <f>(MEDIAN(R205:R207))/1000</f>
        <v>16.496500000000001</v>
      </c>
      <c r="AJ205" s="49">
        <f>(QUARTILE(R205:R207,1))/1000</f>
        <v>16.457249999999998</v>
      </c>
      <c r="AK205" s="49">
        <f>(QUARTILE(R205:R207,3))/1000</f>
        <v>16.53575</v>
      </c>
      <c r="AL205" s="48">
        <f>(AK205-AJ205)</f>
        <v>7.8500000000001791E-2</v>
      </c>
      <c r="AM205" s="29"/>
      <c r="AP205" s="29"/>
      <c r="AQ205" s="29"/>
      <c r="AR205" s="29"/>
      <c r="AS205" s="29"/>
      <c r="AT205" s="29"/>
    </row>
    <row r="206" spans="1:1450" x14ac:dyDescent="0.25">
      <c r="A206" s="42" t="s">
        <v>1237</v>
      </c>
      <c r="B206" s="29" t="s">
        <v>80</v>
      </c>
      <c r="C206" s="29" t="s">
        <v>84</v>
      </c>
      <c r="D206" s="29" t="s">
        <v>380</v>
      </c>
      <c r="E206" s="29" t="s">
        <v>379</v>
      </c>
      <c r="F206" s="29" t="s">
        <v>53</v>
      </c>
      <c r="G206" s="43">
        <v>16418</v>
      </c>
      <c r="H206" s="43">
        <v>966</v>
      </c>
      <c r="I206" s="43">
        <v>419</v>
      </c>
      <c r="J206" s="29"/>
      <c r="K206" s="29"/>
      <c r="L206" s="29"/>
      <c r="M206" s="29"/>
      <c r="N206" s="62"/>
      <c r="O206" s="29" t="str">
        <f t="shared" si="46"/>
        <v/>
      </c>
      <c r="P206" s="29"/>
      <c r="Q206" s="44">
        <f t="shared" si="47"/>
        <v>5396</v>
      </c>
      <c r="R206" s="30">
        <f t="shared" si="48"/>
        <v>16418</v>
      </c>
      <c r="S206" s="30">
        <f>IF(R206=G206,I206,"")</f>
        <v>419</v>
      </c>
      <c r="T206" s="29"/>
      <c r="U206" s="29"/>
      <c r="V206" s="29"/>
      <c r="W206" s="44">
        <f t="shared" si="49"/>
        <v>60.884686006573268</v>
      </c>
      <c r="X206" s="29"/>
      <c r="Y206" s="31"/>
      <c r="Z206" s="31"/>
      <c r="AA206" s="31"/>
      <c r="AB206" s="31"/>
      <c r="AC206" s="29"/>
      <c r="AD206" s="29"/>
      <c r="AE206" s="29"/>
      <c r="AF206" s="29"/>
      <c r="AG206" s="63"/>
      <c r="AH206" s="32"/>
      <c r="AI206" s="32"/>
      <c r="AJ206" s="32"/>
      <c r="AK206" s="32"/>
      <c r="AL206" s="29"/>
      <c r="AM206" s="29"/>
      <c r="AP206" s="29"/>
      <c r="AQ206" s="29"/>
      <c r="AR206" s="29"/>
      <c r="AS206" s="29"/>
      <c r="AT206" s="29"/>
    </row>
    <row r="207" spans="1:1450" s="61" customFormat="1" x14ac:dyDescent="0.25">
      <c r="A207" s="51" t="s">
        <v>1237</v>
      </c>
      <c r="B207" s="52" t="s">
        <v>80</v>
      </c>
      <c r="C207" s="52" t="s">
        <v>84</v>
      </c>
      <c r="D207" s="52" t="s">
        <v>381</v>
      </c>
      <c r="E207" s="52" t="s">
        <v>379</v>
      </c>
      <c r="F207" s="52" t="s">
        <v>49</v>
      </c>
      <c r="G207" s="53">
        <v>32447</v>
      </c>
      <c r="H207" s="53">
        <v>1908</v>
      </c>
      <c r="I207" s="53">
        <v>814</v>
      </c>
      <c r="J207" s="52"/>
      <c r="K207" s="52"/>
      <c r="L207" s="52"/>
      <c r="M207" s="52"/>
      <c r="N207" s="54"/>
      <c r="O207" s="52">
        <f t="shared" si="46"/>
        <v>1</v>
      </c>
      <c r="P207" s="52"/>
      <c r="Q207" s="55">
        <f t="shared" si="47"/>
        <v>10633</v>
      </c>
      <c r="R207" s="56" t="str">
        <f t="shared" si="48"/>
        <v/>
      </c>
      <c r="S207" s="56" t="str">
        <f t="shared" ref="S207:S228" si="50">IF(R207=G207,I207,"")</f>
        <v/>
      </c>
      <c r="T207" s="52"/>
      <c r="U207" s="52"/>
      <c r="V207" s="52"/>
      <c r="W207" s="55" t="str">
        <f t="shared" si="49"/>
        <v/>
      </c>
      <c r="X207" s="52"/>
      <c r="Y207" s="58"/>
      <c r="Z207" s="58"/>
      <c r="AA207" s="58"/>
      <c r="AB207" s="58"/>
      <c r="AC207" s="52"/>
      <c r="AD207" s="52"/>
      <c r="AE207" s="52"/>
      <c r="AF207" s="29"/>
      <c r="AG207" s="60"/>
      <c r="AH207" s="59"/>
      <c r="AI207" s="59"/>
      <c r="AJ207" s="59"/>
      <c r="AK207" s="59"/>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c r="DJ207" s="52"/>
      <c r="DK207" s="52"/>
      <c r="DL207" s="52"/>
      <c r="DM207" s="52"/>
      <c r="DN207" s="52"/>
      <c r="DO207" s="52"/>
      <c r="DP207" s="52"/>
      <c r="DQ207" s="52"/>
      <c r="DR207" s="52"/>
      <c r="DS207" s="52"/>
      <c r="DT207" s="52"/>
      <c r="DU207" s="52"/>
      <c r="DV207" s="52"/>
      <c r="DW207" s="52"/>
      <c r="DX207" s="52"/>
      <c r="DY207" s="52"/>
      <c r="DZ207" s="52"/>
      <c r="EA207" s="52"/>
      <c r="EB207" s="52"/>
      <c r="EC207" s="52"/>
      <c r="ED207" s="52"/>
      <c r="EE207" s="52"/>
      <c r="EF207" s="52"/>
      <c r="EG207" s="52"/>
      <c r="EH207" s="52"/>
      <c r="EI207" s="52"/>
      <c r="EJ207" s="52"/>
      <c r="EK207" s="52"/>
      <c r="EL207" s="52"/>
      <c r="EM207" s="52"/>
      <c r="EN207" s="52"/>
      <c r="EO207" s="52"/>
      <c r="EP207" s="52"/>
      <c r="EQ207" s="52"/>
      <c r="ER207" s="52"/>
      <c r="ES207" s="52"/>
      <c r="ET207" s="52"/>
      <c r="EU207" s="52"/>
      <c r="EV207" s="52"/>
      <c r="EW207" s="52"/>
      <c r="EX207" s="52"/>
      <c r="EY207" s="52"/>
      <c r="EZ207" s="52"/>
      <c r="FA207" s="52"/>
      <c r="FB207" s="52"/>
      <c r="FC207" s="52"/>
      <c r="FD207" s="52"/>
      <c r="FE207" s="52"/>
      <c r="FF207" s="52"/>
      <c r="FG207" s="52"/>
      <c r="FH207" s="52"/>
      <c r="FI207" s="52"/>
      <c r="FJ207" s="52"/>
      <c r="FK207" s="52"/>
      <c r="FL207" s="52"/>
      <c r="FM207" s="52"/>
      <c r="FN207" s="52"/>
      <c r="FO207" s="52"/>
      <c r="FP207" s="52"/>
      <c r="FQ207" s="52"/>
      <c r="FR207" s="52"/>
      <c r="FS207" s="52"/>
      <c r="FT207" s="52"/>
      <c r="FU207" s="52"/>
      <c r="FV207" s="52"/>
      <c r="FW207" s="52"/>
      <c r="FX207" s="52"/>
      <c r="FY207" s="52"/>
      <c r="FZ207" s="52"/>
      <c r="GA207" s="52"/>
      <c r="GB207" s="52"/>
      <c r="GC207" s="52"/>
      <c r="GD207" s="52"/>
      <c r="GE207" s="52"/>
      <c r="GF207" s="52"/>
      <c r="GG207" s="52"/>
      <c r="GH207" s="52"/>
      <c r="GI207" s="52"/>
      <c r="GJ207" s="52"/>
      <c r="GK207" s="52"/>
      <c r="GL207" s="52"/>
      <c r="GM207" s="52"/>
      <c r="GN207" s="52"/>
      <c r="GO207" s="52"/>
      <c r="GP207" s="52"/>
      <c r="GQ207" s="52"/>
      <c r="GR207" s="52"/>
      <c r="GS207" s="52"/>
      <c r="GT207" s="52"/>
      <c r="GU207" s="52"/>
      <c r="GV207" s="52"/>
      <c r="GW207" s="52"/>
      <c r="GX207" s="52"/>
      <c r="GY207" s="52"/>
      <c r="GZ207" s="52"/>
      <c r="HA207" s="52"/>
      <c r="HB207" s="52"/>
      <c r="HC207" s="52"/>
      <c r="HD207" s="52"/>
      <c r="HE207" s="52"/>
      <c r="HF207" s="52"/>
      <c r="HG207" s="52"/>
      <c r="HH207" s="52"/>
      <c r="HI207" s="52"/>
      <c r="HJ207" s="52"/>
      <c r="HK207" s="52"/>
      <c r="HL207" s="52"/>
      <c r="HM207" s="52"/>
      <c r="HN207" s="52"/>
      <c r="HO207" s="52"/>
      <c r="HP207" s="52"/>
      <c r="HQ207" s="52"/>
      <c r="HR207" s="52"/>
      <c r="HS207" s="52"/>
      <c r="HT207" s="52"/>
      <c r="HU207" s="52"/>
      <c r="HV207" s="52"/>
      <c r="HW207" s="52"/>
      <c r="HX207" s="52"/>
      <c r="HY207" s="52"/>
      <c r="HZ207" s="52"/>
      <c r="IA207" s="52"/>
      <c r="IB207" s="52"/>
      <c r="IC207" s="52"/>
      <c r="ID207" s="52"/>
      <c r="IE207" s="52"/>
      <c r="IF207" s="52"/>
      <c r="IG207" s="52"/>
      <c r="IH207" s="52"/>
      <c r="II207" s="52"/>
      <c r="IJ207" s="52"/>
      <c r="IK207" s="52"/>
      <c r="IL207" s="52"/>
      <c r="IM207" s="52"/>
      <c r="IN207" s="52"/>
      <c r="IO207" s="52"/>
      <c r="IP207" s="52"/>
      <c r="IQ207" s="52"/>
      <c r="IR207" s="52"/>
      <c r="IS207" s="52"/>
      <c r="IT207" s="52"/>
      <c r="IU207" s="52"/>
      <c r="IV207" s="52"/>
      <c r="IW207" s="52"/>
      <c r="IX207" s="52"/>
      <c r="IY207" s="52"/>
      <c r="IZ207" s="52"/>
      <c r="JA207" s="52"/>
      <c r="JB207" s="52"/>
      <c r="JC207" s="52"/>
      <c r="JD207" s="52"/>
      <c r="JE207" s="52"/>
      <c r="JF207" s="52"/>
      <c r="JG207" s="52"/>
      <c r="JH207" s="52"/>
      <c r="JI207" s="52"/>
      <c r="JJ207" s="52"/>
      <c r="JK207" s="52"/>
      <c r="JL207" s="52"/>
      <c r="JM207" s="52"/>
      <c r="JN207" s="52"/>
      <c r="JO207" s="52"/>
      <c r="JP207" s="52"/>
      <c r="JQ207" s="52"/>
      <c r="JR207" s="52"/>
      <c r="JS207" s="52"/>
      <c r="JT207" s="52"/>
      <c r="JU207" s="52"/>
      <c r="JV207" s="52"/>
      <c r="JW207" s="52"/>
      <c r="JX207" s="52"/>
      <c r="JY207" s="52"/>
      <c r="JZ207" s="52"/>
      <c r="KA207" s="52"/>
      <c r="KB207" s="52"/>
      <c r="KC207" s="52"/>
      <c r="KD207" s="52"/>
      <c r="KE207" s="52"/>
      <c r="KF207" s="52"/>
      <c r="KG207" s="52"/>
      <c r="KH207" s="52"/>
      <c r="KI207" s="52"/>
      <c r="KJ207" s="52"/>
      <c r="KK207" s="52"/>
      <c r="KL207" s="52"/>
      <c r="KM207" s="52"/>
      <c r="KN207" s="52"/>
      <c r="KO207" s="52"/>
      <c r="KP207" s="52"/>
      <c r="KQ207" s="52"/>
      <c r="KR207" s="52"/>
      <c r="KS207" s="52"/>
      <c r="KT207" s="52"/>
      <c r="KU207" s="52"/>
      <c r="KV207" s="52"/>
      <c r="KW207" s="52"/>
      <c r="KX207" s="52"/>
      <c r="KY207" s="52"/>
      <c r="KZ207" s="52"/>
      <c r="LA207" s="52"/>
      <c r="LB207" s="52"/>
      <c r="LC207" s="52"/>
      <c r="LD207" s="52"/>
      <c r="LE207" s="52"/>
      <c r="LF207" s="52"/>
      <c r="LG207" s="52"/>
      <c r="LH207" s="52"/>
      <c r="LI207" s="52"/>
      <c r="LJ207" s="52"/>
      <c r="LK207" s="52"/>
      <c r="LL207" s="52"/>
      <c r="LM207" s="52"/>
      <c r="LN207" s="52"/>
      <c r="LO207" s="52"/>
      <c r="LP207" s="52"/>
      <c r="LQ207" s="52"/>
      <c r="LR207" s="52"/>
      <c r="LS207" s="52"/>
      <c r="LT207" s="52"/>
      <c r="LU207" s="52"/>
      <c r="LV207" s="52"/>
      <c r="LW207" s="52"/>
      <c r="LX207" s="52"/>
      <c r="LY207" s="52"/>
      <c r="LZ207" s="52"/>
      <c r="MA207" s="52"/>
      <c r="MB207" s="52"/>
      <c r="MC207" s="52"/>
      <c r="MD207" s="52"/>
      <c r="ME207" s="52"/>
      <c r="MF207" s="52"/>
      <c r="MG207" s="52"/>
      <c r="MH207" s="52"/>
      <c r="MI207" s="52"/>
      <c r="MJ207" s="52"/>
      <c r="MK207" s="52"/>
      <c r="ML207" s="52"/>
      <c r="MM207" s="52"/>
      <c r="MN207" s="52"/>
      <c r="MO207" s="52"/>
      <c r="MP207" s="52"/>
      <c r="MQ207" s="52"/>
      <c r="MR207" s="52"/>
      <c r="MS207" s="52"/>
      <c r="MT207" s="52"/>
      <c r="MU207" s="52"/>
      <c r="MV207" s="52"/>
      <c r="MW207" s="52"/>
      <c r="MX207" s="52"/>
      <c r="MY207" s="52"/>
      <c r="MZ207" s="52"/>
      <c r="NA207" s="52"/>
      <c r="NB207" s="52"/>
      <c r="NC207" s="52"/>
      <c r="ND207" s="52"/>
      <c r="NE207" s="52"/>
      <c r="NF207" s="52"/>
      <c r="NG207" s="52"/>
      <c r="NH207" s="52"/>
      <c r="NI207" s="52"/>
      <c r="NJ207" s="52"/>
      <c r="NK207" s="52"/>
      <c r="NL207" s="52"/>
      <c r="NM207" s="52"/>
      <c r="NN207" s="52"/>
      <c r="NO207" s="52"/>
      <c r="NP207" s="52"/>
      <c r="NQ207" s="52"/>
      <c r="NR207" s="52"/>
      <c r="NS207" s="52"/>
      <c r="NT207" s="52"/>
      <c r="NU207" s="52"/>
      <c r="NV207" s="52"/>
      <c r="NW207" s="52"/>
      <c r="NX207" s="52"/>
      <c r="NY207" s="52"/>
      <c r="NZ207" s="52"/>
      <c r="OA207" s="52"/>
      <c r="OB207" s="52"/>
      <c r="OC207" s="52"/>
      <c r="OD207" s="52"/>
      <c r="OE207" s="52"/>
      <c r="OF207" s="52"/>
      <c r="OG207" s="52"/>
      <c r="OH207" s="52"/>
      <c r="OI207" s="52"/>
      <c r="OJ207" s="52"/>
      <c r="OK207" s="52"/>
      <c r="OL207" s="52"/>
      <c r="OM207" s="52"/>
      <c r="ON207" s="52"/>
      <c r="OO207" s="52"/>
      <c r="OP207" s="52"/>
      <c r="OQ207" s="52"/>
      <c r="OR207" s="52"/>
      <c r="OS207" s="52"/>
      <c r="OT207" s="52"/>
      <c r="OU207" s="52"/>
      <c r="OV207" s="52"/>
      <c r="OW207" s="52"/>
      <c r="OX207" s="52"/>
      <c r="OY207" s="52"/>
      <c r="OZ207" s="52"/>
      <c r="PA207" s="52"/>
      <c r="PB207" s="52"/>
      <c r="PC207" s="52"/>
      <c r="PD207" s="52"/>
      <c r="PE207" s="52"/>
      <c r="PF207" s="52"/>
      <c r="PG207" s="52"/>
      <c r="PH207" s="52"/>
      <c r="PI207" s="52"/>
      <c r="PJ207" s="52"/>
      <c r="PK207" s="52"/>
      <c r="PL207" s="52"/>
      <c r="PM207" s="52"/>
      <c r="PN207" s="52"/>
      <c r="PO207" s="52"/>
      <c r="PP207" s="52"/>
      <c r="PQ207" s="52"/>
      <c r="PR207" s="52"/>
      <c r="PS207" s="52"/>
      <c r="PT207" s="52"/>
      <c r="PU207" s="52"/>
      <c r="PV207" s="52"/>
      <c r="PW207" s="52"/>
      <c r="PX207" s="52"/>
      <c r="PY207" s="52"/>
      <c r="PZ207" s="52"/>
      <c r="QA207" s="52"/>
      <c r="QB207" s="52"/>
      <c r="QC207" s="52"/>
      <c r="QD207" s="52"/>
      <c r="QE207" s="52"/>
      <c r="QF207" s="52"/>
      <c r="QG207" s="52"/>
      <c r="QH207" s="52"/>
      <c r="QI207" s="52"/>
      <c r="QJ207" s="52"/>
      <c r="QK207" s="52"/>
      <c r="QL207" s="52"/>
      <c r="QM207" s="52"/>
      <c r="QN207" s="52"/>
      <c r="QO207" s="52"/>
      <c r="QP207" s="52"/>
      <c r="QQ207" s="52"/>
      <c r="QR207" s="52"/>
      <c r="QS207" s="52"/>
      <c r="QT207" s="52"/>
      <c r="QU207" s="52"/>
      <c r="QV207" s="52"/>
      <c r="QW207" s="52"/>
      <c r="QX207" s="52"/>
      <c r="QY207" s="52"/>
      <c r="QZ207" s="52"/>
      <c r="RA207" s="52"/>
      <c r="RB207" s="52"/>
      <c r="RC207" s="52"/>
      <c r="RD207" s="52"/>
      <c r="RE207" s="52"/>
      <c r="RF207" s="52"/>
      <c r="RG207" s="52"/>
      <c r="RH207" s="52"/>
      <c r="RI207" s="52"/>
      <c r="RJ207" s="52"/>
      <c r="RK207" s="52"/>
      <c r="RL207" s="52"/>
      <c r="RM207" s="52"/>
      <c r="RN207" s="52"/>
      <c r="RO207" s="52"/>
      <c r="RP207" s="52"/>
      <c r="RQ207" s="52"/>
      <c r="RR207" s="52"/>
      <c r="RS207" s="52"/>
      <c r="RT207" s="52"/>
      <c r="RU207" s="52"/>
      <c r="RV207" s="52"/>
      <c r="RW207" s="52"/>
      <c r="RX207" s="52"/>
      <c r="RY207" s="52"/>
      <c r="RZ207" s="52"/>
      <c r="SA207" s="52"/>
      <c r="SB207" s="52"/>
      <c r="SC207" s="52"/>
      <c r="SD207" s="52"/>
      <c r="SE207" s="52"/>
      <c r="SF207" s="52"/>
      <c r="SG207" s="52"/>
      <c r="SH207" s="52"/>
      <c r="SI207" s="52"/>
      <c r="SJ207" s="52"/>
      <c r="SK207" s="52"/>
      <c r="SL207" s="52"/>
      <c r="SM207" s="52"/>
      <c r="SN207" s="52"/>
      <c r="SO207" s="52"/>
      <c r="SP207" s="52"/>
      <c r="SQ207" s="52"/>
      <c r="SR207" s="52"/>
      <c r="SS207" s="52"/>
      <c r="ST207" s="52"/>
      <c r="SU207" s="52"/>
      <c r="SV207" s="52"/>
      <c r="SW207" s="52"/>
      <c r="SX207" s="52"/>
      <c r="SY207" s="52"/>
      <c r="SZ207" s="52"/>
      <c r="TA207" s="52"/>
      <c r="TB207" s="52"/>
      <c r="TC207" s="52"/>
      <c r="TD207" s="52"/>
      <c r="TE207" s="52"/>
      <c r="TF207" s="52"/>
      <c r="TG207" s="52"/>
      <c r="TH207" s="52"/>
      <c r="TI207" s="52"/>
      <c r="TJ207" s="52"/>
      <c r="TK207" s="52"/>
      <c r="TL207" s="52"/>
      <c r="TM207" s="52"/>
      <c r="TN207" s="52"/>
      <c r="TO207" s="52"/>
      <c r="TP207" s="52"/>
      <c r="TQ207" s="52"/>
      <c r="TR207" s="52"/>
      <c r="TS207" s="52"/>
      <c r="TT207" s="52"/>
      <c r="TU207" s="52"/>
      <c r="TV207" s="52"/>
      <c r="TW207" s="52"/>
      <c r="TX207" s="52"/>
      <c r="TY207" s="52"/>
      <c r="TZ207" s="52"/>
      <c r="UA207" s="52"/>
      <c r="UB207" s="52"/>
      <c r="UC207" s="52"/>
      <c r="UD207" s="52"/>
      <c r="UE207" s="52"/>
      <c r="UF207" s="52"/>
      <c r="UG207" s="52"/>
      <c r="UH207" s="52"/>
      <c r="UI207" s="52"/>
      <c r="UJ207" s="52"/>
      <c r="UK207" s="52"/>
      <c r="UL207" s="52"/>
      <c r="UM207" s="52"/>
      <c r="UN207" s="52"/>
      <c r="UO207" s="52"/>
      <c r="UP207" s="52"/>
      <c r="UQ207" s="52"/>
      <c r="UR207" s="52"/>
      <c r="US207" s="52"/>
      <c r="UT207" s="52"/>
      <c r="UU207" s="52"/>
      <c r="UV207" s="52"/>
      <c r="UW207" s="52"/>
      <c r="UX207" s="52"/>
      <c r="UY207" s="52"/>
      <c r="UZ207" s="52"/>
      <c r="VA207" s="52"/>
      <c r="VB207" s="52"/>
      <c r="VC207" s="52"/>
      <c r="VD207" s="52"/>
      <c r="VE207" s="52"/>
      <c r="VF207" s="52"/>
      <c r="VG207" s="52"/>
      <c r="VH207" s="52"/>
      <c r="VI207" s="52"/>
      <c r="VJ207" s="52"/>
      <c r="VK207" s="52"/>
      <c r="VL207" s="52"/>
      <c r="VM207" s="52"/>
      <c r="VN207" s="52"/>
      <c r="VO207" s="52"/>
      <c r="VP207" s="52"/>
      <c r="VQ207" s="52"/>
      <c r="VR207" s="52"/>
      <c r="VS207" s="52"/>
      <c r="VT207" s="52"/>
      <c r="VU207" s="52"/>
      <c r="VV207" s="52"/>
      <c r="VW207" s="52"/>
      <c r="VX207" s="52"/>
      <c r="VY207" s="52"/>
      <c r="VZ207" s="52"/>
      <c r="WA207" s="52"/>
      <c r="WB207" s="52"/>
      <c r="WC207" s="52"/>
      <c r="WD207" s="52"/>
      <c r="WE207" s="52"/>
      <c r="WF207" s="52"/>
      <c r="WG207" s="52"/>
      <c r="WH207" s="52"/>
      <c r="WI207" s="52"/>
      <c r="WJ207" s="52"/>
      <c r="WK207" s="52"/>
      <c r="WL207" s="52"/>
      <c r="WM207" s="52"/>
      <c r="WN207" s="52"/>
      <c r="WO207" s="52"/>
      <c r="WP207" s="52"/>
      <c r="WQ207" s="52"/>
      <c r="WR207" s="52"/>
      <c r="WS207" s="52"/>
      <c r="WT207" s="52"/>
      <c r="WU207" s="52"/>
      <c r="WV207" s="52"/>
      <c r="WW207" s="52"/>
      <c r="WX207" s="52"/>
      <c r="WY207" s="52"/>
      <c r="WZ207" s="52"/>
      <c r="XA207" s="52"/>
      <c r="XB207" s="52"/>
      <c r="XC207" s="52"/>
      <c r="XD207" s="52"/>
      <c r="XE207" s="52"/>
      <c r="XF207" s="52"/>
      <c r="XG207" s="52"/>
      <c r="XH207" s="52"/>
      <c r="XI207" s="52"/>
      <c r="XJ207" s="52"/>
      <c r="XK207" s="52"/>
      <c r="XL207" s="52"/>
      <c r="XM207" s="52"/>
      <c r="XN207" s="52"/>
      <c r="XO207" s="52"/>
      <c r="XP207" s="52"/>
      <c r="XQ207" s="52"/>
      <c r="XR207" s="52"/>
      <c r="XS207" s="52"/>
      <c r="XT207" s="52"/>
      <c r="XU207" s="52"/>
      <c r="XV207" s="52"/>
      <c r="XW207" s="52"/>
      <c r="XX207" s="52"/>
      <c r="XY207" s="52"/>
      <c r="XZ207" s="52"/>
      <c r="YA207" s="52"/>
      <c r="YB207" s="52"/>
      <c r="YC207" s="52"/>
      <c r="YD207" s="52"/>
      <c r="YE207" s="52"/>
      <c r="YF207" s="52"/>
      <c r="YG207" s="52"/>
      <c r="YH207" s="52"/>
      <c r="YI207" s="52"/>
      <c r="YJ207" s="52"/>
      <c r="YK207" s="52"/>
      <c r="YL207" s="52"/>
      <c r="YM207" s="52"/>
      <c r="YN207" s="52"/>
      <c r="YO207" s="52"/>
      <c r="YP207" s="52"/>
      <c r="YQ207" s="52"/>
      <c r="YR207" s="52"/>
      <c r="YS207" s="52"/>
      <c r="YT207" s="52"/>
      <c r="YU207" s="52"/>
      <c r="YV207" s="52"/>
      <c r="YW207" s="52"/>
      <c r="YX207" s="52"/>
      <c r="YY207" s="52"/>
      <c r="YZ207" s="52"/>
      <c r="ZA207" s="52"/>
      <c r="ZB207" s="52"/>
      <c r="ZC207" s="52"/>
      <c r="ZD207" s="52"/>
      <c r="ZE207" s="52"/>
      <c r="ZF207" s="52"/>
      <c r="ZG207" s="52"/>
      <c r="ZH207" s="52"/>
      <c r="ZI207" s="52"/>
      <c r="ZJ207" s="52"/>
      <c r="ZK207" s="52"/>
      <c r="ZL207" s="52"/>
      <c r="ZM207" s="52"/>
      <c r="ZN207" s="52"/>
      <c r="ZO207" s="52"/>
      <c r="ZP207" s="52"/>
      <c r="ZQ207" s="52"/>
      <c r="ZR207" s="52"/>
      <c r="ZS207" s="52"/>
      <c r="ZT207" s="52"/>
      <c r="ZU207" s="52"/>
      <c r="ZV207" s="52"/>
      <c r="ZW207" s="52"/>
      <c r="ZX207" s="52"/>
      <c r="ZY207" s="52"/>
      <c r="ZZ207" s="52"/>
      <c r="AAA207" s="52"/>
      <c r="AAB207" s="52"/>
      <c r="AAC207" s="52"/>
      <c r="AAD207" s="52"/>
      <c r="AAE207" s="52"/>
      <c r="AAF207" s="52"/>
      <c r="AAG207" s="52"/>
      <c r="AAH207" s="52"/>
      <c r="AAI207" s="52"/>
      <c r="AAJ207" s="52"/>
      <c r="AAK207" s="52"/>
      <c r="AAL207" s="52"/>
      <c r="AAM207" s="52"/>
      <c r="AAN207" s="52"/>
      <c r="AAO207" s="52"/>
      <c r="AAP207" s="52"/>
      <c r="AAQ207" s="52"/>
      <c r="AAR207" s="52"/>
      <c r="AAS207" s="52"/>
      <c r="AAT207" s="52"/>
      <c r="AAU207" s="52"/>
      <c r="AAV207" s="52"/>
      <c r="AAW207" s="52"/>
      <c r="AAX207" s="52"/>
      <c r="AAY207" s="52"/>
      <c r="AAZ207" s="52"/>
      <c r="ABA207" s="52"/>
      <c r="ABB207" s="52"/>
      <c r="ABC207" s="52"/>
      <c r="ABD207" s="52"/>
      <c r="ABE207" s="52"/>
      <c r="ABF207" s="52"/>
      <c r="ABG207" s="52"/>
      <c r="ABH207" s="52"/>
      <c r="ABI207" s="52"/>
      <c r="ABJ207" s="52"/>
      <c r="ABK207" s="52"/>
      <c r="ABL207" s="52"/>
      <c r="ABM207" s="52"/>
      <c r="ABN207" s="52"/>
      <c r="ABO207" s="52"/>
      <c r="ABP207" s="52"/>
      <c r="ABQ207" s="52"/>
      <c r="ABR207" s="52"/>
      <c r="ABS207" s="52"/>
      <c r="ABT207" s="52"/>
      <c r="ABU207" s="52"/>
      <c r="ABV207" s="52"/>
      <c r="ABW207" s="52"/>
      <c r="ABX207" s="52"/>
      <c r="ABY207" s="52"/>
      <c r="ABZ207" s="52"/>
      <c r="ACA207" s="52"/>
      <c r="ACB207" s="52"/>
      <c r="ACC207" s="52"/>
      <c r="ACD207" s="52"/>
      <c r="ACE207" s="52"/>
      <c r="ACF207" s="52"/>
      <c r="ACG207" s="52"/>
      <c r="ACH207" s="52"/>
      <c r="ACI207" s="52"/>
      <c r="ACJ207" s="52"/>
      <c r="ACK207" s="52"/>
      <c r="ACL207" s="52"/>
      <c r="ACM207" s="52"/>
      <c r="ACN207" s="52"/>
      <c r="ACO207" s="52"/>
      <c r="ACP207" s="52"/>
      <c r="ACQ207" s="52"/>
      <c r="ACR207" s="52"/>
      <c r="ACS207" s="52"/>
      <c r="ACT207" s="52"/>
      <c r="ACU207" s="52"/>
      <c r="ACV207" s="52"/>
      <c r="ACW207" s="52"/>
      <c r="ACX207" s="52"/>
      <c r="ACY207" s="52"/>
      <c r="ACZ207" s="52"/>
      <c r="ADA207" s="52"/>
      <c r="ADB207" s="52"/>
      <c r="ADC207" s="52"/>
      <c r="ADD207" s="52"/>
      <c r="ADE207" s="52"/>
      <c r="ADF207" s="52"/>
      <c r="ADG207" s="52"/>
      <c r="ADH207" s="52"/>
      <c r="ADI207" s="52"/>
      <c r="ADJ207" s="52"/>
      <c r="ADK207" s="52"/>
      <c r="ADL207" s="52"/>
      <c r="ADM207" s="52"/>
      <c r="ADN207" s="52"/>
      <c r="ADO207" s="52"/>
      <c r="ADP207" s="52"/>
      <c r="ADQ207" s="52"/>
      <c r="ADR207" s="52"/>
      <c r="ADS207" s="52"/>
      <c r="ADT207" s="52"/>
      <c r="ADU207" s="52"/>
      <c r="ADV207" s="52"/>
      <c r="ADW207" s="52"/>
      <c r="ADX207" s="52"/>
      <c r="ADY207" s="52"/>
      <c r="ADZ207" s="52"/>
      <c r="AEA207" s="52"/>
      <c r="AEB207" s="52"/>
      <c r="AEC207" s="52"/>
      <c r="AED207" s="52"/>
      <c r="AEE207" s="52"/>
      <c r="AEF207" s="52"/>
      <c r="AEG207" s="52"/>
      <c r="AEH207" s="52"/>
      <c r="AEI207" s="52"/>
      <c r="AEJ207" s="52"/>
      <c r="AEK207" s="52"/>
      <c r="AEL207" s="52"/>
      <c r="AEM207" s="52"/>
      <c r="AEN207" s="52"/>
      <c r="AEO207" s="52"/>
      <c r="AEP207" s="52"/>
      <c r="AEQ207" s="52"/>
      <c r="AER207" s="52"/>
      <c r="AES207" s="52"/>
      <c r="AET207" s="52"/>
      <c r="AEU207" s="52"/>
      <c r="AEV207" s="52"/>
      <c r="AEW207" s="52"/>
      <c r="AEX207" s="52"/>
      <c r="AEY207" s="52"/>
      <c r="AEZ207" s="52"/>
      <c r="AFA207" s="52"/>
      <c r="AFB207" s="52"/>
      <c r="AFC207" s="52"/>
      <c r="AFD207" s="52"/>
      <c r="AFE207" s="52"/>
      <c r="AFF207" s="52"/>
      <c r="AFG207" s="52"/>
      <c r="AFH207" s="52"/>
      <c r="AFI207" s="52"/>
      <c r="AFJ207" s="52"/>
      <c r="AFK207" s="52"/>
      <c r="AFL207" s="52"/>
      <c r="AFM207" s="52"/>
      <c r="AFN207" s="52"/>
      <c r="AFO207" s="52"/>
      <c r="AFP207" s="52"/>
      <c r="AFQ207" s="52"/>
      <c r="AFR207" s="52"/>
      <c r="AFS207" s="52"/>
      <c r="AFT207" s="52"/>
      <c r="AFU207" s="52"/>
      <c r="AFV207" s="52"/>
      <c r="AFW207" s="52"/>
      <c r="AFX207" s="52"/>
      <c r="AFY207" s="52"/>
      <c r="AFZ207" s="52"/>
      <c r="AGA207" s="52"/>
      <c r="AGB207" s="52"/>
      <c r="AGC207" s="52"/>
      <c r="AGD207" s="52"/>
      <c r="AGE207" s="52"/>
      <c r="AGF207" s="52"/>
      <c r="AGG207" s="52"/>
      <c r="AGH207" s="52"/>
      <c r="AGI207" s="52"/>
      <c r="AGJ207" s="52"/>
      <c r="AGK207" s="52"/>
      <c r="AGL207" s="52"/>
      <c r="AGM207" s="52"/>
      <c r="AGN207" s="52"/>
      <c r="AGO207" s="52"/>
      <c r="AGP207" s="52"/>
      <c r="AGQ207" s="52"/>
      <c r="AGR207" s="52"/>
      <c r="AGS207" s="52"/>
      <c r="AGT207" s="52"/>
      <c r="AGU207" s="52"/>
      <c r="AGV207" s="52"/>
      <c r="AGW207" s="52"/>
      <c r="AGX207" s="52"/>
      <c r="AGY207" s="52"/>
      <c r="AGZ207" s="52"/>
      <c r="AHA207" s="52"/>
      <c r="AHB207" s="52"/>
      <c r="AHC207" s="52"/>
      <c r="AHD207" s="52"/>
      <c r="AHE207" s="52"/>
      <c r="AHF207" s="52"/>
      <c r="AHG207" s="52"/>
      <c r="AHH207" s="52"/>
      <c r="AHI207" s="52"/>
      <c r="AHJ207" s="52"/>
      <c r="AHK207" s="52"/>
      <c r="AHL207" s="52"/>
      <c r="AHM207" s="52"/>
      <c r="AHN207" s="52"/>
      <c r="AHO207" s="52"/>
      <c r="AHP207" s="52"/>
      <c r="AHQ207" s="52"/>
      <c r="AHR207" s="52"/>
      <c r="AHS207" s="52"/>
      <c r="AHT207" s="52"/>
      <c r="AHU207" s="52"/>
      <c r="AHV207" s="52"/>
      <c r="AHW207" s="52"/>
      <c r="AHX207" s="52"/>
      <c r="AHY207" s="52"/>
      <c r="AHZ207" s="52"/>
      <c r="AIA207" s="52"/>
      <c r="AIB207" s="52"/>
      <c r="AIC207" s="52"/>
      <c r="AID207" s="52"/>
      <c r="AIE207" s="52"/>
      <c r="AIF207" s="52"/>
      <c r="AIG207" s="52"/>
      <c r="AIH207" s="52"/>
      <c r="AII207" s="52"/>
      <c r="AIJ207" s="52"/>
      <c r="AIK207" s="52"/>
      <c r="AIL207" s="52"/>
      <c r="AIM207" s="52"/>
      <c r="AIN207" s="52"/>
      <c r="AIO207" s="52"/>
      <c r="AIP207" s="52"/>
      <c r="AIQ207" s="52"/>
      <c r="AIR207" s="52"/>
      <c r="AIS207" s="52"/>
      <c r="AIT207" s="52"/>
      <c r="AIU207" s="52"/>
      <c r="AIV207" s="52"/>
      <c r="AIW207" s="52"/>
      <c r="AIX207" s="52"/>
      <c r="AIY207" s="52"/>
      <c r="AIZ207" s="52"/>
      <c r="AJA207" s="52"/>
      <c r="AJB207" s="52"/>
      <c r="AJC207" s="52"/>
      <c r="AJD207" s="52"/>
      <c r="AJE207" s="52"/>
      <c r="AJF207" s="52"/>
      <c r="AJG207" s="52"/>
      <c r="AJH207" s="52"/>
      <c r="AJI207" s="52"/>
      <c r="AJJ207" s="52"/>
      <c r="AJK207" s="52"/>
      <c r="AJL207" s="52"/>
      <c r="AJM207" s="52"/>
      <c r="AJN207" s="52"/>
      <c r="AJO207" s="52"/>
      <c r="AJP207" s="52"/>
      <c r="AJQ207" s="52"/>
      <c r="AJR207" s="52"/>
      <c r="AJS207" s="52"/>
      <c r="AJT207" s="52"/>
      <c r="AJU207" s="52"/>
      <c r="AJV207" s="52"/>
      <c r="AJW207" s="52"/>
      <c r="AJX207" s="52"/>
      <c r="AJY207" s="52"/>
      <c r="AJZ207" s="52"/>
      <c r="AKA207" s="52"/>
      <c r="AKB207" s="52"/>
      <c r="AKC207" s="52"/>
      <c r="AKD207" s="52"/>
      <c r="AKE207" s="52"/>
      <c r="AKF207" s="52"/>
      <c r="AKG207" s="52"/>
      <c r="AKH207" s="52"/>
      <c r="AKI207" s="52"/>
      <c r="AKJ207" s="52"/>
      <c r="AKK207" s="52"/>
      <c r="AKL207" s="52"/>
      <c r="AKM207" s="52"/>
      <c r="AKN207" s="52"/>
      <c r="AKO207" s="52"/>
      <c r="AKP207" s="52"/>
      <c r="AKQ207" s="52"/>
      <c r="AKR207" s="52"/>
      <c r="AKS207" s="52"/>
      <c r="AKT207" s="52"/>
      <c r="AKU207" s="52"/>
      <c r="AKV207" s="52"/>
      <c r="AKW207" s="52"/>
      <c r="AKX207" s="52"/>
      <c r="AKY207" s="52"/>
      <c r="AKZ207" s="52"/>
      <c r="ALA207" s="52"/>
      <c r="ALB207" s="52"/>
      <c r="ALC207" s="52"/>
      <c r="ALD207" s="52"/>
      <c r="ALE207" s="52"/>
      <c r="ALF207" s="52"/>
      <c r="ALG207" s="52"/>
      <c r="ALH207" s="52"/>
      <c r="ALI207" s="52"/>
      <c r="ALJ207" s="52"/>
      <c r="ALK207" s="52"/>
      <c r="ALL207" s="52"/>
      <c r="ALM207" s="52"/>
      <c r="ALN207" s="52"/>
      <c r="ALO207" s="52"/>
      <c r="ALP207" s="52"/>
      <c r="ALQ207" s="52"/>
      <c r="ALR207" s="52"/>
      <c r="ALS207" s="52"/>
      <c r="ALT207" s="52"/>
      <c r="ALU207" s="52"/>
      <c r="ALV207" s="52"/>
      <c r="ALW207" s="52"/>
      <c r="ALX207" s="52"/>
      <c r="ALY207" s="52"/>
      <c r="ALZ207" s="52"/>
      <c r="AMA207" s="52"/>
      <c r="AMB207" s="52"/>
      <c r="AMC207" s="52"/>
      <c r="AMD207" s="52"/>
      <c r="AME207" s="52"/>
      <c r="AMF207" s="52"/>
      <c r="AMG207" s="52"/>
      <c r="AMH207" s="52"/>
      <c r="AMI207" s="52"/>
      <c r="AMJ207" s="52"/>
      <c r="AMK207" s="52"/>
      <c r="AML207" s="52"/>
      <c r="AMM207" s="52"/>
      <c r="AMN207" s="52"/>
      <c r="AMO207" s="52"/>
      <c r="AMP207" s="52"/>
      <c r="AMQ207" s="52"/>
      <c r="AMR207" s="52"/>
      <c r="AMS207" s="52"/>
      <c r="AMT207" s="52"/>
      <c r="AMU207" s="52"/>
      <c r="AMV207" s="52"/>
      <c r="AMW207" s="52"/>
      <c r="AMX207" s="52"/>
      <c r="AMY207" s="52"/>
      <c r="AMZ207" s="52"/>
      <c r="ANA207" s="52"/>
      <c r="ANB207" s="52"/>
      <c r="ANC207" s="52"/>
      <c r="AND207" s="52"/>
      <c r="ANE207" s="52"/>
      <c r="ANF207" s="52"/>
      <c r="ANG207" s="52"/>
      <c r="ANH207" s="52"/>
      <c r="ANI207" s="52"/>
      <c r="ANJ207" s="52"/>
      <c r="ANK207" s="52"/>
      <c r="ANL207" s="52"/>
      <c r="ANM207" s="52"/>
      <c r="ANN207" s="52"/>
      <c r="ANO207" s="52"/>
      <c r="ANP207" s="52"/>
      <c r="ANQ207" s="52"/>
      <c r="ANR207" s="52"/>
      <c r="ANS207" s="52"/>
      <c r="ANT207" s="52"/>
      <c r="ANU207" s="52"/>
      <c r="ANV207" s="52"/>
      <c r="ANW207" s="52"/>
      <c r="ANX207" s="52"/>
      <c r="ANY207" s="52"/>
      <c r="ANZ207" s="52"/>
      <c r="AOA207" s="52"/>
      <c r="AOB207" s="52"/>
      <c r="AOC207" s="52"/>
      <c r="AOD207" s="52"/>
      <c r="AOE207" s="52"/>
      <c r="AOF207" s="52"/>
      <c r="AOG207" s="52"/>
      <c r="AOH207" s="52"/>
      <c r="AOI207" s="52"/>
      <c r="AOJ207" s="52"/>
      <c r="AOK207" s="52"/>
      <c r="AOL207" s="52"/>
      <c r="AOM207" s="52"/>
      <c r="AON207" s="52"/>
      <c r="AOO207" s="52"/>
      <c r="AOP207" s="52"/>
      <c r="AOQ207" s="52"/>
      <c r="AOR207" s="52"/>
      <c r="AOS207" s="52"/>
      <c r="AOT207" s="52"/>
      <c r="AOU207" s="52"/>
      <c r="AOV207" s="52"/>
      <c r="AOW207" s="52"/>
      <c r="AOX207" s="52"/>
      <c r="AOY207" s="52"/>
      <c r="AOZ207" s="52"/>
      <c r="APA207" s="52"/>
      <c r="APB207" s="52"/>
      <c r="APC207" s="52"/>
      <c r="APD207" s="52"/>
      <c r="APE207" s="52"/>
      <c r="APF207" s="52"/>
      <c r="APG207" s="52"/>
      <c r="APH207" s="52"/>
      <c r="API207" s="52"/>
      <c r="APJ207" s="52"/>
      <c r="APK207" s="52"/>
      <c r="APL207" s="52"/>
      <c r="APM207" s="52"/>
      <c r="APN207" s="52"/>
      <c r="APO207" s="52"/>
      <c r="APP207" s="52"/>
      <c r="APQ207" s="52"/>
      <c r="APR207" s="52"/>
      <c r="APS207" s="52"/>
      <c r="APT207" s="52"/>
      <c r="APU207" s="52"/>
      <c r="APV207" s="52"/>
      <c r="APW207" s="52"/>
      <c r="APX207" s="52"/>
      <c r="APY207" s="52"/>
      <c r="APZ207" s="52"/>
      <c r="AQA207" s="52"/>
      <c r="AQB207" s="52"/>
      <c r="AQC207" s="52"/>
      <c r="AQD207" s="52"/>
      <c r="AQE207" s="52"/>
      <c r="AQF207" s="52"/>
      <c r="AQG207" s="52"/>
      <c r="AQH207" s="52"/>
      <c r="AQI207" s="52"/>
      <c r="AQJ207" s="52"/>
      <c r="AQK207" s="52"/>
      <c r="AQL207" s="52"/>
      <c r="AQM207" s="52"/>
      <c r="AQN207" s="52"/>
      <c r="AQO207" s="52"/>
      <c r="AQP207" s="52"/>
      <c r="AQQ207" s="52"/>
      <c r="AQR207" s="52"/>
      <c r="AQS207" s="52"/>
      <c r="AQT207" s="52"/>
      <c r="AQU207" s="52"/>
      <c r="AQV207" s="52"/>
      <c r="AQW207" s="52"/>
      <c r="AQX207" s="52"/>
      <c r="AQY207" s="52"/>
      <c r="AQZ207" s="52"/>
      <c r="ARA207" s="52"/>
      <c r="ARB207" s="52"/>
      <c r="ARC207" s="52"/>
      <c r="ARD207" s="52"/>
      <c r="ARE207" s="52"/>
      <c r="ARF207" s="52"/>
      <c r="ARG207" s="52"/>
      <c r="ARH207" s="52"/>
      <c r="ARI207" s="52"/>
      <c r="ARJ207" s="52"/>
      <c r="ARK207" s="52"/>
      <c r="ARL207" s="52"/>
      <c r="ARM207" s="52"/>
      <c r="ARN207" s="52"/>
      <c r="ARO207" s="52"/>
      <c r="ARP207" s="52"/>
      <c r="ARQ207" s="52"/>
      <c r="ARR207" s="52"/>
      <c r="ARS207" s="52"/>
      <c r="ART207" s="52"/>
      <c r="ARU207" s="52"/>
      <c r="ARV207" s="52"/>
      <c r="ARW207" s="52"/>
      <c r="ARX207" s="52"/>
      <c r="ARY207" s="52"/>
      <c r="ARZ207" s="52"/>
      <c r="ASA207" s="52"/>
      <c r="ASB207" s="52"/>
      <c r="ASC207" s="52"/>
      <c r="ASD207" s="52"/>
      <c r="ASE207" s="52"/>
      <c r="ASF207" s="52"/>
      <c r="ASG207" s="52"/>
      <c r="ASH207" s="52"/>
      <c r="ASI207" s="52"/>
      <c r="ASJ207" s="52"/>
      <c r="ASK207" s="52"/>
      <c r="ASL207" s="52"/>
      <c r="ASM207" s="52"/>
      <c r="ASN207" s="52"/>
      <c r="ASO207" s="52"/>
      <c r="ASP207" s="52"/>
      <c r="ASQ207" s="52"/>
      <c r="ASR207" s="52"/>
      <c r="ASS207" s="52"/>
      <c r="AST207" s="52"/>
      <c r="ASU207" s="52"/>
      <c r="ASV207" s="52"/>
      <c r="ASW207" s="52"/>
      <c r="ASX207" s="52"/>
      <c r="ASY207" s="52"/>
      <c r="ASZ207" s="52"/>
      <c r="ATA207" s="52"/>
      <c r="ATB207" s="52"/>
      <c r="ATC207" s="52"/>
      <c r="ATD207" s="52"/>
      <c r="ATE207" s="52"/>
      <c r="ATF207" s="52"/>
      <c r="ATG207" s="52"/>
      <c r="ATH207" s="52"/>
      <c r="ATI207" s="52"/>
      <c r="ATJ207" s="52"/>
      <c r="ATK207" s="52"/>
      <c r="ATL207" s="52"/>
      <c r="ATM207" s="52"/>
      <c r="ATN207" s="52"/>
      <c r="ATO207" s="52"/>
      <c r="ATP207" s="52"/>
      <c r="ATQ207" s="52"/>
      <c r="ATR207" s="52"/>
      <c r="ATS207" s="52"/>
      <c r="ATT207" s="52"/>
      <c r="ATU207" s="52"/>
      <c r="ATV207" s="52"/>
      <c r="ATW207" s="52"/>
      <c r="ATX207" s="52"/>
      <c r="ATY207" s="52"/>
      <c r="ATZ207" s="52"/>
      <c r="AUA207" s="52"/>
      <c r="AUB207" s="52"/>
      <c r="AUC207" s="52"/>
      <c r="AUD207" s="52"/>
      <c r="AUE207" s="52"/>
      <c r="AUF207" s="52"/>
      <c r="AUG207" s="52"/>
      <c r="AUH207" s="52"/>
      <c r="AUI207" s="52"/>
      <c r="AUJ207" s="52"/>
      <c r="AUK207" s="52"/>
      <c r="AUL207" s="52"/>
      <c r="AUM207" s="52"/>
      <c r="AUN207" s="52"/>
      <c r="AUO207" s="52"/>
      <c r="AUP207" s="52"/>
      <c r="AUQ207" s="52"/>
      <c r="AUR207" s="52"/>
      <c r="AUS207" s="52"/>
      <c r="AUT207" s="52"/>
      <c r="AUU207" s="52"/>
      <c r="AUV207" s="52"/>
      <c r="AUW207" s="52"/>
      <c r="AUX207" s="52"/>
      <c r="AUY207" s="52"/>
      <c r="AUZ207" s="52"/>
      <c r="AVA207" s="52"/>
      <c r="AVB207" s="52"/>
      <c r="AVC207" s="52"/>
      <c r="AVD207" s="52"/>
      <c r="AVE207" s="52"/>
      <c r="AVF207" s="52"/>
      <c r="AVG207" s="52"/>
      <c r="AVH207" s="52"/>
      <c r="AVI207" s="52"/>
      <c r="AVJ207" s="52"/>
      <c r="AVK207" s="52"/>
      <c r="AVL207" s="52"/>
      <c r="AVM207" s="52"/>
      <c r="AVN207" s="52"/>
      <c r="AVO207" s="52"/>
      <c r="AVP207" s="52"/>
      <c r="AVQ207" s="52"/>
      <c r="AVR207" s="52"/>
      <c r="AVS207" s="52"/>
      <c r="AVT207" s="52"/>
      <c r="AVU207" s="52"/>
      <c r="AVV207" s="52"/>
      <c r="AVW207" s="52"/>
      <c r="AVX207" s="52"/>
      <c r="AVY207" s="52"/>
      <c r="AVZ207" s="52"/>
      <c r="AWA207" s="52"/>
      <c r="AWB207" s="52"/>
      <c r="AWC207" s="52"/>
      <c r="AWD207" s="52"/>
      <c r="AWE207" s="52"/>
      <c r="AWF207" s="52"/>
      <c r="AWG207" s="52"/>
      <c r="AWH207" s="52"/>
      <c r="AWI207" s="52"/>
      <c r="AWJ207" s="52"/>
      <c r="AWK207" s="52"/>
      <c r="AWL207" s="52"/>
      <c r="AWM207" s="52"/>
      <c r="AWN207" s="52"/>
      <c r="AWO207" s="52"/>
      <c r="AWP207" s="52"/>
      <c r="AWQ207" s="52"/>
      <c r="AWR207" s="52"/>
      <c r="AWS207" s="52"/>
      <c r="AWT207" s="52"/>
      <c r="AWU207" s="52"/>
      <c r="AWV207" s="52"/>
      <c r="AWW207" s="52"/>
      <c r="AWX207" s="52"/>
      <c r="AWY207" s="52"/>
      <c r="AWZ207" s="52"/>
      <c r="AXA207" s="52"/>
      <c r="AXB207" s="52"/>
      <c r="AXC207" s="52"/>
      <c r="AXD207" s="52"/>
      <c r="AXE207" s="52"/>
      <c r="AXF207" s="52"/>
      <c r="AXG207" s="52"/>
      <c r="AXH207" s="52"/>
      <c r="AXI207" s="52"/>
      <c r="AXJ207" s="52"/>
      <c r="AXK207" s="52"/>
      <c r="AXL207" s="52"/>
      <c r="AXM207" s="52"/>
      <c r="AXN207" s="52"/>
      <c r="AXO207" s="52"/>
      <c r="AXP207" s="52"/>
      <c r="AXQ207" s="52"/>
      <c r="AXR207" s="52"/>
      <c r="AXS207" s="52"/>
      <c r="AXT207" s="52"/>
      <c r="AXU207" s="52"/>
      <c r="AXV207" s="52"/>
      <c r="AXW207" s="52"/>
      <c r="AXX207" s="52"/>
      <c r="AXY207" s="52"/>
      <c r="AXZ207" s="52"/>
      <c r="AYA207" s="52"/>
      <c r="AYB207" s="52"/>
      <c r="AYC207" s="52"/>
      <c r="AYD207" s="52"/>
      <c r="AYE207" s="52"/>
      <c r="AYF207" s="52"/>
      <c r="AYG207" s="52"/>
      <c r="AYH207" s="52"/>
      <c r="AYI207" s="52"/>
      <c r="AYJ207" s="52"/>
      <c r="AYK207" s="52"/>
      <c r="AYL207" s="52"/>
      <c r="AYM207" s="52"/>
      <c r="AYN207" s="52"/>
      <c r="AYO207" s="52"/>
      <c r="AYP207" s="52"/>
      <c r="AYQ207" s="52"/>
      <c r="AYR207" s="52"/>
      <c r="AYS207" s="52"/>
      <c r="AYT207" s="52"/>
      <c r="AYU207" s="52"/>
      <c r="AYV207" s="52"/>
      <c r="AYW207" s="52"/>
      <c r="AYX207" s="52"/>
      <c r="AYY207" s="52"/>
      <c r="AYZ207" s="52"/>
      <c r="AZA207" s="52"/>
      <c r="AZB207" s="52"/>
      <c r="AZC207" s="52"/>
      <c r="AZD207" s="52"/>
      <c r="AZE207" s="52"/>
      <c r="AZF207" s="52"/>
      <c r="AZG207" s="52"/>
      <c r="AZH207" s="52"/>
      <c r="AZI207" s="52"/>
      <c r="AZJ207" s="52"/>
      <c r="AZK207" s="52"/>
      <c r="AZL207" s="52"/>
      <c r="AZM207" s="52"/>
      <c r="AZN207" s="52"/>
      <c r="AZO207" s="52"/>
      <c r="AZP207" s="52"/>
      <c r="AZQ207" s="52"/>
      <c r="AZR207" s="52"/>
      <c r="AZS207" s="52"/>
      <c r="AZT207" s="52"/>
      <c r="AZU207" s="52"/>
      <c r="AZV207" s="52"/>
      <c r="AZW207" s="52"/>
      <c r="AZX207" s="52"/>
      <c r="AZY207" s="52"/>
      <c r="AZZ207" s="52"/>
      <c r="BAA207" s="52"/>
      <c r="BAB207" s="52"/>
      <c r="BAC207" s="52"/>
      <c r="BAD207" s="52"/>
      <c r="BAE207" s="52"/>
      <c r="BAF207" s="52"/>
      <c r="BAG207" s="52"/>
      <c r="BAH207" s="52"/>
      <c r="BAI207" s="52"/>
      <c r="BAJ207" s="52"/>
      <c r="BAK207" s="52"/>
      <c r="BAL207" s="52"/>
      <c r="BAM207" s="52"/>
      <c r="BAN207" s="52"/>
      <c r="BAO207" s="52"/>
      <c r="BAP207" s="52"/>
      <c r="BAQ207" s="52"/>
      <c r="BAR207" s="52"/>
      <c r="BAS207" s="52"/>
      <c r="BAT207" s="52"/>
      <c r="BAU207" s="52"/>
      <c r="BAV207" s="52"/>
      <c r="BAW207" s="52"/>
      <c r="BAX207" s="52"/>
      <c r="BAY207" s="52"/>
      <c r="BAZ207" s="52"/>
      <c r="BBA207" s="52"/>
      <c r="BBB207" s="52"/>
      <c r="BBC207" s="52"/>
      <c r="BBD207" s="52"/>
      <c r="BBE207" s="52"/>
      <c r="BBF207" s="52"/>
      <c r="BBG207" s="52"/>
      <c r="BBH207" s="52"/>
      <c r="BBI207" s="52"/>
      <c r="BBJ207" s="52"/>
      <c r="BBK207" s="52"/>
      <c r="BBL207" s="52"/>
      <c r="BBM207" s="52"/>
      <c r="BBN207" s="52"/>
      <c r="BBO207" s="52"/>
      <c r="BBP207" s="52"/>
      <c r="BBQ207" s="52"/>
      <c r="BBR207" s="52"/>
      <c r="BBS207" s="52"/>
      <c r="BBT207" s="52"/>
      <c r="BBU207" s="52"/>
      <c r="BBV207" s="52"/>
      <c r="BBW207" s="52"/>
      <c r="BBX207" s="52"/>
      <c r="BBY207" s="52"/>
      <c r="BBZ207" s="52"/>
      <c r="BCA207" s="52"/>
      <c r="BCB207" s="52"/>
      <c r="BCC207" s="52"/>
      <c r="BCD207" s="52"/>
      <c r="BCE207" s="52"/>
      <c r="BCF207" s="52"/>
      <c r="BCG207" s="52"/>
      <c r="BCH207" s="52"/>
      <c r="BCI207" s="52"/>
      <c r="BCJ207" s="52"/>
      <c r="BCK207" s="52"/>
      <c r="BCL207" s="52"/>
      <c r="BCM207" s="52"/>
      <c r="BCN207" s="52"/>
      <c r="BCO207" s="52"/>
      <c r="BCP207" s="52"/>
      <c r="BCQ207" s="52"/>
      <c r="BCR207" s="52"/>
      <c r="BCS207" s="52"/>
      <c r="BCT207" s="52"/>
    </row>
    <row r="208" spans="1:1450" s="37" customFormat="1" x14ac:dyDescent="0.25">
      <c r="A208" s="42" t="s">
        <v>1054</v>
      </c>
      <c r="B208" s="43" t="s">
        <v>1054</v>
      </c>
      <c r="C208" s="43" t="s">
        <v>84</v>
      </c>
      <c r="D208" s="43" t="s">
        <v>1147</v>
      </c>
      <c r="E208" s="43" t="s">
        <v>379</v>
      </c>
      <c r="F208" s="43" t="s">
        <v>1148</v>
      </c>
      <c r="G208" s="43">
        <v>22300</v>
      </c>
      <c r="H208" s="43">
        <v>1701</v>
      </c>
      <c r="I208" s="43">
        <v>1222</v>
      </c>
      <c r="J208" s="29"/>
      <c r="K208" s="44"/>
      <c r="L208" s="44"/>
      <c r="M208" s="29"/>
      <c r="N208" s="97"/>
      <c r="O208" s="29" t="str">
        <f t="shared" si="46"/>
        <v/>
      </c>
      <c r="P208" s="44"/>
      <c r="Q208" s="44">
        <f t="shared" si="47"/>
        <v>486</v>
      </c>
      <c r="R208" s="30">
        <f t="shared" si="48"/>
        <v>22300</v>
      </c>
      <c r="S208" s="30">
        <f t="shared" si="50"/>
        <v>1222</v>
      </c>
      <c r="T208" s="44"/>
      <c r="U208" s="44"/>
      <c r="V208" s="29"/>
      <c r="W208" s="44">
        <f t="shared" si="49"/>
        <v>4.5709180303277819</v>
      </c>
      <c r="X208" s="46"/>
      <c r="Y208" s="47"/>
      <c r="Z208" s="31"/>
      <c r="AA208" s="47"/>
      <c r="AB208" s="31"/>
      <c r="AC208" s="48"/>
      <c r="AD208" s="49"/>
      <c r="AE208" s="47"/>
      <c r="AF208" s="47"/>
      <c r="AG208" s="50"/>
      <c r="AH208" s="32"/>
      <c r="AI208" s="49"/>
      <c r="AJ208" s="49"/>
      <c r="AK208" s="49"/>
      <c r="AL208" s="48"/>
      <c r="AM208" s="29"/>
      <c r="AN208" s="10"/>
      <c r="AO208" s="10"/>
      <c r="AP208" s="29"/>
      <c r="AQ208" s="29"/>
      <c r="AR208" s="29"/>
      <c r="AS208" s="29"/>
      <c r="AT208" s="29"/>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c r="HU208" s="10"/>
      <c r="HV208" s="10"/>
      <c r="HW208" s="10"/>
      <c r="HX208" s="10"/>
      <c r="HY208" s="10"/>
      <c r="HZ208" s="10"/>
      <c r="IA208" s="10"/>
      <c r="IB208" s="10"/>
      <c r="IC208" s="10"/>
      <c r="ID208" s="10"/>
      <c r="IE208" s="10"/>
      <c r="IF208" s="10"/>
      <c r="IG208" s="10"/>
      <c r="IH208" s="10"/>
      <c r="II208" s="10"/>
      <c r="IJ208" s="10"/>
      <c r="IK208" s="10"/>
      <c r="IL208" s="10"/>
      <c r="IM208" s="10"/>
      <c r="IN208" s="10"/>
      <c r="IO208" s="10"/>
      <c r="IP208" s="10"/>
      <c r="IQ208" s="10"/>
      <c r="IR208" s="10"/>
      <c r="IS208" s="10"/>
      <c r="IT208" s="10"/>
      <c r="IU208" s="10"/>
      <c r="IV208" s="10"/>
      <c r="IW208" s="10"/>
      <c r="IX208" s="10"/>
      <c r="IY208" s="10"/>
      <c r="IZ208" s="10"/>
      <c r="JA208" s="10"/>
      <c r="JB208" s="10"/>
      <c r="JC208" s="10"/>
      <c r="JD208" s="10"/>
      <c r="JE208" s="10"/>
      <c r="JF208" s="10"/>
      <c r="JG208" s="10"/>
      <c r="JH208" s="10"/>
      <c r="JI208" s="10"/>
      <c r="JJ208" s="10"/>
      <c r="JK208" s="10"/>
      <c r="JL208" s="10"/>
      <c r="JM208" s="10"/>
      <c r="JN208" s="10"/>
      <c r="JO208" s="10"/>
      <c r="JP208" s="10"/>
      <c r="JQ208" s="10"/>
      <c r="JR208" s="10"/>
      <c r="JS208" s="10"/>
      <c r="JT208" s="10"/>
      <c r="JU208" s="10"/>
      <c r="JV208" s="10"/>
      <c r="JW208" s="10"/>
      <c r="JX208" s="10"/>
      <c r="JY208" s="10"/>
      <c r="JZ208" s="10"/>
      <c r="KA208" s="10"/>
      <c r="KB208" s="10"/>
      <c r="KC208" s="10"/>
      <c r="KD208" s="10"/>
      <c r="KE208" s="10"/>
      <c r="KF208" s="10"/>
      <c r="KG208" s="10"/>
      <c r="KH208" s="10"/>
      <c r="KI208" s="10"/>
      <c r="KJ208" s="10"/>
      <c r="KK208" s="10"/>
      <c r="KL208" s="10"/>
      <c r="KM208" s="10"/>
      <c r="KN208" s="10"/>
      <c r="KO208" s="10"/>
      <c r="KP208" s="10"/>
      <c r="KQ208" s="10"/>
      <c r="KR208" s="10"/>
      <c r="KS208" s="10"/>
      <c r="KT208" s="10"/>
      <c r="KU208" s="10"/>
      <c r="KV208" s="10"/>
      <c r="KW208" s="10"/>
      <c r="KX208" s="10"/>
      <c r="KY208" s="10"/>
      <c r="KZ208" s="10"/>
      <c r="LA208" s="10"/>
      <c r="LB208" s="10"/>
      <c r="LC208" s="10"/>
      <c r="LD208" s="10"/>
      <c r="LE208" s="10"/>
      <c r="LF208" s="10"/>
      <c r="LG208" s="10"/>
      <c r="LH208" s="10"/>
      <c r="LI208" s="10"/>
      <c r="LJ208" s="10"/>
      <c r="LK208" s="10"/>
      <c r="LL208" s="10"/>
      <c r="LM208" s="10"/>
      <c r="LN208" s="10"/>
      <c r="LO208" s="10"/>
      <c r="LP208" s="10"/>
      <c r="LQ208" s="10"/>
      <c r="LR208" s="10"/>
      <c r="LS208" s="10"/>
      <c r="LT208" s="10"/>
      <c r="LU208" s="10"/>
      <c r="LV208" s="10"/>
      <c r="LW208" s="10"/>
      <c r="LX208" s="10"/>
      <c r="LY208" s="10"/>
      <c r="LZ208" s="10"/>
      <c r="MA208" s="10"/>
      <c r="MB208" s="10"/>
      <c r="MC208" s="10"/>
      <c r="MD208" s="10"/>
      <c r="ME208" s="10"/>
      <c r="MF208" s="10"/>
      <c r="MG208" s="10"/>
      <c r="MH208" s="10"/>
      <c r="MI208" s="10"/>
      <c r="MJ208" s="10"/>
      <c r="MK208" s="10"/>
      <c r="ML208" s="10"/>
      <c r="MM208" s="10"/>
      <c r="MN208" s="10"/>
      <c r="MO208" s="10"/>
      <c r="MP208" s="10"/>
      <c r="MQ208" s="10"/>
      <c r="MR208" s="10"/>
      <c r="MS208" s="10"/>
      <c r="MT208" s="10"/>
      <c r="MU208" s="10"/>
      <c r="MV208" s="10"/>
      <c r="MW208" s="10"/>
      <c r="MX208" s="10"/>
      <c r="MY208" s="10"/>
      <c r="MZ208" s="10"/>
      <c r="NA208" s="10"/>
      <c r="NB208" s="10"/>
      <c r="NC208" s="10"/>
      <c r="ND208" s="10"/>
      <c r="NE208" s="10"/>
      <c r="NF208" s="10"/>
      <c r="NG208" s="10"/>
      <c r="NH208" s="10"/>
      <c r="NI208" s="10"/>
      <c r="NJ208" s="10"/>
      <c r="NK208" s="10"/>
      <c r="NL208" s="10"/>
      <c r="NM208" s="10"/>
      <c r="NN208" s="10"/>
      <c r="NO208" s="10"/>
      <c r="NP208" s="10"/>
      <c r="NQ208" s="10"/>
      <c r="NR208" s="10"/>
      <c r="NS208" s="10"/>
      <c r="NT208" s="10"/>
      <c r="NU208" s="10"/>
      <c r="NV208" s="10"/>
      <c r="NW208" s="10"/>
      <c r="NX208" s="10"/>
      <c r="NY208" s="10"/>
      <c r="NZ208" s="10"/>
      <c r="OA208" s="10"/>
      <c r="OB208" s="10"/>
      <c r="OC208" s="10"/>
      <c r="OD208" s="10"/>
      <c r="OE208" s="10"/>
      <c r="OF208" s="10"/>
      <c r="OG208" s="10"/>
      <c r="OH208" s="10"/>
      <c r="OI208" s="10"/>
      <c r="OJ208" s="10"/>
      <c r="OK208" s="10"/>
      <c r="OL208" s="10"/>
      <c r="OM208" s="10"/>
      <c r="ON208" s="10"/>
      <c r="OO208" s="10"/>
      <c r="OP208" s="10"/>
      <c r="OQ208" s="10"/>
      <c r="OR208" s="10"/>
      <c r="OS208" s="10"/>
      <c r="OT208" s="10"/>
      <c r="OU208" s="10"/>
      <c r="OV208" s="10"/>
      <c r="OW208" s="10"/>
      <c r="OX208" s="10"/>
      <c r="OY208" s="10"/>
      <c r="OZ208" s="10"/>
      <c r="PA208" s="10"/>
      <c r="PB208" s="10"/>
      <c r="PC208" s="10"/>
      <c r="PD208" s="10"/>
      <c r="PE208" s="10"/>
      <c r="PF208" s="10"/>
      <c r="PG208" s="10"/>
      <c r="PH208" s="10"/>
      <c r="PI208" s="10"/>
      <c r="PJ208" s="10"/>
      <c r="PK208" s="10"/>
      <c r="PL208" s="10"/>
      <c r="PM208" s="10"/>
      <c r="PN208" s="10"/>
      <c r="PO208" s="10"/>
      <c r="PP208" s="10"/>
      <c r="PQ208" s="10"/>
      <c r="PR208" s="10"/>
      <c r="PS208" s="10"/>
      <c r="PT208" s="10"/>
      <c r="PU208" s="10"/>
      <c r="PV208" s="10"/>
      <c r="PW208" s="10"/>
      <c r="PX208" s="10"/>
      <c r="PY208" s="10"/>
      <c r="PZ208" s="10"/>
      <c r="QA208" s="10"/>
      <c r="QB208" s="10"/>
      <c r="QC208" s="10"/>
      <c r="QD208" s="10"/>
      <c r="QE208" s="10"/>
      <c r="QF208" s="10"/>
      <c r="QG208" s="10"/>
      <c r="QH208" s="10"/>
      <c r="QI208" s="10"/>
      <c r="QJ208" s="10"/>
      <c r="QK208" s="10"/>
      <c r="QL208" s="10"/>
      <c r="QM208" s="10"/>
      <c r="QN208" s="10"/>
      <c r="QO208" s="10"/>
      <c r="QP208" s="10"/>
      <c r="QQ208" s="10"/>
      <c r="QR208" s="10"/>
      <c r="QS208" s="10"/>
      <c r="QT208" s="10"/>
      <c r="QU208" s="10"/>
      <c r="QV208" s="10"/>
      <c r="QW208" s="10"/>
      <c r="QX208" s="10"/>
      <c r="QY208" s="10"/>
      <c r="QZ208" s="10"/>
      <c r="RA208" s="10"/>
      <c r="RB208" s="10"/>
      <c r="RC208" s="10"/>
      <c r="RD208" s="10"/>
      <c r="RE208" s="10"/>
      <c r="RF208" s="10"/>
      <c r="RG208" s="10"/>
      <c r="RH208" s="10"/>
      <c r="RI208" s="10"/>
      <c r="RJ208" s="10"/>
      <c r="RK208" s="10"/>
      <c r="RL208" s="10"/>
      <c r="RM208" s="10"/>
      <c r="RN208" s="10"/>
      <c r="RO208" s="10"/>
      <c r="RP208" s="10"/>
      <c r="RQ208" s="10"/>
      <c r="RR208" s="10"/>
      <c r="RS208" s="10"/>
      <c r="RT208" s="10"/>
      <c r="RU208" s="10"/>
      <c r="RV208" s="10"/>
      <c r="RW208" s="10"/>
      <c r="RX208" s="10"/>
      <c r="RY208" s="10"/>
      <c r="RZ208" s="10"/>
      <c r="SA208" s="10"/>
      <c r="SB208" s="10"/>
      <c r="SC208" s="10"/>
      <c r="SD208" s="10"/>
      <c r="SE208" s="10"/>
      <c r="SF208" s="10"/>
      <c r="SG208" s="10"/>
      <c r="SH208" s="10"/>
      <c r="SI208" s="10"/>
      <c r="SJ208" s="10"/>
      <c r="SK208" s="10"/>
      <c r="SL208" s="10"/>
      <c r="SM208" s="10"/>
      <c r="SN208" s="10"/>
      <c r="SO208" s="10"/>
      <c r="SP208" s="10"/>
      <c r="SQ208" s="10"/>
      <c r="SR208" s="10"/>
      <c r="SS208" s="10"/>
      <c r="ST208" s="10"/>
      <c r="SU208" s="10"/>
      <c r="SV208" s="10"/>
      <c r="SW208" s="10"/>
      <c r="SX208" s="10"/>
      <c r="SY208" s="10"/>
      <c r="SZ208" s="10"/>
      <c r="TA208" s="10"/>
      <c r="TB208" s="10"/>
      <c r="TC208" s="10"/>
      <c r="TD208" s="10"/>
      <c r="TE208" s="10"/>
      <c r="TF208" s="10"/>
      <c r="TG208" s="10"/>
      <c r="TH208" s="10"/>
      <c r="TI208" s="10"/>
      <c r="TJ208" s="10"/>
      <c r="TK208" s="10"/>
      <c r="TL208" s="10"/>
      <c r="TM208" s="10"/>
      <c r="TN208" s="10"/>
      <c r="TO208" s="10"/>
      <c r="TP208" s="10"/>
      <c r="TQ208" s="10"/>
      <c r="TR208" s="10"/>
      <c r="TS208" s="10"/>
      <c r="TT208" s="10"/>
      <c r="TU208" s="10"/>
      <c r="TV208" s="10"/>
      <c r="TW208" s="10"/>
      <c r="TX208" s="10"/>
      <c r="TY208" s="10"/>
      <c r="TZ208" s="10"/>
      <c r="UA208" s="10"/>
      <c r="UB208" s="10"/>
      <c r="UC208" s="10"/>
      <c r="UD208" s="10"/>
      <c r="UE208" s="10"/>
      <c r="UF208" s="10"/>
      <c r="UG208" s="10"/>
      <c r="UH208" s="10"/>
      <c r="UI208" s="10"/>
      <c r="UJ208" s="10"/>
      <c r="UK208" s="10"/>
      <c r="UL208" s="10"/>
      <c r="UM208" s="10"/>
      <c r="UN208" s="10"/>
      <c r="UO208" s="10"/>
      <c r="UP208" s="10"/>
      <c r="UQ208" s="10"/>
      <c r="UR208" s="10"/>
      <c r="US208" s="10"/>
      <c r="UT208" s="10"/>
      <c r="UU208" s="10"/>
      <c r="UV208" s="10"/>
      <c r="UW208" s="10"/>
      <c r="UX208" s="10"/>
      <c r="UY208" s="10"/>
      <c r="UZ208" s="10"/>
      <c r="VA208" s="10"/>
      <c r="VB208" s="10"/>
      <c r="VC208" s="10"/>
      <c r="VD208" s="10"/>
      <c r="VE208" s="10"/>
      <c r="VF208" s="10"/>
      <c r="VG208" s="10"/>
      <c r="VH208" s="10"/>
      <c r="VI208" s="10"/>
      <c r="VJ208" s="10"/>
      <c r="VK208" s="10"/>
      <c r="VL208" s="10"/>
      <c r="VM208" s="10"/>
      <c r="VN208" s="10"/>
      <c r="VO208" s="10"/>
      <c r="VP208" s="10"/>
      <c r="VQ208" s="10"/>
      <c r="VR208" s="10"/>
      <c r="VS208" s="10"/>
      <c r="VT208" s="10"/>
      <c r="VU208" s="10"/>
      <c r="VV208" s="10"/>
      <c r="VW208" s="10"/>
      <c r="VX208" s="10"/>
      <c r="VY208" s="10"/>
      <c r="VZ208" s="10"/>
      <c r="WA208" s="10"/>
      <c r="WB208" s="10"/>
      <c r="WC208" s="10"/>
      <c r="WD208" s="10"/>
      <c r="WE208" s="10"/>
      <c r="WF208" s="10"/>
      <c r="WG208" s="10"/>
      <c r="WH208" s="10"/>
      <c r="WI208" s="10"/>
      <c r="WJ208" s="10"/>
      <c r="WK208" s="10"/>
      <c r="WL208" s="10"/>
      <c r="WM208" s="10"/>
      <c r="WN208" s="10"/>
      <c r="WO208" s="10"/>
      <c r="WP208" s="10"/>
      <c r="WQ208" s="10"/>
      <c r="WR208" s="10"/>
      <c r="WS208" s="10"/>
      <c r="WT208" s="10"/>
      <c r="WU208" s="10"/>
      <c r="WV208" s="10"/>
      <c r="WW208" s="10"/>
      <c r="WX208" s="10"/>
      <c r="WY208" s="10"/>
      <c r="WZ208" s="10"/>
      <c r="XA208" s="10"/>
      <c r="XB208" s="10"/>
      <c r="XC208" s="10"/>
      <c r="XD208" s="10"/>
      <c r="XE208" s="10"/>
      <c r="XF208" s="10"/>
      <c r="XG208" s="10"/>
      <c r="XH208" s="10"/>
      <c r="XI208" s="10"/>
      <c r="XJ208" s="10"/>
      <c r="XK208" s="10"/>
      <c r="XL208" s="10"/>
      <c r="XM208" s="10"/>
      <c r="XN208" s="10"/>
      <c r="XO208" s="10"/>
      <c r="XP208" s="10"/>
      <c r="XQ208" s="10"/>
      <c r="XR208" s="10"/>
      <c r="XS208" s="10"/>
      <c r="XT208" s="10"/>
      <c r="XU208" s="10"/>
      <c r="XV208" s="10"/>
      <c r="XW208" s="10"/>
      <c r="XX208" s="10"/>
      <c r="XY208" s="10"/>
      <c r="XZ208" s="10"/>
      <c r="YA208" s="10"/>
      <c r="YB208" s="10"/>
      <c r="YC208" s="10"/>
      <c r="YD208" s="10"/>
      <c r="YE208" s="10"/>
      <c r="YF208" s="10"/>
      <c r="YG208" s="10"/>
      <c r="YH208" s="10"/>
      <c r="YI208" s="10"/>
      <c r="YJ208" s="10"/>
      <c r="YK208" s="10"/>
      <c r="YL208" s="10"/>
      <c r="YM208" s="10"/>
      <c r="YN208" s="10"/>
      <c r="YO208" s="10"/>
      <c r="YP208" s="10"/>
      <c r="YQ208" s="10"/>
      <c r="YR208" s="10"/>
      <c r="YS208" s="10"/>
      <c r="YT208" s="10"/>
      <c r="YU208" s="10"/>
      <c r="YV208" s="10"/>
      <c r="YW208" s="10"/>
      <c r="YX208" s="10"/>
      <c r="YY208" s="10"/>
      <c r="YZ208" s="10"/>
      <c r="ZA208" s="10"/>
      <c r="ZB208" s="10"/>
      <c r="ZC208" s="10"/>
      <c r="ZD208" s="10"/>
      <c r="ZE208" s="10"/>
      <c r="ZF208" s="10"/>
      <c r="ZG208" s="10"/>
      <c r="ZH208" s="10"/>
      <c r="ZI208" s="10"/>
      <c r="ZJ208" s="10"/>
      <c r="ZK208" s="10"/>
      <c r="ZL208" s="10"/>
      <c r="ZM208" s="10"/>
      <c r="ZN208" s="10"/>
      <c r="ZO208" s="10"/>
      <c r="ZP208" s="10"/>
      <c r="ZQ208" s="10"/>
      <c r="ZR208" s="10"/>
      <c r="ZS208" s="10"/>
      <c r="ZT208" s="10"/>
      <c r="ZU208" s="10"/>
      <c r="ZV208" s="10"/>
      <c r="ZW208" s="10"/>
      <c r="ZX208" s="10"/>
      <c r="ZY208" s="10"/>
      <c r="ZZ208" s="10"/>
      <c r="AAA208" s="10"/>
      <c r="AAB208" s="10"/>
      <c r="AAC208" s="10"/>
      <c r="AAD208" s="10"/>
      <c r="AAE208" s="10"/>
      <c r="AAF208" s="10"/>
      <c r="AAG208" s="10"/>
      <c r="AAH208" s="10"/>
      <c r="AAI208" s="10"/>
      <c r="AAJ208" s="10"/>
      <c r="AAK208" s="10"/>
      <c r="AAL208" s="10"/>
      <c r="AAM208" s="10"/>
      <c r="AAN208" s="10"/>
      <c r="AAO208" s="10"/>
      <c r="AAP208" s="10"/>
      <c r="AAQ208" s="10"/>
      <c r="AAR208" s="10"/>
      <c r="AAS208" s="10"/>
      <c r="AAT208" s="10"/>
      <c r="AAU208" s="10"/>
      <c r="AAV208" s="10"/>
      <c r="AAW208" s="10"/>
      <c r="AAX208" s="10"/>
      <c r="AAY208" s="10"/>
      <c r="AAZ208" s="10"/>
      <c r="ABA208" s="10"/>
      <c r="ABB208" s="10"/>
      <c r="ABC208" s="10"/>
      <c r="ABD208" s="10"/>
      <c r="ABE208" s="10"/>
      <c r="ABF208" s="10"/>
      <c r="ABG208" s="10"/>
      <c r="ABH208" s="10"/>
      <c r="ABI208" s="10"/>
      <c r="ABJ208" s="10"/>
      <c r="ABK208" s="10"/>
      <c r="ABL208" s="10"/>
      <c r="ABM208" s="10"/>
      <c r="ABN208" s="10"/>
      <c r="ABO208" s="10"/>
      <c r="ABP208" s="10"/>
      <c r="ABQ208" s="10"/>
      <c r="ABR208" s="10"/>
      <c r="ABS208" s="10"/>
      <c r="ABT208" s="10"/>
      <c r="ABU208" s="10"/>
      <c r="ABV208" s="10"/>
      <c r="ABW208" s="10"/>
      <c r="ABX208" s="10"/>
      <c r="ABY208" s="10"/>
      <c r="ABZ208" s="10"/>
      <c r="ACA208" s="10"/>
      <c r="ACB208" s="10"/>
      <c r="ACC208" s="10"/>
      <c r="ACD208" s="10"/>
      <c r="ACE208" s="10"/>
      <c r="ACF208" s="10"/>
      <c r="ACG208" s="10"/>
      <c r="ACH208" s="10"/>
      <c r="ACI208" s="10"/>
      <c r="ACJ208" s="10"/>
      <c r="ACK208" s="10"/>
      <c r="ACL208" s="10"/>
      <c r="ACM208" s="10"/>
      <c r="ACN208" s="10"/>
      <c r="ACO208" s="10"/>
      <c r="ACP208" s="10"/>
      <c r="ACQ208" s="10"/>
      <c r="ACR208" s="10"/>
      <c r="ACS208" s="10"/>
      <c r="ACT208" s="10"/>
      <c r="ACU208" s="10"/>
      <c r="ACV208" s="10"/>
      <c r="ACW208" s="10"/>
      <c r="ACX208" s="10"/>
      <c r="ACY208" s="10"/>
      <c r="ACZ208" s="10"/>
      <c r="ADA208" s="10"/>
      <c r="ADB208" s="10"/>
      <c r="ADC208" s="10"/>
      <c r="ADD208" s="10"/>
      <c r="ADE208" s="10"/>
      <c r="ADF208" s="10"/>
      <c r="ADG208" s="10"/>
      <c r="ADH208" s="10"/>
      <c r="ADI208" s="10"/>
      <c r="ADJ208" s="10"/>
      <c r="ADK208" s="10"/>
      <c r="ADL208" s="10"/>
      <c r="ADM208" s="10"/>
      <c r="ADN208" s="10"/>
      <c r="ADO208" s="10"/>
      <c r="ADP208" s="10"/>
      <c r="ADQ208" s="10"/>
      <c r="ADR208" s="10"/>
      <c r="ADS208" s="10"/>
      <c r="ADT208" s="10"/>
      <c r="ADU208" s="10"/>
      <c r="ADV208" s="10"/>
      <c r="ADW208" s="10"/>
      <c r="ADX208" s="10"/>
      <c r="ADY208" s="10"/>
      <c r="ADZ208" s="10"/>
      <c r="AEA208" s="10"/>
      <c r="AEB208" s="10"/>
      <c r="AEC208" s="10"/>
      <c r="AED208" s="10"/>
      <c r="AEE208" s="10"/>
      <c r="AEF208" s="10"/>
      <c r="AEG208" s="10"/>
      <c r="AEH208" s="10"/>
      <c r="AEI208" s="10"/>
      <c r="AEJ208" s="10"/>
      <c r="AEK208" s="10"/>
      <c r="AEL208" s="10"/>
      <c r="AEM208" s="10"/>
      <c r="AEN208" s="10"/>
      <c r="AEO208" s="10"/>
      <c r="AEP208" s="10"/>
      <c r="AEQ208" s="10"/>
      <c r="AER208" s="10"/>
      <c r="AES208" s="10"/>
      <c r="AET208" s="10"/>
      <c r="AEU208" s="10"/>
      <c r="AEV208" s="10"/>
      <c r="AEW208" s="10"/>
      <c r="AEX208" s="10"/>
      <c r="AEY208" s="10"/>
      <c r="AEZ208" s="10"/>
      <c r="AFA208" s="10"/>
      <c r="AFB208" s="10"/>
      <c r="AFC208" s="10"/>
      <c r="AFD208" s="10"/>
      <c r="AFE208" s="10"/>
      <c r="AFF208" s="10"/>
      <c r="AFG208" s="10"/>
      <c r="AFH208" s="10"/>
      <c r="AFI208" s="10"/>
      <c r="AFJ208" s="10"/>
      <c r="AFK208" s="10"/>
      <c r="AFL208" s="10"/>
      <c r="AFM208" s="10"/>
      <c r="AFN208" s="10"/>
      <c r="AFO208" s="10"/>
      <c r="AFP208" s="10"/>
      <c r="AFQ208" s="10"/>
      <c r="AFR208" s="10"/>
      <c r="AFS208" s="10"/>
      <c r="AFT208" s="10"/>
      <c r="AFU208" s="10"/>
      <c r="AFV208" s="10"/>
      <c r="AFW208" s="10"/>
      <c r="AFX208" s="10"/>
      <c r="AFY208" s="10"/>
      <c r="AFZ208" s="10"/>
      <c r="AGA208" s="10"/>
      <c r="AGB208" s="10"/>
      <c r="AGC208" s="10"/>
      <c r="AGD208" s="10"/>
      <c r="AGE208" s="10"/>
      <c r="AGF208" s="10"/>
      <c r="AGG208" s="10"/>
      <c r="AGH208" s="10"/>
      <c r="AGI208" s="10"/>
      <c r="AGJ208" s="10"/>
      <c r="AGK208" s="10"/>
      <c r="AGL208" s="10"/>
      <c r="AGM208" s="10"/>
      <c r="AGN208" s="10"/>
      <c r="AGO208" s="10"/>
      <c r="AGP208" s="10"/>
      <c r="AGQ208" s="10"/>
      <c r="AGR208" s="10"/>
      <c r="AGS208" s="10"/>
      <c r="AGT208" s="10"/>
      <c r="AGU208" s="10"/>
      <c r="AGV208" s="10"/>
      <c r="AGW208" s="10"/>
      <c r="AGX208" s="10"/>
      <c r="AGY208" s="10"/>
      <c r="AGZ208" s="10"/>
      <c r="AHA208" s="10"/>
      <c r="AHB208" s="10"/>
      <c r="AHC208" s="10"/>
      <c r="AHD208" s="10"/>
      <c r="AHE208" s="10"/>
      <c r="AHF208" s="10"/>
      <c r="AHG208" s="10"/>
      <c r="AHH208" s="10"/>
      <c r="AHI208" s="10"/>
      <c r="AHJ208" s="10"/>
      <c r="AHK208" s="10"/>
      <c r="AHL208" s="10"/>
      <c r="AHM208" s="10"/>
      <c r="AHN208" s="10"/>
      <c r="AHO208" s="10"/>
      <c r="AHP208" s="10"/>
      <c r="AHQ208" s="10"/>
      <c r="AHR208" s="10"/>
      <c r="AHS208" s="10"/>
      <c r="AHT208" s="10"/>
      <c r="AHU208" s="10"/>
      <c r="AHV208" s="10"/>
      <c r="AHW208" s="10"/>
      <c r="AHX208" s="10"/>
      <c r="AHY208" s="10"/>
      <c r="AHZ208" s="10"/>
      <c r="AIA208" s="10"/>
      <c r="AIB208" s="10"/>
      <c r="AIC208" s="10"/>
      <c r="AID208" s="10"/>
      <c r="AIE208" s="10"/>
      <c r="AIF208" s="10"/>
      <c r="AIG208" s="10"/>
      <c r="AIH208" s="10"/>
      <c r="AII208" s="10"/>
      <c r="AIJ208" s="10"/>
      <c r="AIK208" s="10"/>
      <c r="AIL208" s="10"/>
      <c r="AIM208" s="10"/>
      <c r="AIN208" s="10"/>
      <c r="AIO208" s="10"/>
      <c r="AIP208" s="10"/>
      <c r="AIQ208" s="10"/>
      <c r="AIR208" s="10"/>
      <c r="AIS208" s="10"/>
      <c r="AIT208" s="10"/>
      <c r="AIU208" s="10"/>
      <c r="AIV208" s="10"/>
      <c r="AIW208" s="10"/>
      <c r="AIX208" s="10"/>
      <c r="AIY208" s="10"/>
      <c r="AIZ208" s="10"/>
      <c r="AJA208" s="10"/>
      <c r="AJB208" s="10"/>
      <c r="AJC208" s="10"/>
      <c r="AJD208" s="10"/>
      <c r="AJE208" s="10"/>
      <c r="AJF208" s="10"/>
      <c r="AJG208" s="10"/>
      <c r="AJH208" s="10"/>
      <c r="AJI208" s="10"/>
      <c r="AJJ208" s="10"/>
      <c r="AJK208" s="10"/>
      <c r="AJL208" s="10"/>
      <c r="AJM208" s="10"/>
      <c r="AJN208" s="10"/>
      <c r="AJO208" s="10"/>
      <c r="AJP208" s="10"/>
      <c r="AJQ208" s="10"/>
      <c r="AJR208" s="10"/>
      <c r="AJS208" s="10"/>
      <c r="AJT208" s="10"/>
      <c r="AJU208" s="10"/>
      <c r="AJV208" s="10"/>
      <c r="AJW208" s="10"/>
      <c r="AJX208" s="10"/>
      <c r="AJY208" s="10"/>
      <c r="AJZ208" s="10"/>
      <c r="AKA208" s="10"/>
      <c r="AKB208" s="10"/>
      <c r="AKC208" s="10"/>
      <c r="AKD208" s="10"/>
      <c r="AKE208" s="10"/>
      <c r="AKF208" s="10"/>
      <c r="AKG208" s="10"/>
      <c r="AKH208" s="10"/>
      <c r="AKI208" s="10"/>
      <c r="AKJ208" s="10"/>
      <c r="AKK208" s="10"/>
      <c r="AKL208" s="10"/>
      <c r="AKM208" s="10"/>
      <c r="AKN208" s="10"/>
      <c r="AKO208" s="10"/>
      <c r="AKP208" s="10"/>
      <c r="AKQ208" s="10"/>
      <c r="AKR208" s="10"/>
      <c r="AKS208" s="10"/>
      <c r="AKT208" s="10"/>
      <c r="AKU208" s="10"/>
      <c r="AKV208" s="10"/>
      <c r="AKW208" s="10"/>
      <c r="AKX208" s="10"/>
      <c r="AKY208" s="10"/>
      <c r="AKZ208" s="10"/>
      <c r="ALA208" s="10"/>
      <c r="ALB208" s="10"/>
      <c r="ALC208" s="10"/>
      <c r="ALD208" s="10"/>
      <c r="ALE208" s="10"/>
      <c r="ALF208" s="10"/>
      <c r="ALG208" s="10"/>
      <c r="ALH208" s="10"/>
      <c r="ALI208" s="10"/>
      <c r="ALJ208" s="10"/>
      <c r="ALK208" s="10"/>
      <c r="ALL208" s="10"/>
      <c r="ALM208" s="10"/>
      <c r="ALN208" s="10"/>
      <c r="ALO208" s="10"/>
      <c r="ALP208" s="10"/>
      <c r="ALQ208" s="10"/>
      <c r="ALR208" s="10"/>
      <c r="ALS208" s="10"/>
      <c r="ALT208" s="10"/>
      <c r="ALU208" s="10"/>
      <c r="ALV208" s="10"/>
      <c r="ALW208" s="10"/>
      <c r="ALX208" s="10"/>
      <c r="ALY208" s="10"/>
      <c r="ALZ208" s="10"/>
      <c r="AMA208" s="10"/>
      <c r="AMB208" s="10"/>
      <c r="AMC208" s="10"/>
      <c r="AMD208" s="10"/>
      <c r="AME208" s="10"/>
      <c r="AMF208" s="10"/>
      <c r="AMG208" s="10"/>
      <c r="AMH208" s="10"/>
      <c r="AMI208" s="10"/>
      <c r="AMJ208" s="10"/>
      <c r="AMK208" s="10"/>
      <c r="AML208" s="10"/>
      <c r="AMM208" s="10"/>
      <c r="AMN208" s="10"/>
      <c r="AMO208" s="10"/>
      <c r="AMP208" s="10"/>
      <c r="AMQ208" s="10"/>
      <c r="AMR208" s="10"/>
      <c r="AMS208" s="10"/>
      <c r="AMT208" s="10"/>
      <c r="AMU208" s="10"/>
      <c r="AMV208" s="10"/>
      <c r="AMW208" s="10"/>
      <c r="AMX208" s="10"/>
      <c r="AMY208" s="10"/>
      <c r="AMZ208" s="10"/>
      <c r="ANA208" s="10"/>
      <c r="ANB208" s="10"/>
      <c r="ANC208" s="10"/>
      <c r="AND208" s="10"/>
      <c r="ANE208" s="10"/>
      <c r="ANF208" s="10"/>
      <c r="ANG208" s="10"/>
      <c r="ANH208" s="10"/>
      <c r="ANI208" s="10"/>
      <c r="ANJ208" s="10"/>
      <c r="ANK208" s="10"/>
      <c r="ANL208" s="10"/>
      <c r="ANM208" s="10"/>
      <c r="ANN208" s="10"/>
      <c r="ANO208" s="10"/>
      <c r="ANP208" s="10"/>
      <c r="ANQ208" s="10"/>
      <c r="ANR208" s="10"/>
      <c r="ANS208" s="10"/>
      <c r="ANT208" s="10"/>
      <c r="ANU208" s="10"/>
      <c r="ANV208" s="10"/>
      <c r="ANW208" s="10"/>
      <c r="ANX208" s="10"/>
      <c r="ANY208" s="10"/>
      <c r="ANZ208" s="10"/>
      <c r="AOA208" s="10"/>
      <c r="AOB208" s="10"/>
      <c r="AOC208" s="10"/>
      <c r="AOD208" s="10"/>
      <c r="AOE208" s="10"/>
      <c r="AOF208" s="10"/>
      <c r="AOG208" s="10"/>
      <c r="AOH208" s="10"/>
      <c r="AOI208" s="10"/>
      <c r="AOJ208" s="10"/>
      <c r="AOK208" s="10"/>
      <c r="AOL208" s="10"/>
      <c r="AOM208" s="10"/>
      <c r="AON208" s="10"/>
      <c r="AOO208" s="10"/>
      <c r="AOP208" s="10"/>
      <c r="AOQ208" s="10"/>
      <c r="AOR208" s="10"/>
      <c r="AOS208" s="10"/>
      <c r="AOT208" s="10"/>
      <c r="AOU208" s="10"/>
      <c r="AOV208" s="10"/>
      <c r="AOW208" s="10"/>
      <c r="AOX208" s="10"/>
      <c r="AOY208" s="10"/>
      <c r="AOZ208" s="10"/>
      <c r="APA208" s="10"/>
      <c r="APB208" s="10"/>
      <c r="APC208" s="10"/>
      <c r="APD208" s="10"/>
      <c r="APE208" s="10"/>
      <c r="APF208" s="10"/>
      <c r="APG208" s="10"/>
      <c r="APH208" s="10"/>
      <c r="API208" s="10"/>
      <c r="APJ208" s="10"/>
      <c r="APK208" s="10"/>
      <c r="APL208" s="10"/>
      <c r="APM208" s="10"/>
      <c r="APN208" s="10"/>
      <c r="APO208" s="10"/>
      <c r="APP208" s="10"/>
      <c r="APQ208" s="10"/>
      <c r="APR208" s="10"/>
      <c r="APS208" s="10"/>
      <c r="APT208" s="10"/>
      <c r="APU208" s="10"/>
      <c r="APV208" s="10"/>
      <c r="APW208" s="10"/>
      <c r="APX208" s="10"/>
      <c r="APY208" s="10"/>
      <c r="APZ208" s="10"/>
      <c r="AQA208" s="10"/>
      <c r="AQB208" s="10"/>
      <c r="AQC208" s="10"/>
      <c r="AQD208" s="10"/>
      <c r="AQE208" s="10"/>
      <c r="AQF208" s="10"/>
      <c r="AQG208" s="10"/>
      <c r="AQH208" s="10"/>
      <c r="AQI208" s="10"/>
      <c r="AQJ208" s="10"/>
      <c r="AQK208" s="10"/>
      <c r="AQL208" s="10"/>
      <c r="AQM208" s="10"/>
      <c r="AQN208" s="10"/>
      <c r="AQO208" s="10"/>
      <c r="AQP208" s="10"/>
      <c r="AQQ208" s="10"/>
      <c r="AQR208" s="10"/>
      <c r="AQS208" s="10"/>
      <c r="AQT208" s="10"/>
      <c r="AQU208" s="10"/>
      <c r="AQV208" s="10"/>
      <c r="AQW208" s="10"/>
      <c r="AQX208" s="10"/>
      <c r="AQY208" s="10"/>
      <c r="AQZ208" s="10"/>
      <c r="ARA208" s="10"/>
      <c r="ARB208" s="10"/>
      <c r="ARC208" s="10"/>
      <c r="ARD208" s="10"/>
      <c r="ARE208" s="10"/>
      <c r="ARF208" s="10"/>
      <c r="ARG208" s="10"/>
      <c r="ARH208" s="10"/>
      <c r="ARI208" s="10"/>
      <c r="ARJ208" s="10"/>
      <c r="ARK208" s="10"/>
      <c r="ARL208" s="10"/>
      <c r="ARM208" s="10"/>
      <c r="ARN208" s="10"/>
      <c r="ARO208" s="10"/>
      <c r="ARP208" s="10"/>
      <c r="ARQ208" s="10"/>
      <c r="ARR208" s="10"/>
      <c r="ARS208" s="10"/>
      <c r="ART208" s="10"/>
      <c r="ARU208" s="10"/>
      <c r="ARV208" s="10"/>
      <c r="ARW208" s="10"/>
      <c r="ARX208" s="10"/>
      <c r="ARY208" s="10"/>
      <c r="ARZ208" s="10"/>
      <c r="ASA208" s="10"/>
      <c r="ASB208" s="10"/>
      <c r="ASC208" s="10"/>
      <c r="ASD208" s="10"/>
      <c r="ASE208" s="10"/>
      <c r="ASF208" s="10"/>
      <c r="ASG208" s="10"/>
      <c r="ASH208" s="10"/>
      <c r="ASI208" s="10"/>
      <c r="ASJ208" s="10"/>
      <c r="ASK208" s="10"/>
      <c r="ASL208" s="10"/>
      <c r="ASM208" s="10"/>
      <c r="ASN208" s="10"/>
      <c r="ASO208" s="10"/>
      <c r="ASP208" s="10"/>
      <c r="ASQ208" s="10"/>
      <c r="ASR208" s="10"/>
      <c r="ASS208" s="10"/>
      <c r="AST208" s="10"/>
      <c r="ASU208" s="10"/>
      <c r="ASV208" s="10"/>
      <c r="ASW208" s="10"/>
      <c r="ASX208" s="10"/>
      <c r="ASY208" s="10"/>
      <c r="ASZ208" s="10"/>
      <c r="ATA208" s="10"/>
      <c r="ATB208" s="10"/>
      <c r="ATC208" s="10"/>
      <c r="ATD208" s="10"/>
      <c r="ATE208" s="10"/>
      <c r="ATF208" s="10"/>
      <c r="ATG208" s="10"/>
      <c r="ATH208" s="10"/>
      <c r="ATI208" s="10"/>
      <c r="ATJ208" s="10"/>
      <c r="ATK208" s="10"/>
      <c r="ATL208" s="10"/>
      <c r="ATM208" s="10"/>
      <c r="ATN208" s="10"/>
      <c r="ATO208" s="10"/>
      <c r="ATP208" s="10"/>
      <c r="ATQ208" s="10"/>
      <c r="ATR208" s="10"/>
      <c r="ATS208" s="10"/>
      <c r="ATT208" s="10"/>
      <c r="ATU208" s="10"/>
      <c r="ATV208" s="10"/>
      <c r="ATW208" s="10"/>
      <c r="ATX208" s="10"/>
      <c r="ATY208" s="10"/>
      <c r="ATZ208" s="10"/>
      <c r="AUA208" s="10"/>
      <c r="AUB208" s="10"/>
      <c r="AUC208" s="10"/>
      <c r="AUD208" s="10"/>
      <c r="AUE208" s="10"/>
      <c r="AUF208" s="10"/>
      <c r="AUG208" s="10"/>
      <c r="AUH208" s="10"/>
      <c r="AUI208" s="10"/>
      <c r="AUJ208" s="10"/>
      <c r="AUK208" s="10"/>
      <c r="AUL208" s="10"/>
      <c r="AUM208" s="10"/>
      <c r="AUN208" s="10"/>
      <c r="AUO208" s="10"/>
      <c r="AUP208" s="10"/>
      <c r="AUQ208" s="10"/>
      <c r="AUR208" s="10"/>
      <c r="AUS208" s="10"/>
      <c r="AUT208" s="10"/>
      <c r="AUU208" s="10"/>
      <c r="AUV208" s="10"/>
      <c r="AUW208" s="10"/>
      <c r="AUX208" s="10"/>
      <c r="AUY208" s="10"/>
      <c r="AUZ208" s="10"/>
      <c r="AVA208" s="10"/>
      <c r="AVB208" s="10"/>
      <c r="AVC208" s="10"/>
      <c r="AVD208" s="10"/>
      <c r="AVE208" s="10"/>
      <c r="AVF208" s="10"/>
      <c r="AVG208" s="10"/>
      <c r="AVH208" s="10"/>
      <c r="AVI208" s="10"/>
      <c r="AVJ208" s="10"/>
      <c r="AVK208" s="10"/>
      <c r="AVL208" s="10"/>
      <c r="AVM208" s="10"/>
      <c r="AVN208" s="10"/>
      <c r="AVO208" s="10"/>
      <c r="AVP208" s="10"/>
      <c r="AVQ208" s="10"/>
      <c r="AVR208" s="10"/>
      <c r="AVS208" s="10"/>
      <c r="AVT208" s="10"/>
      <c r="AVU208" s="10"/>
      <c r="AVV208" s="10"/>
      <c r="AVW208" s="10"/>
      <c r="AVX208" s="10"/>
      <c r="AVY208" s="10"/>
      <c r="AVZ208" s="10"/>
      <c r="AWA208" s="10"/>
      <c r="AWB208" s="10"/>
      <c r="AWC208" s="10"/>
      <c r="AWD208" s="10"/>
      <c r="AWE208" s="10"/>
      <c r="AWF208" s="10"/>
      <c r="AWG208" s="10"/>
      <c r="AWH208" s="10"/>
      <c r="AWI208" s="10"/>
      <c r="AWJ208" s="10"/>
      <c r="AWK208" s="10"/>
      <c r="AWL208" s="10"/>
      <c r="AWM208" s="10"/>
      <c r="AWN208" s="10"/>
      <c r="AWO208" s="10"/>
      <c r="AWP208" s="10"/>
      <c r="AWQ208" s="10"/>
      <c r="AWR208" s="10"/>
      <c r="AWS208" s="10"/>
      <c r="AWT208" s="10"/>
      <c r="AWU208" s="10"/>
      <c r="AWV208" s="10"/>
      <c r="AWW208" s="10"/>
      <c r="AWX208" s="10"/>
      <c r="AWY208" s="10"/>
      <c r="AWZ208" s="10"/>
      <c r="AXA208" s="10"/>
      <c r="AXB208" s="10"/>
      <c r="AXC208" s="10"/>
      <c r="AXD208" s="10"/>
      <c r="AXE208" s="10"/>
      <c r="AXF208" s="10"/>
      <c r="AXG208" s="10"/>
      <c r="AXH208" s="10"/>
      <c r="AXI208" s="10"/>
      <c r="AXJ208" s="10"/>
      <c r="AXK208" s="10"/>
      <c r="AXL208" s="10"/>
      <c r="AXM208" s="10"/>
      <c r="AXN208" s="10"/>
      <c r="AXO208" s="10"/>
      <c r="AXP208" s="10"/>
      <c r="AXQ208" s="10"/>
      <c r="AXR208" s="10"/>
      <c r="AXS208" s="10"/>
      <c r="AXT208" s="10"/>
      <c r="AXU208" s="10"/>
      <c r="AXV208" s="10"/>
      <c r="AXW208" s="10"/>
      <c r="AXX208" s="10"/>
      <c r="AXY208" s="10"/>
      <c r="AXZ208" s="10"/>
      <c r="AYA208" s="10"/>
      <c r="AYB208" s="10"/>
      <c r="AYC208" s="10"/>
      <c r="AYD208" s="10"/>
      <c r="AYE208" s="10"/>
      <c r="AYF208" s="10"/>
      <c r="AYG208" s="10"/>
      <c r="AYH208" s="10"/>
      <c r="AYI208" s="10"/>
      <c r="AYJ208" s="10"/>
      <c r="AYK208" s="10"/>
      <c r="AYL208" s="10"/>
      <c r="AYM208" s="10"/>
      <c r="AYN208" s="10"/>
      <c r="AYO208" s="10"/>
      <c r="AYP208" s="10"/>
      <c r="AYQ208" s="10"/>
      <c r="AYR208" s="10"/>
      <c r="AYS208" s="10"/>
      <c r="AYT208" s="10"/>
      <c r="AYU208" s="10"/>
      <c r="AYV208" s="10"/>
      <c r="AYW208" s="10"/>
      <c r="AYX208" s="10"/>
      <c r="AYY208" s="10"/>
      <c r="AYZ208" s="10"/>
      <c r="AZA208" s="10"/>
      <c r="AZB208" s="10"/>
      <c r="AZC208" s="10"/>
      <c r="AZD208" s="10"/>
      <c r="AZE208" s="10"/>
      <c r="AZF208" s="10"/>
      <c r="AZG208" s="10"/>
      <c r="AZH208" s="10"/>
      <c r="AZI208" s="10"/>
      <c r="AZJ208" s="10"/>
      <c r="AZK208" s="10"/>
      <c r="AZL208" s="10"/>
      <c r="AZM208" s="10"/>
      <c r="AZN208" s="10"/>
      <c r="AZO208" s="10"/>
      <c r="AZP208" s="10"/>
      <c r="AZQ208" s="10"/>
      <c r="AZR208" s="10"/>
      <c r="AZS208" s="10"/>
      <c r="AZT208" s="10"/>
      <c r="AZU208" s="10"/>
      <c r="AZV208" s="10"/>
      <c r="AZW208" s="10"/>
      <c r="AZX208" s="10"/>
      <c r="AZY208" s="10"/>
      <c r="AZZ208" s="10"/>
      <c r="BAA208" s="10"/>
      <c r="BAB208" s="10"/>
      <c r="BAC208" s="10"/>
      <c r="BAD208" s="10"/>
      <c r="BAE208" s="10"/>
      <c r="BAF208" s="10"/>
      <c r="BAG208" s="10"/>
      <c r="BAH208" s="10"/>
      <c r="BAI208" s="10"/>
      <c r="BAJ208" s="10"/>
      <c r="BAK208" s="10"/>
      <c r="BAL208" s="10"/>
      <c r="BAM208" s="10"/>
      <c r="BAN208" s="10"/>
      <c r="BAO208" s="10"/>
      <c r="BAP208" s="10"/>
      <c r="BAQ208" s="10"/>
      <c r="BAR208" s="10"/>
      <c r="BAS208" s="10"/>
      <c r="BAT208" s="10"/>
      <c r="BAU208" s="10"/>
      <c r="BAV208" s="10"/>
      <c r="BAW208" s="10"/>
      <c r="BAX208" s="10"/>
      <c r="BAY208" s="10"/>
      <c r="BAZ208" s="10"/>
      <c r="BBA208" s="10"/>
      <c r="BBB208" s="10"/>
      <c r="BBC208" s="10"/>
      <c r="BBD208" s="10"/>
      <c r="BBE208" s="10"/>
      <c r="BBF208" s="10"/>
      <c r="BBG208" s="10"/>
      <c r="BBH208" s="10"/>
      <c r="BBI208" s="10"/>
      <c r="BBJ208" s="10"/>
      <c r="BBK208" s="10"/>
      <c r="BBL208" s="10"/>
      <c r="BBM208" s="10"/>
      <c r="BBN208" s="10"/>
      <c r="BBO208" s="10"/>
      <c r="BBP208" s="10"/>
      <c r="BBQ208" s="10"/>
      <c r="BBR208" s="10"/>
      <c r="BBS208" s="10"/>
      <c r="BBT208" s="10"/>
      <c r="BBU208" s="10"/>
      <c r="BBV208" s="10"/>
      <c r="BBW208" s="10"/>
      <c r="BBX208" s="10"/>
      <c r="BBY208" s="10"/>
      <c r="BBZ208" s="10"/>
      <c r="BCA208" s="10"/>
      <c r="BCB208" s="10"/>
      <c r="BCC208" s="10"/>
      <c r="BCD208" s="10"/>
      <c r="BCE208" s="10"/>
      <c r="BCF208" s="10"/>
      <c r="BCG208" s="10"/>
      <c r="BCH208" s="10"/>
      <c r="BCI208" s="10"/>
      <c r="BCJ208" s="10"/>
      <c r="BCK208" s="10"/>
      <c r="BCL208" s="10"/>
      <c r="BCM208" s="10"/>
      <c r="BCN208" s="10"/>
      <c r="BCO208" s="10"/>
      <c r="BCP208" s="10"/>
      <c r="BCQ208" s="10"/>
      <c r="BCR208" s="10"/>
      <c r="BCS208" s="10"/>
      <c r="BCT208" s="10"/>
    </row>
    <row r="209" spans="1:1450" x14ac:dyDescent="0.25">
      <c r="A209" s="42" t="s">
        <v>1054</v>
      </c>
      <c r="B209" s="43" t="s">
        <v>1054</v>
      </c>
      <c r="C209" s="43" t="s">
        <v>84</v>
      </c>
      <c r="D209" s="43" t="s">
        <v>1149</v>
      </c>
      <c r="E209" s="43" t="s">
        <v>379</v>
      </c>
      <c r="F209" s="43" t="s">
        <v>1150</v>
      </c>
      <c r="G209" s="43">
        <v>19986</v>
      </c>
      <c r="H209" s="43">
        <v>1713</v>
      </c>
      <c r="I209" s="43">
        <v>1346</v>
      </c>
      <c r="J209" s="29"/>
      <c r="K209" s="44"/>
      <c r="L209" s="44"/>
      <c r="M209" s="29"/>
      <c r="N209" s="62"/>
      <c r="O209" s="29" t="str">
        <f t="shared" si="46"/>
        <v/>
      </c>
      <c r="P209" s="29"/>
      <c r="Q209" s="44">
        <f t="shared" si="47"/>
        <v>1828</v>
      </c>
      <c r="R209" s="30">
        <f t="shared" si="48"/>
        <v>19986</v>
      </c>
      <c r="S209" s="30">
        <f t="shared" si="50"/>
        <v>1346</v>
      </c>
      <c r="T209" s="29"/>
      <c r="U209" s="29"/>
      <c r="V209" s="29"/>
      <c r="W209" s="44">
        <f t="shared" si="49"/>
        <v>4.9214093158088307E-2</v>
      </c>
      <c r="X209" s="48"/>
      <c r="Y209" s="31"/>
      <c r="Z209" s="31"/>
      <c r="AA209" s="31"/>
      <c r="AB209" s="31"/>
      <c r="AC209" s="29"/>
      <c r="AD209" s="29"/>
      <c r="AE209" s="29"/>
      <c r="AF209" s="29"/>
      <c r="AG209" s="63"/>
      <c r="AH209" s="32"/>
      <c r="AI209" s="32"/>
      <c r="AJ209" s="32"/>
      <c r="AK209" s="32"/>
      <c r="AL209" s="29"/>
      <c r="AM209" s="29"/>
      <c r="AP209" s="29"/>
      <c r="AQ209" s="29"/>
      <c r="AR209" s="29"/>
      <c r="AS209" s="29"/>
      <c r="AT209" s="29"/>
    </row>
    <row r="210" spans="1:1450" x14ac:dyDescent="0.25">
      <c r="A210" s="42" t="s">
        <v>1054</v>
      </c>
      <c r="B210" s="43" t="s">
        <v>1054</v>
      </c>
      <c r="C210" s="43" t="s">
        <v>84</v>
      </c>
      <c r="D210" s="43" t="s">
        <v>1151</v>
      </c>
      <c r="E210" s="43" t="s">
        <v>379</v>
      </c>
      <c r="F210" s="43" t="s">
        <v>1152</v>
      </c>
      <c r="G210" s="43">
        <v>23158</v>
      </c>
      <c r="H210" s="43">
        <v>1780</v>
      </c>
      <c r="I210" s="43">
        <v>1287</v>
      </c>
      <c r="J210" s="29"/>
      <c r="K210" s="44"/>
      <c r="L210" s="44"/>
      <c r="M210" s="29"/>
      <c r="N210" s="62"/>
      <c r="O210" s="29" t="str">
        <f t="shared" si="46"/>
        <v/>
      </c>
      <c r="P210" s="29"/>
      <c r="Q210" s="44">
        <f t="shared" si="47"/>
        <v>1344</v>
      </c>
      <c r="R210" s="30">
        <f t="shared" si="48"/>
        <v>23158</v>
      </c>
      <c r="S210" s="30">
        <f t="shared" si="50"/>
        <v>1287</v>
      </c>
      <c r="T210" s="29"/>
      <c r="U210" s="29"/>
      <c r="V210" s="29"/>
      <c r="W210" s="44">
        <f t="shared" si="49"/>
        <v>7.2719692049295706</v>
      </c>
      <c r="X210" s="48"/>
      <c r="Y210" s="31"/>
      <c r="Z210" s="31"/>
      <c r="AA210" s="31"/>
      <c r="AB210" s="31"/>
      <c r="AC210" s="29"/>
      <c r="AD210" s="29"/>
      <c r="AE210" s="29"/>
      <c r="AF210" s="29"/>
      <c r="AG210" s="63"/>
      <c r="AH210" s="32"/>
      <c r="AI210" s="32"/>
      <c r="AJ210" s="32"/>
      <c r="AK210" s="32"/>
      <c r="AL210" s="29"/>
      <c r="AM210" s="29"/>
      <c r="AP210" s="29"/>
      <c r="AQ210" s="29"/>
      <c r="AR210" s="29"/>
      <c r="AS210" s="29"/>
      <c r="AT210" s="29"/>
    </row>
    <row r="211" spans="1:1450" x14ac:dyDescent="0.25">
      <c r="A211" s="66" t="s">
        <v>1237</v>
      </c>
      <c r="B211" s="33" t="s">
        <v>80</v>
      </c>
      <c r="C211" s="33" t="s">
        <v>84</v>
      </c>
      <c r="D211" s="33" t="s">
        <v>382</v>
      </c>
      <c r="E211" s="33" t="s">
        <v>383</v>
      </c>
      <c r="F211" s="33" t="s">
        <v>50</v>
      </c>
      <c r="G211" s="67">
        <v>21215</v>
      </c>
      <c r="H211" s="67">
        <v>1242</v>
      </c>
      <c r="I211" s="67">
        <v>526</v>
      </c>
      <c r="J211" s="33">
        <v>3</v>
      </c>
      <c r="K211" s="68">
        <f>AVERAGE(G211:G213)</f>
        <v>18226.333333333332</v>
      </c>
      <c r="L211" s="68">
        <f>STDEV(G211:G213)</f>
        <v>3142.3908625970312</v>
      </c>
      <c r="M211" s="33"/>
      <c r="N211" s="69">
        <v>1.196</v>
      </c>
      <c r="O211" s="33" t="str">
        <f t="shared" si="46"/>
        <v/>
      </c>
      <c r="P211" s="68">
        <f>ABS(L211*N211)</f>
        <v>3758.2994716660492</v>
      </c>
      <c r="Q211" s="68">
        <f>ABS(G211-$K$211)</f>
        <v>2988.6666666666679</v>
      </c>
      <c r="R211" s="34">
        <f>IF(Q211&gt;$P$211,"",G211)</f>
        <v>21215</v>
      </c>
      <c r="S211" s="34">
        <f t="shared" si="50"/>
        <v>526</v>
      </c>
      <c r="T211" s="68">
        <f>AVERAGE(R211:R213)</f>
        <v>18226.333333333332</v>
      </c>
      <c r="U211" s="68">
        <f>STDEV(R211:R213)</f>
        <v>3142.3908625970312</v>
      </c>
      <c r="V211" s="33"/>
      <c r="W211" s="68">
        <f>IF(R211="","",((R211-$T$211)/S211)^2)</f>
        <v>32.283712517328766</v>
      </c>
      <c r="X211" s="70">
        <f>(1/(J211-1))*SUM(W211:W213)</f>
        <v>43.179309226324058</v>
      </c>
      <c r="Y211" s="71">
        <f>U211/T211</f>
        <v>0.17240938180638077</v>
      </c>
      <c r="Z211" s="75"/>
      <c r="AA211" s="71" t="str">
        <f>IF(X211&lt;2,"A",IF(Y211&lt;0.15,"B","C"))</f>
        <v>C</v>
      </c>
      <c r="AB211" s="75"/>
      <c r="AC211" s="38">
        <f>T211/1000</f>
        <v>18.226333333333333</v>
      </c>
      <c r="AD211" s="72">
        <f>AC211*(SQRT((U211/T211)^2+(0.21/3.98)^2))</f>
        <v>3.2862546806094</v>
      </c>
      <c r="AE211" s="71">
        <f>AD211/AC211</f>
        <v>0.18030256664950348</v>
      </c>
      <c r="AF211" s="71"/>
      <c r="AG211" s="73">
        <v>75</v>
      </c>
      <c r="AH211" s="36"/>
      <c r="AI211" s="72">
        <f>(MEDIAN(R211:R213))/1000</f>
        <v>18.513999999999999</v>
      </c>
      <c r="AJ211" s="72">
        <f>(QUARTILE(R211:R213,1))/1000</f>
        <v>16.731999999999999</v>
      </c>
      <c r="AK211" s="72">
        <f>(QUARTILE(R211:R213,3))/1000</f>
        <v>19.8645</v>
      </c>
      <c r="AL211" s="38">
        <f>(AK211-AJ211)</f>
        <v>3.1325000000000003</v>
      </c>
      <c r="AM211" s="29"/>
      <c r="AP211" s="29"/>
      <c r="AQ211" s="29"/>
      <c r="AR211" s="29"/>
      <c r="AS211" s="29"/>
      <c r="AT211" s="29"/>
    </row>
    <row r="212" spans="1:1450" s="37" customFormat="1" x14ac:dyDescent="0.25">
      <c r="A212" s="66" t="s">
        <v>1237</v>
      </c>
      <c r="B212" s="33" t="s">
        <v>80</v>
      </c>
      <c r="C212" s="33" t="s">
        <v>84</v>
      </c>
      <c r="D212" s="33" t="s">
        <v>384</v>
      </c>
      <c r="E212" s="33" t="s">
        <v>383</v>
      </c>
      <c r="F212" s="33" t="s">
        <v>51</v>
      </c>
      <c r="G212" s="67">
        <v>18514</v>
      </c>
      <c r="H212" s="67">
        <v>1095</v>
      </c>
      <c r="I212" s="67">
        <v>485</v>
      </c>
      <c r="J212" s="33"/>
      <c r="K212" s="33"/>
      <c r="L212" s="33"/>
      <c r="M212" s="33"/>
      <c r="N212" s="74"/>
      <c r="O212" s="33" t="str">
        <f t="shared" si="46"/>
        <v/>
      </c>
      <c r="P212" s="33"/>
      <c r="Q212" s="68">
        <f>ABS(G212-$K$211)</f>
        <v>287.66666666666788</v>
      </c>
      <c r="R212" s="34">
        <f>IF(Q212&gt;$P$211,"",G212)</f>
        <v>18514</v>
      </c>
      <c r="S212" s="34">
        <f t="shared" si="50"/>
        <v>485</v>
      </c>
      <c r="T212" s="33"/>
      <c r="U212" s="33"/>
      <c r="V212" s="33"/>
      <c r="W212" s="68">
        <f>IF(R212="","",((R212-$T$211)/S212)^2)</f>
        <v>0.35179981341741662</v>
      </c>
      <c r="X212" s="33"/>
      <c r="Y212" s="75"/>
      <c r="Z212" s="75"/>
      <c r="AA212" s="75"/>
      <c r="AB212" s="75"/>
      <c r="AC212" s="33"/>
      <c r="AD212" s="33"/>
      <c r="AE212" s="33"/>
      <c r="AF212" s="33"/>
      <c r="AG212" s="76"/>
      <c r="AH212" s="36"/>
      <c r="AI212" s="36"/>
      <c r="AJ212" s="36"/>
      <c r="AK212" s="36"/>
      <c r="AL212" s="33"/>
      <c r="AM212" s="29"/>
      <c r="AN212" s="10"/>
      <c r="AO212" s="10"/>
      <c r="AP212" s="29"/>
      <c r="AQ212" s="29"/>
      <c r="AR212" s="29"/>
      <c r="AS212" s="29"/>
      <c r="AT212" s="29"/>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c r="HX212" s="10"/>
      <c r="HY212" s="10"/>
      <c r="HZ212" s="10"/>
      <c r="IA212" s="10"/>
      <c r="IB212" s="10"/>
      <c r="IC212" s="10"/>
      <c r="ID212" s="10"/>
      <c r="IE212" s="10"/>
      <c r="IF212" s="10"/>
      <c r="IG212" s="10"/>
      <c r="IH212" s="10"/>
      <c r="II212" s="10"/>
      <c r="IJ212" s="10"/>
      <c r="IK212" s="10"/>
      <c r="IL212" s="10"/>
      <c r="IM212" s="10"/>
      <c r="IN212" s="10"/>
      <c r="IO212" s="10"/>
      <c r="IP212" s="10"/>
      <c r="IQ212" s="10"/>
      <c r="IR212" s="10"/>
      <c r="IS212" s="10"/>
      <c r="IT212" s="10"/>
      <c r="IU212" s="10"/>
      <c r="IV212" s="10"/>
      <c r="IW212" s="10"/>
      <c r="IX212" s="10"/>
      <c r="IY212" s="10"/>
      <c r="IZ212" s="10"/>
      <c r="JA212" s="10"/>
      <c r="JB212" s="10"/>
      <c r="JC212" s="10"/>
      <c r="JD212" s="10"/>
      <c r="JE212" s="10"/>
      <c r="JF212" s="10"/>
      <c r="JG212" s="10"/>
      <c r="JH212" s="10"/>
      <c r="JI212" s="10"/>
      <c r="JJ212" s="10"/>
      <c r="JK212" s="10"/>
      <c r="JL212" s="10"/>
      <c r="JM212" s="10"/>
      <c r="JN212" s="10"/>
      <c r="JO212" s="10"/>
      <c r="JP212" s="10"/>
      <c r="JQ212" s="10"/>
      <c r="JR212" s="10"/>
      <c r="JS212" s="10"/>
      <c r="JT212" s="10"/>
      <c r="JU212" s="10"/>
      <c r="JV212" s="10"/>
      <c r="JW212" s="10"/>
      <c r="JX212" s="10"/>
      <c r="JY212" s="10"/>
      <c r="JZ212" s="10"/>
      <c r="KA212" s="10"/>
      <c r="KB212" s="10"/>
      <c r="KC212" s="10"/>
      <c r="KD212" s="10"/>
      <c r="KE212" s="10"/>
      <c r="KF212" s="10"/>
      <c r="KG212" s="10"/>
      <c r="KH212" s="10"/>
      <c r="KI212" s="10"/>
      <c r="KJ212" s="10"/>
      <c r="KK212" s="10"/>
      <c r="KL212" s="10"/>
      <c r="KM212" s="10"/>
      <c r="KN212" s="10"/>
      <c r="KO212" s="10"/>
      <c r="KP212" s="10"/>
      <c r="KQ212" s="10"/>
      <c r="KR212" s="10"/>
      <c r="KS212" s="10"/>
      <c r="KT212" s="10"/>
      <c r="KU212" s="10"/>
      <c r="KV212" s="10"/>
      <c r="KW212" s="10"/>
      <c r="KX212" s="10"/>
      <c r="KY212" s="10"/>
      <c r="KZ212" s="10"/>
      <c r="LA212" s="10"/>
      <c r="LB212" s="10"/>
      <c r="LC212" s="10"/>
      <c r="LD212" s="10"/>
      <c r="LE212" s="10"/>
      <c r="LF212" s="10"/>
      <c r="LG212" s="10"/>
      <c r="LH212" s="10"/>
      <c r="LI212" s="10"/>
      <c r="LJ212" s="10"/>
      <c r="LK212" s="10"/>
      <c r="LL212" s="10"/>
      <c r="LM212" s="10"/>
      <c r="LN212" s="10"/>
      <c r="LO212" s="10"/>
      <c r="LP212" s="10"/>
      <c r="LQ212" s="10"/>
      <c r="LR212" s="10"/>
      <c r="LS212" s="10"/>
      <c r="LT212" s="10"/>
      <c r="LU212" s="10"/>
      <c r="LV212" s="10"/>
      <c r="LW212" s="10"/>
      <c r="LX212" s="10"/>
      <c r="LY212" s="10"/>
      <c r="LZ212" s="10"/>
      <c r="MA212" s="10"/>
      <c r="MB212" s="10"/>
      <c r="MC212" s="10"/>
      <c r="MD212" s="10"/>
      <c r="ME212" s="10"/>
      <c r="MF212" s="10"/>
      <c r="MG212" s="10"/>
      <c r="MH212" s="10"/>
      <c r="MI212" s="10"/>
      <c r="MJ212" s="10"/>
      <c r="MK212" s="10"/>
      <c r="ML212" s="10"/>
      <c r="MM212" s="10"/>
      <c r="MN212" s="10"/>
      <c r="MO212" s="10"/>
      <c r="MP212" s="10"/>
      <c r="MQ212" s="10"/>
      <c r="MR212" s="10"/>
      <c r="MS212" s="10"/>
      <c r="MT212" s="10"/>
      <c r="MU212" s="10"/>
      <c r="MV212" s="10"/>
      <c r="MW212" s="10"/>
      <c r="MX212" s="10"/>
      <c r="MY212" s="10"/>
      <c r="MZ212" s="10"/>
      <c r="NA212" s="10"/>
      <c r="NB212" s="10"/>
      <c r="NC212" s="10"/>
      <c r="ND212" s="10"/>
      <c r="NE212" s="10"/>
      <c r="NF212" s="10"/>
      <c r="NG212" s="10"/>
      <c r="NH212" s="10"/>
      <c r="NI212" s="10"/>
      <c r="NJ212" s="10"/>
      <c r="NK212" s="10"/>
      <c r="NL212" s="10"/>
      <c r="NM212" s="10"/>
      <c r="NN212" s="10"/>
      <c r="NO212" s="10"/>
      <c r="NP212" s="10"/>
      <c r="NQ212" s="10"/>
      <c r="NR212" s="10"/>
      <c r="NS212" s="10"/>
      <c r="NT212" s="10"/>
      <c r="NU212" s="10"/>
      <c r="NV212" s="10"/>
      <c r="NW212" s="10"/>
      <c r="NX212" s="10"/>
      <c r="NY212" s="10"/>
      <c r="NZ212" s="10"/>
      <c r="OA212" s="10"/>
      <c r="OB212" s="10"/>
      <c r="OC212" s="10"/>
      <c r="OD212" s="10"/>
      <c r="OE212" s="10"/>
      <c r="OF212" s="10"/>
      <c r="OG212" s="10"/>
      <c r="OH212" s="10"/>
      <c r="OI212" s="10"/>
      <c r="OJ212" s="10"/>
      <c r="OK212" s="10"/>
      <c r="OL212" s="10"/>
      <c r="OM212" s="10"/>
      <c r="ON212" s="10"/>
      <c r="OO212" s="10"/>
      <c r="OP212" s="10"/>
      <c r="OQ212" s="10"/>
      <c r="OR212" s="10"/>
      <c r="OS212" s="10"/>
      <c r="OT212" s="10"/>
      <c r="OU212" s="10"/>
      <c r="OV212" s="10"/>
      <c r="OW212" s="10"/>
      <c r="OX212" s="10"/>
      <c r="OY212" s="10"/>
      <c r="OZ212" s="10"/>
      <c r="PA212" s="10"/>
      <c r="PB212" s="10"/>
      <c r="PC212" s="10"/>
      <c r="PD212" s="10"/>
      <c r="PE212" s="10"/>
      <c r="PF212" s="10"/>
      <c r="PG212" s="10"/>
      <c r="PH212" s="10"/>
      <c r="PI212" s="10"/>
      <c r="PJ212" s="10"/>
      <c r="PK212" s="10"/>
      <c r="PL212" s="10"/>
      <c r="PM212" s="10"/>
      <c r="PN212" s="10"/>
      <c r="PO212" s="10"/>
      <c r="PP212" s="10"/>
      <c r="PQ212" s="10"/>
      <c r="PR212" s="10"/>
      <c r="PS212" s="10"/>
      <c r="PT212" s="10"/>
      <c r="PU212" s="10"/>
      <c r="PV212" s="10"/>
      <c r="PW212" s="10"/>
      <c r="PX212" s="10"/>
      <c r="PY212" s="10"/>
      <c r="PZ212" s="10"/>
      <c r="QA212" s="10"/>
      <c r="QB212" s="10"/>
      <c r="QC212" s="10"/>
      <c r="QD212" s="10"/>
      <c r="QE212" s="10"/>
      <c r="QF212" s="10"/>
      <c r="QG212" s="10"/>
      <c r="QH212" s="10"/>
      <c r="QI212" s="10"/>
      <c r="QJ212" s="10"/>
      <c r="QK212" s="10"/>
      <c r="QL212" s="10"/>
      <c r="QM212" s="10"/>
      <c r="QN212" s="10"/>
      <c r="QO212" s="10"/>
      <c r="QP212" s="10"/>
      <c r="QQ212" s="10"/>
      <c r="QR212" s="10"/>
      <c r="QS212" s="10"/>
      <c r="QT212" s="10"/>
      <c r="QU212" s="10"/>
      <c r="QV212" s="10"/>
      <c r="QW212" s="10"/>
      <c r="QX212" s="10"/>
      <c r="QY212" s="10"/>
      <c r="QZ212" s="10"/>
      <c r="RA212" s="10"/>
      <c r="RB212" s="10"/>
      <c r="RC212" s="10"/>
      <c r="RD212" s="10"/>
      <c r="RE212" s="10"/>
      <c r="RF212" s="10"/>
      <c r="RG212" s="10"/>
      <c r="RH212" s="10"/>
      <c r="RI212" s="10"/>
      <c r="RJ212" s="10"/>
      <c r="RK212" s="10"/>
      <c r="RL212" s="10"/>
      <c r="RM212" s="10"/>
      <c r="RN212" s="10"/>
      <c r="RO212" s="10"/>
      <c r="RP212" s="10"/>
      <c r="RQ212" s="10"/>
      <c r="RR212" s="10"/>
      <c r="RS212" s="10"/>
      <c r="RT212" s="10"/>
      <c r="RU212" s="10"/>
      <c r="RV212" s="10"/>
      <c r="RW212" s="10"/>
      <c r="RX212" s="10"/>
      <c r="RY212" s="10"/>
      <c r="RZ212" s="10"/>
      <c r="SA212" s="10"/>
      <c r="SB212" s="10"/>
      <c r="SC212" s="10"/>
      <c r="SD212" s="10"/>
      <c r="SE212" s="10"/>
      <c r="SF212" s="10"/>
      <c r="SG212" s="10"/>
      <c r="SH212" s="10"/>
      <c r="SI212" s="10"/>
      <c r="SJ212" s="10"/>
      <c r="SK212" s="10"/>
      <c r="SL212" s="10"/>
      <c r="SM212" s="10"/>
      <c r="SN212" s="10"/>
      <c r="SO212" s="10"/>
      <c r="SP212" s="10"/>
      <c r="SQ212" s="10"/>
      <c r="SR212" s="10"/>
      <c r="SS212" s="10"/>
      <c r="ST212" s="10"/>
      <c r="SU212" s="10"/>
      <c r="SV212" s="10"/>
      <c r="SW212" s="10"/>
      <c r="SX212" s="10"/>
      <c r="SY212" s="10"/>
      <c r="SZ212" s="10"/>
      <c r="TA212" s="10"/>
      <c r="TB212" s="10"/>
      <c r="TC212" s="10"/>
      <c r="TD212" s="10"/>
      <c r="TE212" s="10"/>
      <c r="TF212" s="10"/>
      <c r="TG212" s="10"/>
      <c r="TH212" s="10"/>
      <c r="TI212" s="10"/>
      <c r="TJ212" s="10"/>
      <c r="TK212" s="10"/>
      <c r="TL212" s="10"/>
      <c r="TM212" s="10"/>
      <c r="TN212" s="10"/>
      <c r="TO212" s="10"/>
      <c r="TP212" s="10"/>
      <c r="TQ212" s="10"/>
      <c r="TR212" s="10"/>
      <c r="TS212" s="10"/>
      <c r="TT212" s="10"/>
      <c r="TU212" s="10"/>
      <c r="TV212" s="10"/>
      <c r="TW212" s="10"/>
      <c r="TX212" s="10"/>
      <c r="TY212" s="10"/>
      <c r="TZ212" s="10"/>
      <c r="UA212" s="10"/>
      <c r="UB212" s="10"/>
      <c r="UC212" s="10"/>
      <c r="UD212" s="10"/>
      <c r="UE212" s="10"/>
      <c r="UF212" s="10"/>
      <c r="UG212" s="10"/>
      <c r="UH212" s="10"/>
      <c r="UI212" s="10"/>
      <c r="UJ212" s="10"/>
      <c r="UK212" s="10"/>
      <c r="UL212" s="10"/>
      <c r="UM212" s="10"/>
      <c r="UN212" s="10"/>
      <c r="UO212" s="10"/>
      <c r="UP212" s="10"/>
      <c r="UQ212" s="10"/>
      <c r="UR212" s="10"/>
      <c r="US212" s="10"/>
      <c r="UT212" s="10"/>
      <c r="UU212" s="10"/>
      <c r="UV212" s="10"/>
      <c r="UW212" s="10"/>
      <c r="UX212" s="10"/>
      <c r="UY212" s="10"/>
      <c r="UZ212" s="10"/>
      <c r="VA212" s="10"/>
      <c r="VB212" s="10"/>
      <c r="VC212" s="10"/>
      <c r="VD212" s="10"/>
      <c r="VE212" s="10"/>
      <c r="VF212" s="10"/>
      <c r="VG212" s="10"/>
      <c r="VH212" s="10"/>
      <c r="VI212" s="10"/>
      <c r="VJ212" s="10"/>
      <c r="VK212" s="10"/>
      <c r="VL212" s="10"/>
      <c r="VM212" s="10"/>
      <c r="VN212" s="10"/>
      <c r="VO212" s="10"/>
      <c r="VP212" s="10"/>
      <c r="VQ212" s="10"/>
      <c r="VR212" s="10"/>
      <c r="VS212" s="10"/>
      <c r="VT212" s="10"/>
      <c r="VU212" s="10"/>
      <c r="VV212" s="10"/>
      <c r="VW212" s="10"/>
      <c r="VX212" s="10"/>
      <c r="VY212" s="10"/>
      <c r="VZ212" s="10"/>
      <c r="WA212" s="10"/>
      <c r="WB212" s="10"/>
      <c r="WC212" s="10"/>
      <c r="WD212" s="10"/>
      <c r="WE212" s="10"/>
      <c r="WF212" s="10"/>
      <c r="WG212" s="10"/>
      <c r="WH212" s="10"/>
      <c r="WI212" s="10"/>
      <c r="WJ212" s="10"/>
      <c r="WK212" s="10"/>
      <c r="WL212" s="10"/>
      <c r="WM212" s="10"/>
      <c r="WN212" s="10"/>
      <c r="WO212" s="10"/>
      <c r="WP212" s="10"/>
      <c r="WQ212" s="10"/>
      <c r="WR212" s="10"/>
      <c r="WS212" s="10"/>
      <c r="WT212" s="10"/>
      <c r="WU212" s="10"/>
      <c r="WV212" s="10"/>
      <c r="WW212" s="10"/>
      <c r="WX212" s="10"/>
      <c r="WY212" s="10"/>
      <c r="WZ212" s="10"/>
      <c r="XA212" s="10"/>
      <c r="XB212" s="10"/>
      <c r="XC212" s="10"/>
      <c r="XD212" s="10"/>
      <c r="XE212" s="10"/>
      <c r="XF212" s="10"/>
      <c r="XG212" s="10"/>
      <c r="XH212" s="10"/>
      <c r="XI212" s="10"/>
      <c r="XJ212" s="10"/>
      <c r="XK212" s="10"/>
      <c r="XL212" s="10"/>
      <c r="XM212" s="10"/>
      <c r="XN212" s="10"/>
      <c r="XO212" s="10"/>
      <c r="XP212" s="10"/>
      <c r="XQ212" s="10"/>
      <c r="XR212" s="10"/>
      <c r="XS212" s="10"/>
      <c r="XT212" s="10"/>
      <c r="XU212" s="10"/>
      <c r="XV212" s="10"/>
      <c r="XW212" s="10"/>
      <c r="XX212" s="10"/>
      <c r="XY212" s="10"/>
      <c r="XZ212" s="10"/>
      <c r="YA212" s="10"/>
      <c r="YB212" s="10"/>
      <c r="YC212" s="10"/>
      <c r="YD212" s="10"/>
      <c r="YE212" s="10"/>
      <c r="YF212" s="10"/>
      <c r="YG212" s="10"/>
      <c r="YH212" s="10"/>
      <c r="YI212" s="10"/>
      <c r="YJ212" s="10"/>
      <c r="YK212" s="10"/>
      <c r="YL212" s="10"/>
      <c r="YM212" s="10"/>
      <c r="YN212" s="10"/>
      <c r="YO212" s="10"/>
      <c r="YP212" s="10"/>
      <c r="YQ212" s="10"/>
      <c r="YR212" s="10"/>
      <c r="YS212" s="10"/>
      <c r="YT212" s="10"/>
      <c r="YU212" s="10"/>
      <c r="YV212" s="10"/>
      <c r="YW212" s="10"/>
      <c r="YX212" s="10"/>
      <c r="YY212" s="10"/>
      <c r="YZ212" s="10"/>
      <c r="ZA212" s="10"/>
      <c r="ZB212" s="10"/>
      <c r="ZC212" s="10"/>
      <c r="ZD212" s="10"/>
      <c r="ZE212" s="10"/>
      <c r="ZF212" s="10"/>
      <c r="ZG212" s="10"/>
      <c r="ZH212" s="10"/>
      <c r="ZI212" s="10"/>
      <c r="ZJ212" s="10"/>
      <c r="ZK212" s="10"/>
      <c r="ZL212" s="10"/>
      <c r="ZM212" s="10"/>
      <c r="ZN212" s="10"/>
      <c r="ZO212" s="10"/>
      <c r="ZP212" s="10"/>
      <c r="ZQ212" s="10"/>
      <c r="ZR212" s="10"/>
      <c r="ZS212" s="10"/>
      <c r="ZT212" s="10"/>
      <c r="ZU212" s="10"/>
      <c r="ZV212" s="10"/>
      <c r="ZW212" s="10"/>
      <c r="ZX212" s="10"/>
      <c r="ZY212" s="10"/>
      <c r="ZZ212" s="10"/>
      <c r="AAA212" s="10"/>
      <c r="AAB212" s="10"/>
      <c r="AAC212" s="10"/>
      <c r="AAD212" s="10"/>
      <c r="AAE212" s="10"/>
      <c r="AAF212" s="10"/>
      <c r="AAG212" s="10"/>
      <c r="AAH212" s="10"/>
      <c r="AAI212" s="10"/>
      <c r="AAJ212" s="10"/>
      <c r="AAK212" s="10"/>
      <c r="AAL212" s="10"/>
      <c r="AAM212" s="10"/>
      <c r="AAN212" s="10"/>
      <c r="AAO212" s="10"/>
      <c r="AAP212" s="10"/>
      <c r="AAQ212" s="10"/>
      <c r="AAR212" s="10"/>
      <c r="AAS212" s="10"/>
      <c r="AAT212" s="10"/>
      <c r="AAU212" s="10"/>
      <c r="AAV212" s="10"/>
      <c r="AAW212" s="10"/>
      <c r="AAX212" s="10"/>
      <c r="AAY212" s="10"/>
      <c r="AAZ212" s="10"/>
      <c r="ABA212" s="10"/>
      <c r="ABB212" s="10"/>
      <c r="ABC212" s="10"/>
      <c r="ABD212" s="10"/>
      <c r="ABE212" s="10"/>
      <c r="ABF212" s="10"/>
      <c r="ABG212" s="10"/>
      <c r="ABH212" s="10"/>
      <c r="ABI212" s="10"/>
      <c r="ABJ212" s="10"/>
      <c r="ABK212" s="10"/>
      <c r="ABL212" s="10"/>
      <c r="ABM212" s="10"/>
      <c r="ABN212" s="10"/>
      <c r="ABO212" s="10"/>
      <c r="ABP212" s="10"/>
      <c r="ABQ212" s="10"/>
      <c r="ABR212" s="10"/>
      <c r="ABS212" s="10"/>
      <c r="ABT212" s="10"/>
      <c r="ABU212" s="10"/>
      <c r="ABV212" s="10"/>
      <c r="ABW212" s="10"/>
      <c r="ABX212" s="10"/>
      <c r="ABY212" s="10"/>
      <c r="ABZ212" s="10"/>
      <c r="ACA212" s="10"/>
      <c r="ACB212" s="10"/>
      <c r="ACC212" s="10"/>
      <c r="ACD212" s="10"/>
      <c r="ACE212" s="10"/>
      <c r="ACF212" s="10"/>
      <c r="ACG212" s="10"/>
      <c r="ACH212" s="10"/>
      <c r="ACI212" s="10"/>
      <c r="ACJ212" s="10"/>
      <c r="ACK212" s="10"/>
      <c r="ACL212" s="10"/>
      <c r="ACM212" s="10"/>
      <c r="ACN212" s="10"/>
      <c r="ACO212" s="10"/>
      <c r="ACP212" s="10"/>
      <c r="ACQ212" s="10"/>
      <c r="ACR212" s="10"/>
      <c r="ACS212" s="10"/>
      <c r="ACT212" s="10"/>
      <c r="ACU212" s="10"/>
      <c r="ACV212" s="10"/>
      <c r="ACW212" s="10"/>
      <c r="ACX212" s="10"/>
      <c r="ACY212" s="10"/>
      <c r="ACZ212" s="10"/>
      <c r="ADA212" s="10"/>
      <c r="ADB212" s="10"/>
      <c r="ADC212" s="10"/>
      <c r="ADD212" s="10"/>
      <c r="ADE212" s="10"/>
      <c r="ADF212" s="10"/>
      <c r="ADG212" s="10"/>
      <c r="ADH212" s="10"/>
      <c r="ADI212" s="10"/>
      <c r="ADJ212" s="10"/>
      <c r="ADK212" s="10"/>
      <c r="ADL212" s="10"/>
      <c r="ADM212" s="10"/>
      <c r="ADN212" s="10"/>
      <c r="ADO212" s="10"/>
      <c r="ADP212" s="10"/>
      <c r="ADQ212" s="10"/>
      <c r="ADR212" s="10"/>
      <c r="ADS212" s="10"/>
      <c r="ADT212" s="10"/>
      <c r="ADU212" s="10"/>
      <c r="ADV212" s="10"/>
      <c r="ADW212" s="10"/>
      <c r="ADX212" s="10"/>
      <c r="ADY212" s="10"/>
      <c r="ADZ212" s="10"/>
      <c r="AEA212" s="10"/>
      <c r="AEB212" s="10"/>
      <c r="AEC212" s="10"/>
      <c r="AED212" s="10"/>
      <c r="AEE212" s="10"/>
      <c r="AEF212" s="10"/>
      <c r="AEG212" s="10"/>
      <c r="AEH212" s="10"/>
      <c r="AEI212" s="10"/>
      <c r="AEJ212" s="10"/>
      <c r="AEK212" s="10"/>
      <c r="AEL212" s="10"/>
      <c r="AEM212" s="10"/>
      <c r="AEN212" s="10"/>
      <c r="AEO212" s="10"/>
      <c r="AEP212" s="10"/>
      <c r="AEQ212" s="10"/>
      <c r="AER212" s="10"/>
      <c r="AES212" s="10"/>
      <c r="AET212" s="10"/>
      <c r="AEU212" s="10"/>
      <c r="AEV212" s="10"/>
      <c r="AEW212" s="10"/>
      <c r="AEX212" s="10"/>
      <c r="AEY212" s="10"/>
      <c r="AEZ212" s="10"/>
      <c r="AFA212" s="10"/>
      <c r="AFB212" s="10"/>
      <c r="AFC212" s="10"/>
      <c r="AFD212" s="10"/>
      <c r="AFE212" s="10"/>
      <c r="AFF212" s="10"/>
      <c r="AFG212" s="10"/>
      <c r="AFH212" s="10"/>
      <c r="AFI212" s="10"/>
      <c r="AFJ212" s="10"/>
      <c r="AFK212" s="10"/>
      <c r="AFL212" s="10"/>
      <c r="AFM212" s="10"/>
      <c r="AFN212" s="10"/>
      <c r="AFO212" s="10"/>
      <c r="AFP212" s="10"/>
      <c r="AFQ212" s="10"/>
      <c r="AFR212" s="10"/>
      <c r="AFS212" s="10"/>
      <c r="AFT212" s="10"/>
      <c r="AFU212" s="10"/>
      <c r="AFV212" s="10"/>
      <c r="AFW212" s="10"/>
      <c r="AFX212" s="10"/>
      <c r="AFY212" s="10"/>
      <c r="AFZ212" s="10"/>
      <c r="AGA212" s="10"/>
      <c r="AGB212" s="10"/>
      <c r="AGC212" s="10"/>
      <c r="AGD212" s="10"/>
      <c r="AGE212" s="10"/>
      <c r="AGF212" s="10"/>
      <c r="AGG212" s="10"/>
      <c r="AGH212" s="10"/>
      <c r="AGI212" s="10"/>
      <c r="AGJ212" s="10"/>
      <c r="AGK212" s="10"/>
      <c r="AGL212" s="10"/>
      <c r="AGM212" s="10"/>
      <c r="AGN212" s="10"/>
      <c r="AGO212" s="10"/>
      <c r="AGP212" s="10"/>
      <c r="AGQ212" s="10"/>
      <c r="AGR212" s="10"/>
      <c r="AGS212" s="10"/>
      <c r="AGT212" s="10"/>
      <c r="AGU212" s="10"/>
      <c r="AGV212" s="10"/>
      <c r="AGW212" s="10"/>
      <c r="AGX212" s="10"/>
      <c r="AGY212" s="10"/>
      <c r="AGZ212" s="10"/>
      <c r="AHA212" s="10"/>
      <c r="AHB212" s="10"/>
      <c r="AHC212" s="10"/>
      <c r="AHD212" s="10"/>
      <c r="AHE212" s="10"/>
      <c r="AHF212" s="10"/>
      <c r="AHG212" s="10"/>
      <c r="AHH212" s="10"/>
      <c r="AHI212" s="10"/>
      <c r="AHJ212" s="10"/>
      <c r="AHK212" s="10"/>
      <c r="AHL212" s="10"/>
      <c r="AHM212" s="10"/>
      <c r="AHN212" s="10"/>
      <c r="AHO212" s="10"/>
      <c r="AHP212" s="10"/>
      <c r="AHQ212" s="10"/>
      <c r="AHR212" s="10"/>
      <c r="AHS212" s="10"/>
      <c r="AHT212" s="10"/>
      <c r="AHU212" s="10"/>
      <c r="AHV212" s="10"/>
      <c r="AHW212" s="10"/>
      <c r="AHX212" s="10"/>
      <c r="AHY212" s="10"/>
      <c r="AHZ212" s="10"/>
      <c r="AIA212" s="10"/>
      <c r="AIB212" s="10"/>
      <c r="AIC212" s="10"/>
      <c r="AID212" s="10"/>
      <c r="AIE212" s="10"/>
      <c r="AIF212" s="10"/>
      <c r="AIG212" s="10"/>
      <c r="AIH212" s="10"/>
      <c r="AII212" s="10"/>
      <c r="AIJ212" s="10"/>
      <c r="AIK212" s="10"/>
      <c r="AIL212" s="10"/>
      <c r="AIM212" s="10"/>
      <c r="AIN212" s="10"/>
      <c r="AIO212" s="10"/>
      <c r="AIP212" s="10"/>
      <c r="AIQ212" s="10"/>
      <c r="AIR212" s="10"/>
      <c r="AIS212" s="10"/>
      <c r="AIT212" s="10"/>
      <c r="AIU212" s="10"/>
      <c r="AIV212" s="10"/>
      <c r="AIW212" s="10"/>
      <c r="AIX212" s="10"/>
      <c r="AIY212" s="10"/>
      <c r="AIZ212" s="10"/>
      <c r="AJA212" s="10"/>
      <c r="AJB212" s="10"/>
      <c r="AJC212" s="10"/>
      <c r="AJD212" s="10"/>
      <c r="AJE212" s="10"/>
      <c r="AJF212" s="10"/>
      <c r="AJG212" s="10"/>
      <c r="AJH212" s="10"/>
      <c r="AJI212" s="10"/>
      <c r="AJJ212" s="10"/>
      <c r="AJK212" s="10"/>
      <c r="AJL212" s="10"/>
      <c r="AJM212" s="10"/>
      <c r="AJN212" s="10"/>
      <c r="AJO212" s="10"/>
      <c r="AJP212" s="10"/>
      <c r="AJQ212" s="10"/>
      <c r="AJR212" s="10"/>
      <c r="AJS212" s="10"/>
      <c r="AJT212" s="10"/>
      <c r="AJU212" s="10"/>
      <c r="AJV212" s="10"/>
      <c r="AJW212" s="10"/>
      <c r="AJX212" s="10"/>
      <c r="AJY212" s="10"/>
      <c r="AJZ212" s="10"/>
      <c r="AKA212" s="10"/>
      <c r="AKB212" s="10"/>
      <c r="AKC212" s="10"/>
      <c r="AKD212" s="10"/>
      <c r="AKE212" s="10"/>
      <c r="AKF212" s="10"/>
      <c r="AKG212" s="10"/>
      <c r="AKH212" s="10"/>
      <c r="AKI212" s="10"/>
      <c r="AKJ212" s="10"/>
      <c r="AKK212" s="10"/>
      <c r="AKL212" s="10"/>
      <c r="AKM212" s="10"/>
      <c r="AKN212" s="10"/>
      <c r="AKO212" s="10"/>
      <c r="AKP212" s="10"/>
      <c r="AKQ212" s="10"/>
      <c r="AKR212" s="10"/>
      <c r="AKS212" s="10"/>
      <c r="AKT212" s="10"/>
      <c r="AKU212" s="10"/>
      <c r="AKV212" s="10"/>
      <c r="AKW212" s="10"/>
      <c r="AKX212" s="10"/>
      <c r="AKY212" s="10"/>
      <c r="AKZ212" s="10"/>
      <c r="ALA212" s="10"/>
      <c r="ALB212" s="10"/>
      <c r="ALC212" s="10"/>
      <c r="ALD212" s="10"/>
      <c r="ALE212" s="10"/>
      <c r="ALF212" s="10"/>
      <c r="ALG212" s="10"/>
      <c r="ALH212" s="10"/>
      <c r="ALI212" s="10"/>
      <c r="ALJ212" s="10"/>
      <c r="ALK212" s="10"/>
      <c r="ALL212" s="10"/>
      <c r="ALM212" s="10"/>
      <c r="ALN212" s="10"/>
      <c r="ALO212" s="10"/>
      <c r="ALP212" s="10"/>
      <c r="ALQ212" s="10"/>
      <c r="ALR212" s="10"/>
      <c r="ALS212" s="10"/>
      <c r="ALT212" s="10"/>
      <c r="ALU212" s="10"/>
      <c r="ALV212" s="10"/>
      <c r="ALW212" s="10"/>
      <c r="ALX212" s="10"/>
      <c r="ALY212" s="10"/>
      <c r="ALZ212" s="10"/>
      <c r="AMA212" s="10"/>
      <c r="AMB212" s="10"/>
      <c r="AMC212" s="10"/>
      <c r="AMD212" s="10"/>
      <c r="AME212" s="10"/>
      <c r="AMF212" s="10"/>
      <c r="AMG212" s="10"/>
      <c r="AMH212" s="10"/>
      <c r="AMI212" s="10"/>
      <c r="AMJ212" s="10"/>
      <c r="AMK212" s="10"/>
      <c r="AML212" s="10"/>
      <c r="AMM212" s="10"/>
      <c r="AMN212" s="10"/>
      <c r="AMO212" s="10"/>
      <c r="AMP212" s="10"/>
      <c r="AMQ212" s="10"/>
      <c r="AMR212" s="10"/>
      <c r="AMS212" s="10"/>
      <c r="AMT212" s="10"/>
      <c r="AMU212" s="10"/>
      <c r="AMV212" s="10"/>
      <c r="AMW212" s="10"/>
      <c r="AMX212" s="10"/>
      <c r="AMY212" s="10"/>
      <c r="AMZ212" s="10"/>
      <c r="ANA212" s="10"/>
      <c r="ANB212" s="10"/>
      <c r="ANC212" s="10"/>
      <c r="AND212" s="10"/>
      <c r="ANE212" s="10"/>
      <c r="ANF212" s="10"/>
      <c r="ANG212" s="10"/>
      <c r="ANH212" s="10"/>
      <c r="ANI212" s="10"/>
      <c r="ANJ212" s="10"/>
      <c r="ANK212" s="10"/>
      <c r="ANL212" s="10"/>
      <c r="ANM212" s="10"/>
      <c r="ANN212" s="10"/>
      <c r="ANO212" s="10"/>
      <c r="ANP212" s="10"/>
      <c r="ANQ212" s="10"/>
      <c r="ANR212" s="10"/>
      <c r="ANS212" s="10"/>
      <c r="ANT212" s="10"/>
      <c r="ANU212" s="10"/>
      <c r="ANV212" s="10"/>
      <c r="ANW212" s="10"/>
      <c r="ANX212" s="10"/>
      <c r="ANY212" s="10"/>
      <c r="ANZ212" s="10"/>
      <c r="AOA212" s="10"/>
      <c r="AOB212" s="10"/>
      <c r="AOC212" s="10"/>
      <c r="AOD212" s="10"/>
      <c r="AOE212" s="10"/>
      <c r="AOF212" s="10"/>
      <c r="AOG212" s="10"/>
      <c r="AOH212" s="10"/>
      <c r="AOI212" s="10"/>
      <c r="AOJ212" s="10"/>
      <c r="AOK212" s="10"/>
      <c r="AOL212" s="10"/>
      <c r="AOM212" s="10"/>
      <c r="AON212" s="10"/>
      <c r="AOO212" s="10"/>
      <c r="AOP212" s="10"/>
      <c r="AOQ212" s="10"/>
      <c r="AOR212" s="10"/>
      <c r="AOS212" s="10"/>
      <c r="AOT212" s="10"/>
      <c r="AOU212" s="10"/>
      <c r="AOV212" s="10"/>
      <c r="AOW212" s="10"/>
      <c r="AOX212" s="10"/>
      <c r="AOY212" s="10"/>
      <c r="AOZ212" s="10"/>
      <c r="APA212" s="10"/>
      <c r="APB212" s="10"/>
      <c r="APC212" s="10"/>
      <c r="APD212" s="10"/>
      <c r="APE212" s="10"/>
      <c r="APF212" s="10"/>
      <c r="APG212" s="10"/>
      <c r="APH212" s="10"/>
      <c r="API212" s="10"/>
      <c r="APJ212" s="10"/>
      <c r="APK212" s="10"/>
      <c r="APL212" s="10"/>
      <c r="APM212" s="10"/>
      <c r="APN212" s="10"/>
      <c r="APO212" s="10"/>
      <c r="APP212" s="10"/>
      <c r="APQ212" s="10"/>
      <c r="APR212" s="10"/>
      <c r="APS212" s="10"/>
      <c r="APT212" s="10"/>
      <c r="APU212" s="10"/>
      <c r="APV212" s="10"/>
      <c r="APW212" s="10"/>
      <c r="APX212" s="10"/>
      <c r="APY212" s="10"/>
      <c r="APZ212" s="10"/>
      <c r="AQA212" s="10"/>
      <c r="AQB212" s="10"/>
      <c r="AQC212" s="10"/>
      <c r="AQD212" s="10"/>
      <c r="AQE212" s="10"/>
      <c r="AQF212" s="10"/>
      <c r="AQG212" s="10"/>
      <c r="AQH212" s="10"/>
      <c r="AQI212" s="10"/>
      <c r="AQJ212" s="10"/>
      <c r="AQK212" s="10"/>
      <c r="AQL212" s="10"/>
      <c r="AQM212" s="10"/>
      <c r="AQN212" s="10"/>
      <c r="AQO212" s="10"/>
      <c r="AQP212" s="10"/>
      <c r="AQQ212" s="10"/>
      <c r="AQR212" s="10"/>
      <c r="AQS212" s="10"/>
      <c r="AQT212" s="10"/>
      <c r="AQU212" s="10"/>
      <c r="AQV212" s="10"/>
      <c r="AQW212" s="10"/>
      <c r="AQX212" s="10"/>
      <c r="AQY212" s="10"/>
      <c r="AQZ212" s="10"/>
      <c r="ARA212" s="10"/>
      <c r="ARB212" s="10"/>
      <c r="ARC212" s="10"/>
      <c r="ARD212" s="10"/>
      <c r="ARE212" s="10"/>
      <c r="ARF212" s="10"/>
      <c r="ARG212" s="10"/>
      <c r="ARH212" s="10"/>
      <c r="ARI212" s="10"/>
      <c r="ARJ212" s="10"/>
      <c r="ARK212" s="10"/>
      <c r="ARL212" s="10"/>
      <c r="ARM212" s="10"/>
      <c r="ARN212" s="10"/>
      <c r="ARO212" s="10"/>
      <c r="ARP212" s="10"/>
      <c r="ARQ212" s="10"/>
      <c r="ARR212" s="10"/>
      <c r="ARS212" s="10"/>
      <c r="ART212" s="10"/>
      <c r="ARU212" s="10"/>
      <c r="ARV212" s="10"/>
      <c r="ARW212" s="10"/>
      <c r="ARX212" s="10"/>
      <c r="ARY212" s="10"/>
      <c r="ARZ212" s="10"/>
      <c r="ASA212" s="10"/>
      <c r="ASB212" s="10"/>
      <c r="ASC212" s="10"/>
      <c r="ASD212" s="10"/>
      <c r="ASE212" s="10"/>
      <c r="ASF212" s="10"/>
      <c r="ASG212" s="10"/>
      <c r="ASH212" s="10"/>
      <c r="ASI212" s="10"/>
      <c r="ASJ212" s="10"/>
      <c r="ASK212" s="10"/>
      <c r="ASL212" s="10"/>
      <c r="ASM212" s="10"/>
      <c r="ASN212" s="10"/>
      <c r="ASO212" s="10"/>
      <c r="ASP212" s="10"/>
      <c r="ASQ212" s="10"/>
      <c r="ASR212" s="10"/>
      <c r="ASS212" s="10"/>
      <c r="AST212" s="10"/>
      <c r="ASU212" s="10"/>
      <c r="ASV212" s="10"/>
      <c r="ASW212" s="10"/>
      <c r="ASX212" s="10"/>
      <c r="ASY212" s="10"/>
      <c r="ASZ212" s="10"/>
      <c r="ATA212" s="10"/>
      <c r="ATB212" s="10"/>
      <c r="ATC212" s="10"/>
      <c r="ATD212" s="10"/>
      <c r="ATE212" s="10"/>
      <c r="ATF212" s="10"/>
      <c r="ATG212" s="10"/>
      <c r="ATH212" s="10"/>
      <c r="ATI212" s="10"/>
      <c r="ATJ212" s="10"/>
      <c r="ATK212" s="10"/>
      <c r="ATL212" s="10"/>
      <c r="ATM212" s="10"/>
      <c r="ATN212" s="10"/>
      <c r="ATO212" s="10"/>
      <c r="ATP212" s="10"/>
      <c r="ATQ212" s="10"/>
      <c r="ATR212" s="10"/>
      <c r="ATS212" s="10"/>
      <c r="ATT212" s="10"/>
      <c r="ATU212" s="10"/>
      <c r="ATV212" s="10"/>
      <c r="ATW212" s="10"/>
      <c r="ATX212" s="10"/>
      <c r="ATY212" s="10"/>
      <c r="ATZ212" s="10"/>
      <c r="AUA212" s="10"/>
      <c r="AUB212" s="10"/>
      <c r="AUC212" s="10"/>
      <c r="AUD212" s="10"/>
      <c r="AUE212" s="10"/>
      <c r="AUF212" s="10"/>
      <c r="AUG212" s="10"/>
      <c r="AUH212" s="10"/>
      <c r="AUI212" s="10"/>
      <c r="AUJ212" s="10"/>
      <c r="AUK212" s="10"/>
      <c r="AUL212" s="10"/>
      <c r="AUM212" s="10"/>
      <c r="AUN212" s="10"/>
      <c r="AUO212" s="10"/>
      <c r="AUP212" s="10"/>
      <c r="AUQ212" s="10"/>
      <c r="AUR212" s="10"/>
      <c r="AUS212" s="10"/>
      <c r="AUT212" s="10"/>
      <c r="AUU212" s="10"/>
      <c r="AUV212" s="10"/>
      <c r="AUW212" s="10"/>
      <c r="AUX212" s="10"/>
      <c r="AUY212" s="10"/>
      <c r="AUZ212" s="10"/>
      <c r="AVA212" s="10"/>
      <c r="AVB212" s="10"/>
      <c r="AVC212" s="10"/>
      <c r="AVD212" s="10"/>
      <c r="AVE212" s="10"/>
      <c r="AVF212" s="10"/>
      <c r="AVG212" s="10"/>
      <c r="AVH212" s="10"/>
      <c r="AVI212" s="10"/>
      <c r="AVJ212" s="10"/>
      <c r="AVK212" s="10"/>
      <c r="AVL212" s="10"/>
      <c r="AVM212" s="10"/>
      <c r="AVN212" s="10"/>
      <c r="AVO212" s="10"/>
      <c r="AVP212" s="10"/>
      <c r="AVQ212" s="10"/>
      <c r="AVR212" s="10"/>
      <c r="AVS212" s="10"/>
      <c r="AVT212" s="10"/>
      <c r="AVU212" s="10"/>
      <c r="AVV212" s="10"/>
      <c r="AVW212" s="10"/>
      <c r="AVX212" s="10"/>
      <c r="AVY212" s="10"/>
      <c r="AVZ212" s="10"/>
      <c r="AWA212" s="10"/>
      <c r="AWB212" s="10"/>
      <c r="AWC212" s="10"/>
      <c r="AWD212" s="10"/>
      <c r="AWE212" s="10"/>
      <c r="AWF212" s="10"/>
      <c r="AWG212" s="10"/>
      <c r="AWH212" s="10"/>
      <c r="AWI212" s="10"/>
      <c r="AWJ212" s="10"/>
      <c r="AWK212" s="10"/>
      <c r="AWL212" s="10"/>
      <c r="AWM212" s="10"/>
      <c r="AWN212" s="10"/>
      <c r="AWO212" s="10"/>
      <c r="AWP212" s="10"/>
      <c r="AWQ212" s="10"/>
      <c r="AWR212" s="10"/>
      <c r="AWS212" s="10"/>
      <c r="AWT212" s="10"/>
      <c r="AWU212" s="10"/>
      <c r="AWV212" s="10"/>
      <c r="AWW212" s="10"/>
      <c r="AWX212" s="10"/>
      <c r="AWY212" s="10"/>
      <c r="AWZ212" s="10"/>
      <c r="AXA212" s="10"/>
      <c r="AXB212" s="10"/>
      <c r="AXC212" s="10"/>
      <c r="AXD212" s="10"/>
      <c r="AXE212" s="10"/>
      <c r="AXF212" s="10"/>
      <c r="AXG212" s="10"/>
      <c r="AXH212" s="10"/>
      <c r="AXI212" s="10"/>
      <c r="AXJ212" s="10"/>
      <c r="AXK212" s="10"/>
      <c r="AXL212" s="10"/>
      <c r="AXM212" s="10"/>
      <c r="AXN212" s="10"/>
      <c r="AXO212" s="10"/>
      <c r="AXP212" s="10"/>
      <c r="AXQ212" s="10"/>
      <c r="AXR212" s="10"/>
      <c r="AXS212" s="10"/>
      <c r="AXT212" s="10"/>
      <c r="AXU212" s="10"/>
      <c r="AXV212" s="10"/>
      <c r="AXW212" s="10"/>
      <c r="AXX212" s="10"/>
      <c r="AXY212" s="10"/>
      <c r="AXZ212" s="10"/>
      <c r="AYA212" s="10"/>
      <c r="AYB212" s="10"/>
      <c r="AYC212" s="10"/>
      <c r="AYD212" s="10"/>
      <c r="AYE212" s="10"/>
      <c r="AYF212" s="10"/>
      <c r="AYG212" s="10"/>
      <c r="AYH212" s="10"/>
      <c r="AYI212" s="10"/>
      <c r="AYJ212" s="10"/>
      <c r="AYK212" s="10"/>
      <c r="AYL212" s="10"/>
      <c r="AYM212" s="10"/>
      <c r="AYN212" s="10"/>
      <c r="AYO212" s="10"/>
      <c r="AYP212" s="10"/>
      <c r="AYQ212" s="10"/>
      <c r="AYR212" s="10"/>
      <c r="AYS212" s="10"/>
      <c r="AYT212" s="10"/>
      <c r="AYU212" s="10"/>
      <c r="AYV212" s="10"/>
      <c r="AYW212" s="10"/>
      <c r="AYX212" s="10"/>
      <c r="AYY212" s="10"/>
      <c r="AYZ212" s="10"/>
      <c r="AZA212" s="10"/>
      <c r="AZB212" s="10"/>
      <c r="AZC212" s="10"/>
      <c r="AZD212" s="10"/>
      <c r="AZE212" s="10"/>
      <c r="AZF212" s="10"/>
      <c r="AZG212" s="10"/>
      <c r="AZH212" s="10"/>
      <c r="AZI212" s="10"/>
      <c r="AZJ212" s="10"/>
      <c r="AZK212" s="10"/>
      <c r="AZL212" s="10"/>
      <c r="AZM212" s="10"/>
      <c r="AZN212" s="10"/>
      <c r="AZO212" s="10"/>
      <c r="AZP212" s="10"/>
      <c r="AZQ212" s="10"/>
      <c r="AZR212" s="10"/>
      <c r="AZS212" s="10"/>
      <c r="AZT212" s="10"/>
      <c r="AZU212" s="10"/>
      <c r="AZV212" s="10"/>
      <c r="AZW212" s="10"/>
      <c r="AZX212" s="10"/>
      <c r="AZY212" s="10"/>
      <c r="AZZ212" s="10"/>
      <c r="BAA212" s="10"/>
      <c r="BAB212" s="10"/>
      <c r="BAC212" s="10"/>
      <c r="BAD212" s="10"/>
      <c r="BAE212" s="10"/>
      <c r="BAF212" s="10"/>
      <c r="BAG212" s="10"/>
      <c r="BAH212" s="10"/>
      <c r="BAI212" s="10"/>
      <c r="BAJ212" s="10"/>
      <c r="BAK212" s="10"/>
      <c r="BAL212" s="10"/>
      <c r="BAM212" s="10"/>
      <c r="BAN212" s="10"/>
      <c r="BAO212" s="10"/>
      <c r="BAP212" s="10"/>
      <c r="BAQ212" s="10"/>
      <c r="BAR212" s="10"/>
      <c r="BAS212" s="10"/>
      <c r="BAT212" s="10"/>
      <c r="BAU212" s="10"/>
      <c r="BAV212" s="10"/>
      <c r="BAW212" s="10"/>
      <c r="BAX212" s="10"/>
      <c r="BAY212" s="10"/>
      <c r="BAZ212" s="10"/>
      <c r="BBA212" s="10"/>
      <c r="BBB212" s="10"/>
      <c r="BBC212" s="10"/>
      <c r="BBD212" s="10"/>
      <c r="BBE212" s="10"/>
      <c r="BBF212" s="10"/>
      <c r="BBG212" s="10"/>
      <c r="BBH212" s="10"/>
      <c r="BBI212" s="10"/>
      <c r="BBJ212" s="10"/>
      <c r="BBK212" s="10"/>
      <c r="BBL212" s="10"/>
      <c r="BBM212" s="10"/>
      <c r="BBN212" s="10"/>
      <c r="BBO212" s="10"/>
      <c r="BBP212" s="10"/>
      <c r="BBQ212" s="10"/>
      <c r="BBR212" s="10"/>
      <c r="BBS212" s="10"/>
      <c r="BBT212" s="10"/>
      <c r="BBU212" s="10"/>
      <c r="BBV212" s="10"/>
      <c r="BBW212" s="10"/>
      <c r="BBX212" s="10"/>
      <c r="BBY212" s="10"/>
      <c r="BBZ212" s="10"/>
      <c r="BCA212" s="10"/>
      <c r="BCB212" s="10"/>
      <c r="BCC212" s="10"/>
      <c r="BCD212" s="10"/>
      <c r="BCE212" s="10"/>
      <c r="BCF212" s="10"/>
      <c r="BCG212" s="10"/>
      <c r="BCH212" s="10"/>
      <c r="BCI212" s="10"/>
      <c r="BCJ212" s="10"/>
      <c r="BCK212" s="10"/>
      <c r="BCL212" s="10"/>
      <c r="BCM212" s="10"/>
      <c r="BCN212" s="10"/>
      <c r="BCO212" s="10"/>
      <c r="BCP212" s="10"/>
      <c r="BCQ212" s="10"/>
      <c r="BCR212" s="10"/>
      <c r="BCS212" s="10"/>
      <c r="BCT212" s="10"/>
    </row>
    <row r="213" spans="1:1450" s="37" customFormat="1" x14ac:dyDescent="0.25">
      <c r="A213" s="66" t="s">
        <v>1237</v>
      </c>
      <c r="B213" s="33" t="s">
        <v>80</v>
      </c>
      <c r="C213" s="33" t="s">
        <v>84</v>
      </c>
      <c r="D213" s="33" t="s">
        <v>385</v>
      </c>
      <c r="E213" s="33" t="s">
        <v>383</v>
      </c>
      <c r="F213" s="33" t="s">
        <v>54</v>
      </c>
      <c r="G213" s="67">
        <v>14950</v>
      </c>
      <c r="H213" s="67">
        <v>909</v>
      </c>
      <c r="I213" s="67">
        <v>447</v>
      </c>
      <c r="J213" s="33"/>
      <c r="K213" s="33"/>
      <c r="L213" s="33"/>
      <c r="M213" s="33"/>
      <c r="N213" s="74"/>
      <c r="O213" s="33" t="str">
        <f t="shared" si="46"/>
        <v/>
      </c>
      <c r="P213" s="33"/>
      <c r="Q213" s="68">
        <f>ABS(G213-$K$211)</f>
        <v>3276.3333333333321</v>
      </c>
      <c r="R213" s="34">
        <f>IF(Q213&gt;$P$211,"",G213)</f>
        <v>14950</v>
      </c>
      <c r="S213" s="34">
        <f t="shared" si="50"/>
        <v>447</v>
      </c>
      <c r="T213" s="33"/>
      <c r="U213" s="33"/>
      <c r="V213" s="33"/>
      <c r="W213" s="68">
        <f>IF(R213="","",((R213-$T$211)/S213)^2)</f>
        <v>53.723106121901935</v>
      </c>
      <c r="X213" s="33"/>
      <c r="Y213" s="75"/>
      <c r="Z213" s="75"/>
      <c r="AA213" s="75"/>
      <c r="AB213" s="75"/>
      <c r="AC213" s="33"/>
      <c r="AD213" s="33"/>
      <c r="AE213" s="33"/>
      <c r="AF213" s="33"/>
      <c r="AG213" s="76"/>
      <c r="AH213" s="36"/>
      <c r="AI213" s="36"/>
      <c r="AJ213" s="36"/>
      <c r="AK213" s="36"/>
      <c r="AL213" s="33"/>
      <c r="AM213" s="29"/>
      <c r="AN213" s="43"/>
      <c r="AO213" s="106"/>
      <c r="AP213" s="29"/>
      <c r="AQ213" s="29"/>
      <c r="AR213" s="29"/>
      <c r="AS213" s="29"/>
      <c r="AT213" s="29"/>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c r="IV213" s="10"/>
      <c r="IW213" s="10"/>
      <c r="IX213" s="10"/>
      <c r="IY213" s="10"/>
      <c r="IZ213" s="10"/>
      <c r="JA213" s="10"/>
      <c r="JB213" s="10"/>
      <c r="JC213" s="10"/>
      <c r="JD213" s="10"/>
      <c r="JE213" s="10"/>
      <c r="JF213" s="10"/>
      <c r="JG213" s="10"/>
      <c r="JH213" s="10"/>
      <c r="JI213" s="10"/>
      <c r="JJ213" s="10"/>
      <c r="JK213" s="10"/>
      <c r="JL213" s="10"/>
      <c r="JM213" s="10"/>
      <c r="JN213" s="10"/>
      <c r="JO213" s="10"/>
      <c r="JP213" s="10"/>
      <c r="JQ213" s="10"/>
      <c r="JR213" s="10"/>
      <c r="JS213" s="10"/>
      <c r="JT213" s="10"/>
      <c r="JU213" s="10"/>
      <c r="JV213" s="10"/>
      <c r="JW213" s="10"/>
      <c r="JX213" s="10"/>
      <c r="JY213" s="10"/>
      <c r="JZ213" s="10"/>
      <c r="KA213" s="10"/>
      <c r="KB213" s="10"/>
      <c r="KC213" s="10"/>
      <c r="KD213" s="10"/>
      <c r="KE213" s="10"/>
      <c r="KF213" s="10"/>
      <c r="KG213" s="10"/>
      <c r="KH213" s="10"/>
      <c r="KI213" s="10"/>
      <c r="KJ213" s="10"/>
      <c r="KK213" s="10"/>
      <c r="KL213" s="10"/>
      <c r="KM213" s="10"/>
      <c r="KN213" s="10"/>
      <c r="KO213" s="10"/>
      <c r="KP213" s="10"/>
      <c r="KQ213" s="10"/>
      <c r="KR213" s="10"/>
      <c r="KS213" s="10"/>
      <c r="KT213" s="10"/>
      <c r="KU213" s="10"/>
      <c r="KV213" s="10"/>
      <c r="KW213" s="10"/>
      <c r="KX213" s="10"/>
      <c r="KY213" s="10"/>
      <c r="KZ213" s="10"/>
      <c r="LA213" s="10"/>
      <c r="LB213" s="10"/>
      <c r="LC213" s="10"/>
      <c r="LD213" s="10"/>
      <c r="LE213" s="10"/>
      <c r="LF213" s="10"/>
      <c r="LG213" s="10"/>
      <c r="LH213" s="10"/>
      <c r="LI213" s="10"/>
      <c r="LJ213" s="10"/>
      <c r="LK213" s="10"/>
      <c r="LL213" s="10"/>
      <c r="LM213" s="10"/>
      <c r="LN213" s="10"/>
      <c r="LO213" s="10"/>
      <c r="LP213" s="10"/>
      <c r="LQ213" s="10"/>
      <c r="LR213" s="10"/>
      <c r="LS213" s="10"/>
      <c r="LT213" s="10"/>
      <c r="LU213" s="10"/>
      <c r="LV213" s="10"/>
      <c r="LW213" s="10"/>
      <c r="LX213" s="10"/>
      <c r="LY213" s="10"/>
      <c r="LZ213" s="10"/>
      <c r="MA213" s="10"/>
      <c r="MB213" s="10"/>
      <c r="MC213" s="10"/>
      <c r="MD213" s="10"/>
      <c r="ME213" s="10"/>
      <c r="MF213" s="10"/>
      <c r="MG213" s="10"/>
      <c r="MH213" s="10"/>
      <c r="MI213" s="10"/>
      <c r="MJ213" s="10"/>
      <c r="MK213" s="10"/>
      <c r="ML213" s="10"/>
      <c r="MM213" s="10"/>
      <c r="MN213" s="10"/>
      <c r="MO213" s="10"/>
      <c r="MP213" s="10"/>
      <c r="MQ213" s="10"/>
      <c r="MR213" s="10"/>
      <c r="MS213" s="10"/>
      <c r="MT213" s="10"/>
      <c r="MU213" s="10"/>
      <c r="MV213" s="10"/>
      <c r="MW213" s="10"/>
      <c r="MX213" s="10"/>
      <c r="MY213" s="10"/>
      <c r="MZ213" s="10"/>
      <c r="NA213" s="10"/>
      <c r="NB213" s="10"/>
      <c r="NC213" s="10"/>
      <c r="ND213" s="10"/>
      <c r="NE213" s="10"/>
      <c r="NF213" s="10"/>
      <c r="NG213" s="10"/>
      <c r="NH213" s="10"/>
      <c r="NI213" s="10"/>
      <c r="NJ213" s="10"/>
      <c r="NK213" s="10"/>
      <c r="NL213" s="10"/>
      <c r="NM213" s="10"/>
      <c r="NN213" s="10"/>
      <c r="NO213" s="10"/>
      <c r="NP213" s="10"/>
      <c r="NQ213" s="10"/>
      <c r="NR213" s="10"/>
      <c r="NS213" s="10"/>
      <c r="NT213" s="10"/>
      <c r="NU213" s="10"/>
      <c r="NV213" s="10"/>
      <c r="NW213" s="10"/>
      <c r="NX213" s="10"/>
      <c r="NY213" s="10"/>
      <c r="NZ213" s="10"/>
      <c r="OA213" s="10"/>
      <c r="OB213" s="10"/>
      <c r="OC213" s="10"/>
      <c r="OD213" s="10"/>
      <c r="OE213" s="10"/>
      <c r="OF213" s="10"/>
      <c r="OG213" s="10"/>
      <c r="OH213" s="10"/>
      <c r="OI213" s="10"/>
      <c r="OJ213" s="10"/>
      <c r="OK213" s="10"/>
      <c r="OL213" s="10"/>
      <c r="OM213" s="10"/>
      <c r="ON213" s="10"/>
      <c r="OO213" s="10"/>
      <c r="OP213" s="10"/>
      <c r="OQ213" s="10"/>
      <c r="OR213" s="10"/>
      <c r="OS213" s="10"/>
      <c r="OT213" s="10"/>
      <c r="OU213" s="10"/>
      <c r="OV213" s="10"/>
      <c r="OW213" s="10"/>
      <c r="OX213" s="10"/>
      <c r="OY213" s="10"/>
      <c r="OZ213" s="10"/>
      <c r="PA213" s="10"/>
      <c r="PB213" s="10"/>
      <c r="PC213" s="10"/>
      <c r="PD213" s="10"/>
      <c r="PE213" s="10"/>
      <c r="PF213" s="10"/>
      <c r="PG213" s="10"/>
      <c r="PH213" s="10"/>
      <c r="PI213" s="10"/>
      <c r="PJ213" s="10"/>
      <c r="PK213" s="10"/>
      <c r="PL213" s="10"/>
      <c r="PM213" s="10"/>
      <c r="PN213" s="10"/>
      <c r="PO213" s="10"/>
      <c r="PP213" s="10"/>
      <c r="PQ213" s="10"/>
      <c r="PR213" s="10"/>
      <c r="PS213" s="10"/>
      <c r="PT213" s="10"/>
      <c r="PU213" s="10"/>
      <c r="PV213" s="10"/>
      <c r="PW213" s="10"/>
      <c r="PX213" s="10"/>
      <c r="PY213" s="10"/>
      <c r="PZ213" s="10"/>
      <c r="QA213" s="10"/>
      <c r="QB213" s="10"/>
      <c r="QC213" s="10"/>
      <c r="QD213" s="10"/>
      <c r="QE213" s="10"/>
      <c r="QF213" s="10"/>
      <c r="QG213" s="10"/>
      <c r="QH213" s="10"/>
      <c r="QI213" s="10"/>
      <c r="QJ213" s="10"/>
      <c r="QK213" s="10"/>
      <c r="QL213" s="10"/>
      <c r="QM213" s="10"/>
      <c r="QN213" s="10"/>
      <c r="QO213" s="10"/>
      <c r="QP213" s="10"/>
      <c r="QQ213" s="10"/>
      <c r="QR213" s="10"/>
      <c r="QS213" s="10"/>
      <c r="QT213" s="10"/>
      <c r="QU213" s="10"/>
      <c r="QV213" s="10"/>
      <c r="QW213" s="10"/>
      <c r="QX213" s="10"/>
      <c r="QY213" s="10"/>
      <c r="QZ213" s="10"/>
      <c r="RA213" s="10"/>
      <c r="RB213" s="10"/>
      <c r="RC213" s="10"/>
      <c r="RD213" s="10"/>
      <c r="RE213" s="10"/>
      <c r="RF213" s="10"/>
      <c r="RG213" s="10"/>
      <c r="RH213" s="10"/>
      <c r="RI213" s="10"/>
      <c r="RJ213" s="10"/>
      <c r="RK213" s="10"/>
      <c r="RL213" s="10"/>
      <c r="RM213" s="10"/>
      <c r="RN213" s="10"/>
      <c r="RO213" s="10"/>
      <c r="RP213" s="10"/>
      <c r="RQ213" s="10"/>
      <c r="RR213" s="10"/>
      <c r="RS213" s="10"/>
      <c r="RT213" s="10"/>
      <c r="RU213" s="10"/>
      <c r="RV213" s="10"/>
      <c r="RW213" s="10"/>
      <c r="RX213" s="10"/>
      <c r="RY213" s="10"/>
      <c r="RZ213" s="10"/>
      <c r="SA213" s="10"/>
      <c r="SB213" s="10"/>
      <c r="SC213" s="10"/>
      <c r="SD213" s="10"/>
      <c r="SE213" s="10"/>
      <c r="SF213" s="10"/>
      <c r="SG213" s="10"/>
      <c r="SH213" s="10"/>
      <c r="SI213" s="10"/>
      <c r="SJ213" s="10"/>
      <c r="SK213" s="10"/>
      <c r="SL213" s="10"/>
      <c r="SM213" s="10"/>
      <c r="SN213" s="10"/>
      <c r="SO213" s="10"/>
      <c r="SP213" s="10"/>
      <c r="SQ213" s="10"/>
      <c r="SR213" s="10"/>
      <c r="SS213" s="10"/>
      <c r="ST213" s="10"/>
      <c r="SU213" s="10"/>
      <c r="SV213" s="10"/>
      <c r="SW213" s="10"/>
      <c r="SX213" s="10"/>
      <c r="SY213" s="10"/>
      <c r="SZ213" s="10"/>
      <c r="TA213" s="10"/>
      <c r="TB213" s="10"/>
      <c r="TC213" s="10"/>
      <c r="TD213" s="10"/>
      <c r="TE213" s="10"/>
      <c r="TF213" s="10"/>
      <c r="TG213" s="10"/>
      <c r="TH213" s="10"/>
      <c r="TI213" s="10"/>
      <c r="TJ213" s="10"/>
      <c r="TK213" s="10"/>
      <c r="TL213" s="10"/>
      <c r="TM213" s="10"/>
      <c r="TN213" s="10"/>
      <c r="TO213" s="10"/>
      <c r="TP213" s="10"/>
      <c r="TQ213" s="10"/>
      <c r="TR213" s="10"/>
      <c r="TS213" s="10"/>
      <c r="TT213" s="10"/>
      <c r="TU213" s="10"/>
      <c r="TV213" s="10"/>
      <c r="TW213" s="10"/>
      <c r="TX213" s="10"/>
      <c r="TY213" s="10"/>
      <c r="TZ213" s="10"/>
      <c r="UA213" s="10"/>
      <c r="UB213" s="10"/>
      <c r="UC213" s="10"/>
      <c r="UD213" s="10"/>
      <c r="UE213" s="10"/>
      <c r="UF213" s="10"/>
      <c r="UG213" s="10"/>
      <c r="UH213" s="10"/>
      <c r="UI213" s="10"/>
      <c r="UJ213" s="10"/>
      <c r="UK213" s="10"/>
      <c r="UL213" s="10"/>
      <c r="UM213" s="10"/>
      <c r="UN213" s="10"/>
      <c r="UO213" s="10"/>
      <c r="UP213" s="10"/>
      <c r="UQ213" s="10"/>
      <c r="UR213" s="10"/>
      <c r="US213" s="10"/>
      <c r="UT213" s="10"/>
      <c r="UU213" s="10"/>
      <c r="UV213" s="10"/>
      <c r="UW213" s="10"/>
      <c r="UX213" s="10"/>
      <c r="UY213" s="10"/>
      <c r="UZ213" s="10"/>
      <c r="VA213" s="10"/>
      <c r="VB213" s="10"/>
      <c r="VC213" s="10"/>
      <c r="VD213" s="10"/>
      <c r="VE213" s="10"/>
      <c r="VF213" s="10"/>
      <c r="VG213" s="10"/>
      <c r="VH213" s="10"/>
      <c r="VI213" s="10"/>
      <c r="VJ213" s="10"/>
      <c r="VK213" s="10"/>
      <c r="VL213" s="10"/>
      <c r="VM213" s="10"/>
      <c r="VN213" s="10"/>
      <c r="VO213" s="10"/>
      <c r="VP213" s="10"/>
      <c r="VQ213" s="10"/>
      <c r="VR213" s="10"/>
      <c r="VS213" s="10"/>
      <c r="VT213" s="10"/>
      <c r="VU213" s="10"/>
      <c r="VV213" s="10"/>
      <c r="VW213" s="10"/>
      <c r="VX213" s="10"/>
      <c r="VY213" s="10"/>
      <c r="VZ213" s="10"/>
      <c r="WA213" s="10"/>
      <c r="WB213" s="10"/>
      <c r="WC213" s="10"/>
      <c r="WD213" s="10"/>
      <c r="WE213" s="10"/>
      <c r="WF213" s="10"/>
      <c r="WG213" s="10"/>
      <c r="WH213" s="10"/>
      <c r="WI213" s="10"/>
      <c r="WJ213" s="10"/>
      <c r="WK213" s="10"/>
      <c r="WL213" s="10"/>
      <c r="WM213" s="10"/>
      <c r="WN213" s="10"/>
      <c r="WO213" s="10"/>
      <c r="WP213" s="10"/>
      <c r="WQ213" s="10"/>
      <c r="WR213" s="10"/>
      <c r="WS213" s="10"/>
      <c r="WT213" s="10"/>
      <c r="WU213" s="10"/>
      <c r="WV213" s="10"/>
      <c r="WW213" s="10"/>
      <c r="WX213" s="10"/>
      <c r="WY213" s="10"/>
      <c r="WZ213" s="10"/>
      <c r="XA213" s="10"/>
      <c r="XB213" s="10"/>
      <c r="XC213" s="10"/>
      <c r="XD213" s="10"/>
      <c r="XE213" s="10"/>
      <c r="XF213" s="10"/>
      <c r="XG213" s="10"/>
      <c r="XH213" s="10"/>
      <c r="XI213" s="10"/>
      <c r="XJ213" s="10"/>
      <c r="XK213" s="10"/>
      <c r="XL213" s="10"/>
      <c r="XM213" s="10"/>
      <c r="XN213" s="10"/>
      <c r="XO213" s="10"/>
      <c r="XP213" s="10"/>
      <c r="XQ213" s="10"/>
      <c r="XR213" s="10"/>
      <c r="XS213" s="10"/>
      <c r="XT213" s="10"/>
      <c r="XU213" s="10"/>
      <c r="XV213" s="10"/>
      <c r="XW213" s="10"/>
      <c r="XX213" s="10"/>
      <c r="XY213" s="10"/>
      <c r="XZ213" s="10"/>
      <c r="YA213" s="10"/>
      <c r="YB213" s="10"/>
      <c r="YC213" s="10"/>
      <c r="YD213" s="10"/>
      <c r="YE213" s="10"/>
      <c r="YF213" s="10"/>
      <c r="YG213" s="10"/>
      <c r="YH213" s="10"/>
      <c r="YI213" s="10"/>
      <c r="YJ213" s="10"/>
      <c r="YK213" s="10"/>
      <c r="YL213" s="10"/>
      <c r="YM213" s="10"/>
      <c r="YN213" s="10"/>
      <c r="YO213" s="10"/>
      <c r="YP213" s="10"/>
      <c r="YQ213" s="10"/>
      <c r="YR213" s="10"/>
      <c r="YS213" s="10"/>
      <c r="YT213" s="10"/>
      <c r="YU213" s="10"/>
      <c r="YV213" s="10"/>
      <c r="YW213" s="10"/>
      <c r="YX213" s="10"/>
      <c r="YY213" s="10"/>
      <c r="YZ213" s="10"/>
      <c r="ZA213" s="10"/>
      <c r="ZB213" s="10"/>
      <c r="ZC213" s="10"/>
      <c r="ZD213" s="10"/>
      <c r="ZE213" s="10"/>
      <c r="ZF213" s="10"/>
      <c r="ZG213" s="10"/>
      <c r="ZH213" s="10"/>
      <c r="ZI213" s="10"/>
      <c r="ZJ213" s="10"/>
      <c r="ZK213" s="10"/>
      <c r="ZL213" s="10"/>
      <c r="ZM213" s="10"/>
      <c r="ZN213" s="10"/>
      <c r="ZO213" s="10"/>
      <c r="ZP213" s="10"/>
      <c r="ZQ213" s="10"/>
      <c r="ZR213" s="10"/>
      <c r="ZS213" s="10"/>
      <c r="ZT213" s="10"/>
      <c r="ZU213" s="10"/>
      <c r="ZV213" s="10"/>
      <c r="ZW213" s="10"/>
      <c r="ZX213" s="10"/>
      <c r="ZY213" s="10"/>
      <c r="ZZ213" s="10"/>
      <c r="AAA213" s="10"/>
      <c r="AAB213" s="10"/>
      <c r="AAC213" s="10"/>
      <c r="AAD213" s="10"/>
      <c r="AAE213" s="10"/>
      <c r="AAF213" s="10"/>
      <c r="AAG213" s="10"/>
      <c r="AAH213" s="10"/>
      <c r="AAI213" s="10"/>
      <c r="AAJ213" s="10"/>
      <c r="AAK213" s="10"/>
      <c r="AAL213" s="10"/>
      <c r="AAM213" s="10"/>
      <c r="AAN213" s="10"/>
      <c r="AAO213" s="10"/>
      <c r="AAP213" s="10"/>
      <c r="AAQ213" s="10"/>
      <c r="AAR213" s="10"/>
      <c r="AAS213" s="10"/>
      <c r="AAT213" s="10"/>
      <c r="AAU213" s="10"/>
      <c r="AAV213" s="10"/>
      <c r="AAW213" s="10"/>
      <c r="AAX213" s="10"/>
      <c r="AAY213" s="10"/>
      <c r="AAZ213" s="10"/>
      <c r="ABA213" s="10"/>
      <c r="ABB213" s="10"/>
      <c r="ABC213" s="10"/>
      <c r="ABD213" s="10"/>
      <c r="ABE213" s="10"/>
      <c r="ABF213" s="10"/>
      <c r="ABG213" s="10"/>
      <c r="ABH213" s="10"/>
      <c r="ABI213" s="10"/>
      <c r="ABJ213" s="10"/>
      <c r="ABK213" s="10"/>
      <c r="ABL213" s="10"/>
      <c r="ABM213" s="10"/>
      <c r="ABN213" s="10"/>
      <c r="ABO213" s="10"/>
      <c r="ABP213" s="10"/>
      <c r="ABQ213" s="10"/>
      <c r="ABR213" s="10"/>
      <c r="ABS213" s="10"/>
      <c r="ABT213" s="10"/>
      <c r="ABU213" s="10"/>
      <c r="ABV213" s="10"/>
      <c r="ABW213" s="10"/>
      <c r="ABX213" s="10"/>
      <c r="ABY213" s="10"/>
      <c r="ABZ213" s="10"/>
      <c r="ACA213" s="10"/>
      <c r="ACB213" s="10"/>
      <c r="ACC213" s="10"/>
      <c r="ACD213" s="10"/>
      <c r="ACE213" s="10"/>
      <c r="ACF213" s="10"/>
      <c r="ACG213" s="10"/>
      <c r="ACH213" s="10"/>
      <c r="ACI213" s="10"/>
      <c r="ACJ213" s="10"/>
      <c r="ACK213" s="10"/>
      <c r="ACL213" s="10"/>
      <c r="ACM213" s="10"/>
      <c r="ACN213" s="10"/>
      <c r="ACO213" s="10"/>
      <c r="ACP213" s="10"/>
      <c r="ACQ213" s="10"/>
      <c r="ACR213" s="10"/>
      <c r="ACS213" s="10"/>
      <c r="ACT213" s="10"/>
      <c r="ACU213" s="10"/>
      <c r="ACV213" s="10"/>
      <c r="ACW213" s="10"/>
      <c r="ACX213" s="10"/>
      <c r="ACY213" s="10"/>
      <c r="ACZ213" s="10"/>
      <c r="ADA213" s="10"/>
      <c r="ADB213" s="10"/>
      <c r="ADC213" s="10"/>
      <c r="ADD213" s="10"/>
      <c r="ADE213" s="10"/>
      <c r="ADF213" s="10"/>
      <c r="ADG213" s="10"/>
      <c r="ADH213" s="10"/>
      <c r="ADI213" s="10"/>
      <c r="ADJ213" s="10"/>
      <c r="ADK213" s="10"/>
      <c r="ADL213" s="10"/>
      <c r="ADM213" s="10"/>
      <c r="ADN213" s="10"/>
      <c r="ADO213" s="10"/>
      <c r="ADP213" s="10"/>
      <c r="ADQ213" s="10"/>
      <c r="ADR213" s="10"/>
      <c r="ADS213" s="10"/>
      <c r="ADT213" s="10"/>
      <c r="ADU213" s="10"/>
      <c r="ADV213" s="10"/>
      <c r="ADW213" s="10"/>
      <c r="ADX213" s="10"/>
      <c r="ADY213" s="10"/>
      <c r="ADZ213" s="10"/>
      <c r="AEA213" s="10"/>
      <c r="AEB213" s="10"/>
      <c r="AEC213" s="10"/>
      <c r="AED213" s="10"/>
      <c r="AEE213" s="10"/>
      <c r="AEF213" s="10"/>
      <c r="AEG213" s="10"/>
      <c r="AEH213" s="10"/>
      <c r="AEI213" s="10"/>
      <c r="AEJ213" s="10"/>
      <c r="AEK213" s="10"/>
      <c r="AEL213" s="10"/>
      <c r="AEM213" s="10"/>
      <c r="AEN213" s="10"/>
      <c r="AEO213" s="10"/>
      <c r="AEP213" s="10"/>
      <c r="AEQ213" s="10"/>
      <c r="AER213" s="10"/>
      <c r="AES213" s="10"/>
      <c r="AET213" s="10"/>
      <c r="AEU213" s="10"/>
      <c r="AEV213" s="10"/>
      <c r="AEW213" s="10"/>
      <c r="AEX213" s="10"/>
      <c r="AEY213" s="10"/>
      <c r="AEZ213" s="10"/>
      <c r="AFA213" s="10"/>
      <c r="AFB213" s="10"/>
      <c r="AFC213" s="10"/>
      <c r="AFD213" s="10"/>
      <c r="AFE213" s="10"/>
      <c r="AFF213" s="10"/>
      <c r="AFG213" s="10"/>
      <c r="AFH213" s="10"/>
      <c r="AFI213" s="10"/>
      <c r="AFJ213" s="10"/>
      <c r="AFK213" s="10"/>
      <c r="AFL213" s="10"/>
      <c r="AFM213" s="10"/>
      <c r="AFN213" s="10"/>
      <c r="AFO213" s="10"/>
      <c r="AFP213" s="10"/>
      <c r="AFQ213" s="10"/>
      <c r="AFR213" s="10"/>
      <c r="AFS213" s="10"/>
      <c r="AFT213" s="10"/>
      <c r="AFU213" s="10"/>
      <c r="AFV213" s="10"/>
      <c r="AFW213" s="10"/>
      <c r="AFX213" s="10"/>
      <c r="AFY213" s="10"/>
      <c r="AFZ213" s="10"/>
      <c r="AGA213" s="10"/>
      <c r="AGB213" s="10"/>
      <c r="AGC213" s="10"/>
      <c r="AGD213" s="10"/>
      <c r="AGE213" s="10"/>
      <c r="AGF213" s="10"/>
      <c r="AGG213" s="10"/>
      <c r="AGH213" s="10"/>
      <c r="AGI213" s="10"/>
      <c r="AGJ213" s="10"/>
      <c r="AGK213" s="10"/>
      <c r="AGL213" s="10"/>
      <c r="AGM213" s="10"/>
      <c r="AGN213" s="10"/>
      <c r="AGO213" s="10"/>
      <c r="AGP213" s="10"/>
      <c r="AGQ213" s="10"/>
      <c r="AGR213" s="10"/>
      <c r="AGS213" s="10"/>
      <c r="AGT213" s="10"/>
      <c r="AGU213" s="10"/>
      <c r="AGV213" s="10"/>
      <c r="AGW213" s="10"/>
      <c r="AGX213" s="10"/>
      <c r="AGY213" s="10"/>
      <c r="AGZ213" s="10"/>
      <c r="AHA213" s="10"/>
      <c r="AHB213" s="10"/>
      <c r="AHC213" s="10"/>
      <c r="AHD213" s="10"/>
      <c r="AHE213" s="10"/>
      <c r="AHF213" s="10"/>
      <c r="AHG213" s="10"/>
      <c r="AHH213" s="10"/>
      <c r="AHI213" s="10"/>
      <c r="AHJ213" s="10"/>
      <c r="AHK213" s="10"/>
      <c r="AHL213" s="10"/>
      <c r="AHM213" s="10"/>
      <c r="AHN213" s="10"/>
      <c r="AHO213" s="10"/>
      <c r="AHP213" s="10"/>
      <c r="AHQ213" s="10"/>
      <c r="AHR213" s="10"/>
      <c r="AHS213" s="10"/>
      <c r="AHT213" s="10"/>
      <c r="AHU213" s="10"/>
      <c r="AHV213" s="10"/>
      <c r="AHW213" s="10"/>
      <c r="AHX213" s="10"/>
      <c r="AHY213" s="10"/>
      <c r="AHZ213" s="10"/>
      <c r="AIA213" s="10"/>
      <c r="AIB213" s="10"/>
      <c r="AIC213" s="10"/>
      <c r="AID213" s="10"/>
      <c r="AIE213" s="10"/>
      <c r="AIF213" s="10"/>
      <c r="AIG213" s="10"/>
      <c r="AIH213" s="10"/>
      <c r="AII213" s="10"/>
      <c r="AIJ213" s="10"/>
      <c r="AIK213" s="10"/>
      <c r="AIL213" s="10"/>
      <c r="AIM213" s="10"/>
      <c r="AIN213" s="10"/>
      <c r="AIO213" s="10"/>
      <c r="AIP213" s="10"/>
      <c r="AIQ213" s="10"/>
      <c r="AIR213" s="10"/>
      <c r="AIS213" s="10"/>
      <c r="AIT213" s="10"/>
      <c r="AIU213" s="10"/>
      <c r="AIV213" s="10"/>
      <c r="AIW213" s="10"/>
      <c r="AIX213" s="10"/>
      <c r="AIY213" s="10"/>
      <c r="AIZ213" s="10"/>
      <c r="AJA213" s="10"/>
      <c r="AJB213" s="10"/>
      <c r="AJC213" s="10"/>
      <c r="AJD213" s="10"/>
      <c r="AJE213" s="10"/>
      <c r="AJF213" s="10"/>
      <c r="AJG213" s="10"/>
      <c r="AJH213" s="10"/>
      <c r="AJI213" s="10"/>
      <c r="AJJ213" s="10"/>
      <c r="AJK213" s="10"/>
      <c r="AJL213" s="10"/>
      <c r="AJM213" s="10"/>
      <c r="AJN213" s="10"/>
      <c r="AJO213" s="10"/>
      <c r="AJP213" s="10"/>
      <c r="AJQ213" s="10"/>
      <c r="AJR213" s="10"/>
      <c r="AJS213" s="10"/>
      <c r="AJT213" s="10"/>
      <c r="AJU213" s="10"/>
      <c r="AJV213" s="10"/>
      <c r="AJW213" s="10"/>
      <c r="AJX213" s="10"/>
      <c r="AJY213" s="10"/>
      <c r="AJZ213" s="10"/>
      <c r="AKA213" s="10"/>
      <c r="AKB213" s="10"/>
      <c r="AKC213" s="10"/>
      <c r="AKD213" s="10"/>
      <c r="AKE213" s="10"/>
      <c r="AKF213" s="10"/>
      <c r="AKG213" s="10"/>
      <c r="AKH213" s="10"/>
      <c r="AKI213" s="10"/>
      <c r="AKJ213" s="10"/>
      <c r="AKK213" s="10"/>
      <c r="AKL213" s="10"/>
      <c r="AKM213" s="10"/>
      <c r="AKN213" s="10"/>
      <c r="AKO213" s="10"/>
      <c r="AKP213" s="10"/>
      <c r="AKQ213" s="10"/>
      <c r="AKR213" s="10"/>
      <c r="AKS213" s="10"/>
      <c r="AKT213" s="10"/>
      <c r="AKU213" s="10"/>
      <c r="AKV213" s="10"/>
      <c r="AKW213" s="10"/>
      <c r="AKX213" s="10"/>
      <c r="AKY213" s="10"/>
      <c r="AKZ213" s="10"/>
      <c r="ALA213" s="10"/>
      <c r="ALB213" s="10"/>
      <c r="ALC213" s="10"/>
      <c r="ALD213" s="10"/>
      <c r="ALE213" s="10"/>
      <c r="ALF213" s="10"/>
      <c r="ALG213" s="10"/>
      <c r="ALH213" s="10"/>
      <c r="ALI213" s="10"/>
      <c r="ALJ213" s="10"/>
      <c r="ALK213" s="10"/>
      <c r="ALL213" s="10"/>
      <c r="ALM213" s="10"/>
      <c r="ALN213" s="10"/>
      <c r="ALO213" s="10"/>
      <c r="ALP213" s="10"/>
      <c r="ALQ213" s="10"/>
      <c r="ALR213" s="10"/>
      <c r="ALS213" s="10"/>
      <c r="ALT213" s="10"/>
      <c r="ALU213" s="10"/>
      <c r="ALV213" s="10"/>
      <c r="ALW213" s="10"/>
      <c r="ALX213" s="10"/>
      <c r="ALY213" s="10"/>
      <c r="ALZ213" s="10"/>
      <c r="AMA213" s="10"/>
      <c r="AMB213" s="10"/>
      <c r="AMC213" s="10"/>
      <c r="AMD213" s="10"/>
      <c r="AME213" s="10"/>
      <c r="AMF213" s="10"/>
      <c r="AMG213" s="10"/>
      <c r="AMH213" s="10"/>
      <c r="AMI213" s="10"/>
      <c r="AMJ213" s="10"/>
      <c r="AMK213" s="10"/>
      <c r="AML213" s="10"/>
      <c r="AMM213" s="10"/>
      <c r="AMN213" s="10"/>
      <c r="AMO213" s="10"/>
      <c r="AMP213" s="10"/>
      <c r="AMQ213" s="10"/>
      <c r="AMR213" s="10"/>
      <c r="AMS213" s="10"/>
      <c r="AMT213" s="10"/>
      <c r="AMU213" s="10"/>
      <c r="AMV213" s="10"/>
      <c r="AMW213" s="10"/>
      <c r="AMX213" s="10"/>
      <c r="AMY213" s="10"/>
      <c r="AMZ213" s="10"/>
      <c r="ANA213" s="10"/>
      <c r="ANB213" s="10"/>
      <c r="ANC213" s="10"/>
      <c r="AND213" s="10"/>
      <c r="ANE213" s="10"/>
      <c r="ANF213" s="10"/>
      <c r="ANG213" s="10"/>
      <c r="ANH213" s="10"/>
      <c r="ANI213" s="10"/>
      <c r="ANJ213" s="10"/>
      <c r="ANK213" s="10"/>
      <c r="ANL213" s="10"/>
      <c r="ANM213" s="10"/>
      <c r="ANN213" s="10"/>
      <c r="ANO213" s="10"/>
      <c r="ANP213" s="10"/>
      <c r="ANQ213" s="10"/>
      <c r="ANR213" s="10"/>
      <c r="ANS213" s="10"/>
      <c r="ANT213" s="10"/>
      <c r="ANU213" s="10"/>
      <c r="ANV213" s="10"/>
      <c r="ANW213" s="10"/>
      <c r="ANX213" s="10"/>
      <c r="ANY213" s="10"/>
      <c r="ANZ213" s="10"/>
      <c r="AOA213" s="10"/>
      <c r="AOB213" s="10"/>
      <c r="AOC213" s="10"/>
      <c r="AOD213" s="10"/>
      <c r="AOE213" s="10"/>
      <c r="AOF213" s="10"/>
      <c r="AOG213" s="10"/>
      <c r="AOH213" s="10"/>
      <c r="AOI213" s="10"/>
      <c r="AOJ213" s="10"/>
      <c r="AOK213" s="10"/>
      <c r="AOL213" s="10"/>
      <c r="AOM213" s="10"/>
      <c r="AON213" s="10"/>
      <c r="AOO213" s="10"/>
      <c r="AOP213" s="10"/>
      <c r="AOQ213" s="10"/>
      <c r="AOR213" s="10"/>
      <c r="AOS213" s="10"/>
      <c r="AOT213" s="10"/>
      <c r="AOU213" s="10"/>
      <c r="AOV213" s="10"/>
      <c r="AOW213" s="10"/>
      <c r="AOX213" s="10"/>
      <c r="AOY213" s="10"/>
      <c r="AOZ213" s="10"/>
      <c r="APA213" s="10"/>
      <c r="APB213" s="10"/>
      <c r="APC213" s="10"/>
      <c r="APD213" s="10"/>
      <c r="APE213" s="10"/>
      <c r="APF213" s="10"/>
      <c r="APG213" s="10"/>
      <c r="APH213" s="10"/>
      <c r="API213" s="10"/>
      <c r="APJ213" s="10"/>
      <c r="APK213" s="10"/>
      <c r="APL213" s="10"/>
      <c r="APM213" s="10"/>
      <c r="APN213" s="10"/>
      <c r="APO213" s="10"/>
      <c r="APP213" s="10"/>
      <c r="APQ213" s="10"/>
      <c r="APR213" s="10"/>
      <c r="APS213" s="10"/>
      <c r="APT213" s="10"/>
      <c r="APU213" s="10"/>
      <c r="APV213" s="10"/>
      <c r="APW213" s="10"/>
      <c r="APX213" s="10"/>
      <c r="APY213" s="10"/>
      <c r="APZ213" s="10"/>
      <c r="AQA213" s="10"/>
      <c r="AQB213" s="10"/>
      <c r="AQC213" s="10"/>
      <c r="AQD213" s="10"/>
      <c r="AQE213" s="10"/>
      <c r="AQF213" s="10"/>
      <c r="AQG213" s="10"/>
      <c r="AQH213" s="10"/>
      <c r="AQI213" s="10"/>
      <c r="AQJ213" s="10"/>
      <c r="AQK213" s="10"/>
      <c r="AQL213" s="10"/>
      <c r="AQM213" s="10"/>
      <c r="AQN213" s="10"/>
      <c r="AQO213" s="10"/>
      <c r="AQP213" s="10"/>
      <c r="AQQ213" s="10"/>
      <c r="AQR213" s="10"/>
      <c r="AQS213" s="10"/>
      <c r="AQT213" s="10"/>
      <c r="AQU213" s="10"/>
      <c r="AQV213" s="10"/>
      <c r="AQW213" s="10"/>
      <c r="AQX213" s="10"/>
      <c r="AQY213" s="10"/>
      <c r="AQZ213" s="10"/>
      <c r="ARA213" s="10"/>
      <c r="ARB213" s="10"/>
      <c r="ARC213" s="10"/>
      <c r="ARD213" s="10"/>
      <c r="ARE213" s="10"/>
      <c r="ARF213" s="10"/>
      <c r="ARG213" s="10"/>
      <c r="ARH213" s="10"/>
      <c r="ARI213" s="10"/>
      <c r="ARJ213" s="10"/>
      <c r="ARK213" s="10"/>
      <c r="ARL213" s="10"/>
      <c r="ARM213" s="10"/>
      <c r="ARN213" s="10"/>
      <c r="ARO213" s="10"/>
      <c r="ARP213" s="10"/>
      <c r="ARQ213" s="10"/>
      <c r="ARR213" s="10"/>
      <c r="ARS213" s="10"/>
      <c r="ART213" s="10"/>
      <c r="ARU213" s="10"/>
      <c r="ARV213" s="10"/>
      <c r="ARW213" s="10"/>
      <c r="ARX213" s="10"/>
      <c r="ARY213" s="10"/>
      <c r="ARZ213" s="10"/>
      <c r="ASA213" s="10"/>
      <c r="ASB213" s="10"/>
      <c r="ASC213" s="10"/>
      <c r="ASD213" s="10"/>
      <c r="ASE213" s="10"/>
      <c r="ASF213" s="10"/>
      <c r="ASG213" s="10"/>
      <c r="ASH213" s="10"/>
      <c r="ASI213" s="10"/>
      <c r="ASJ213" s="10"/>
      <c r="ASK213" s="10"/>
      <c r="ASL213" s="10"/>
      <c r="ASM213" s="10"/>
      <c r="ASN213" s="10"/>
      <c r="ASO213" s="10"/>
      <c r="ASP213" s="10"/>
      <c r="ASQ213" s="10"/>
      <c r="ASR213" s="10"/>
      <c r="ASS213" s="10"/>
      <c r="AST213" s="10"/>
      <c r="ASU213" s="10"/>
      <c r="ASV213" s="10"/>
      <c r="ASW213" s="10"/>
      <c r="ASX213" s="10"/>
      <c r="ASY213" s="10"/>
      <c r="ASZ213" s="10"/>
      <c r="ATA213" s="10"/>
      <c r="ATB213" s="10"/>
      <c r="ATC213" s="10"/>
      <c r="ATD213" s="10"/>
      <c r="ATE213" s="10"/>
      <c r="ATF213" s="10"/>
      <c r="ATG213" s="10"/>
      <c r="ATH213" s="10"/>
      <c r="ATI213" s="10"/>
      <c r="ATJ213" s="10"/>
      <c r="ATK213" s="10"/>
      <c r="ATL213" s="10"/>
      <c r="ATM213" s="10"/>
      <c r="ATN213" s="10"/>
      <c r="ATO213" s="10"/>
      <c r="ATP213" s="10"/>
      <c r="ATQ213" s="10"/>
      <c r="ATR213" s="10"/>
      <c r="ATS213" s="10"/>
      <c r="ATT213" s="10"/>
      <c r="ATU213" s="10"/>
      <c r="ATV213" s="10"/>
      <c r="ATW213" s="10"/>
      <c r="ATX213" s="10"/>
      <c r="ATY213" s="10"/>
      <c r="ATZ213" s="10"/>
      <c r="AUA213" s="10"/>
      <c r="AUB213" s="10"/>
      <c r="AUC213" s="10"/>
      <c r="AUD213" s="10"/>
      <c r="AUE213" s="10"/>
      <c r="AUF213" s="10"/>
      <c r="AUG213" s="10"/>
      <c r="AUH213" s="10"/>
      <c r="AUI213" s="10"/>
      <c r="AUJ213" s="10"/>
      <c r="AUK213" s="10"/>
      <c r="AUL213" s="10"/>
      <c r="AUM213" s="10"/>
      <c r="AUN213" s="10"/>
      <c r="AUO213" s="10"/>
      <c r="AUP213" s="10"/>
      <c r="AUQ213" s="10"/>
      <c r="AUR213" s="10"/>
      <c r="AUS213" s="10"/>
      <c r="AUT213" s="10"/>
      <c r="AUU213" s="10"/>
      <c r="AUV213" s="10"/>
      <c r="AUW213" s="10"/>
      <c r="AUX213" s="10"/>
      <c r="AUY213" s="10"/>
      <c r="AUZ213" s="10"/>
      <c r="AVA213" s="10"/>
      <c r="AVB213" s="10"/>
      <c r="AVC213" s="10"/>
      <c r="AVD213" s="10"/>
      <c r="AVE213" s="10"/>
      <c r="AVF213" s="10"/>
      <c r="AVG213" s="10"/>
      <c r="AVH213" s="10"/>
      <c r="AVI213" s="10"/>
      <c r="AVJ213" s="10"/>
      <c r="AVK213" s="10"/>
      <c r="AVL213" s="10"/>
      <c r="AVM213" s="10"/>
      <c r="AVN213" s="10"/>
      <c r="AVO213" s="10"/>
      <c r="AVP213" s="10"/>
      <c r="AVQ213" s="10"/>
      <c r="AVR213" s="10"/>
      <c r="AVS213" s="10"/>
      <c r="AVT213" s="10"/>
      <c r="AVU213" s="10"/>
      <c r="AVV213" s="10"/>
      <c r="AVW213" s="10"/>
      <c r="AVX213" s="10"/>
      <c r="AVY213" s="10"/>
      <c r="AVZ213" s="10"/>
      <c r="AWA213" s="10"/>
      <c r="AWB213" s="10"/>
      <c r="AWC213" s="10"/>
      <c r="AWD213" s="10"/>
      <c r="AWE213" s="10"/>
      <c r="AWF213" s="10"/>
      <c r="AWG213" s="10"/>
      <c r="AWH213" s="10"/>
      <c r="AWI213" s="10"/>
      <c r="AWJ213" s="10"/>
      <c r="AWK213" s="10"/>
      <c r="AWL213" s="10"/>
      <c r="AWM213" s="10"/>
      <c r="AWN213" s="10"/>
      <c r="AWO213" s="10"/>
      <c r="AWP213" s="10"/>
      <c r="AWQ213" s="10"/>
      <c r="AWR213" s="10"/>
      <c r="AWS213" s="10"/>
      <c r="AWT213" s="10"/>
      <c r="AWU213" s="10"/>
      <c r="AWV213" s="10"/>
      <c r="AWW213" s="10"/>
      <c r="AWX213" s="10"/>
      <c r="AWY213" s="10"/>
      <c r="AWZ213" s="10"/>
      <c r="AXA213" s="10"/>
      <c r="AXB213" s="10"/>
      <c r="AXC213" s="10"/>
      <c r="AXD213" s="10"/>
      <c r="AXE213" s="10"/>
      <c r="AXF213" s="10"/>
      <c r="AXG213" s="10"/>
      <c r="AXH213" s="10"/>
      <c r="AXI213" s="10"/>
      <c r="AXJ213" s="10"/>
      <c r="AXK213" s="10"/>
      <c r="AXL213" s="10"/>
      <c r="AXM213" s="10"/>
      <c r="AXN213" s="10"/>
      <c r="AXO213" s="10"/>
      <c r="AXP213" s="10"/>
      <c r="AXQ213" s="10"/>
      <c r="AXR213" s="10"/>
      <c r="AXS213" s="10"/>
      <c r="AXT213" s="10"/>
      <c r="AXU213" s="10"/>
      <c r="AXV213" s="10"/>
      <c r="AXW213" s="10"/>
      <c r="AXX213" s="10"/>
      <c r="AXY213" s="10"/>
      <c r="AXZ213" s="10"/>
      <c r="AYA213" s="10"/>
      <c r="AYB213" s="10"/>
      <c r="AYC213" s="10"/>
      <c r="AYD213" s="10"/>
      <c r="AYE213" s="10"/>
      <c r="AYF213" s="10"/>
      <c r="AYG213" s="10"/>
      <c r="AYH213" s="10"/>
      <c r="AYI213" s="10"/>
      <c r="AYJ213" s="10"/>
      <c r="AYK213" s="10"/>
      <c r="AYL213" s="10"/>
      <c r="AYM213" s="10"/>
      <c r="AYN213" s="10"/>
      <c r="AYO213" s="10"/>
      <c r="AYP213" s="10"/>
      <c r="AYQ213" s="10"/>
      <c r="AYR213" s="10"/>
      <c r="AYS213" s="10"/>
      <c r="AYT213" s="10"/>
      <c r="AYU213" s="10"/>
      <c r="AYV213" s="10"/>
      <c r="AYW213" s="10"/>
      <c r="AYX213" s="10"/>
      <c r="AYY213" s="10"/>
      <c r="AYZ213" s="10"/>
      <c r="AZA213" s="10"/>
      <c r="AZB213" s="10"/>
      <c r="AZC213" s="10"/>
      <c r="AZD213" s="10"/>
      <c r="AZE213" s="10"/>
      <c r="AZF213" s="10"/>
      <c r="AZG213" s="10"/>
      <c r="AZH213" s="10"/>
      <c r="AZI213" s="10"/>
      <c r="AZJ213" s="10"/>
      <c r="AZK213" s="10"/>
      <c r="AZL213" s="10"/>
      <c r="AZM213" s="10"/>
      <c r="AZN213" s="10"/>
      <c r="AZO213" s="10"/>
      <c r="AZP213" s="10"/>
      <c r="AZQ213" s="10"/>
      <c r="AZR213" s="10"/>
      <c r="AZS213" s="10"/>
      <c r="AZT213" s="10"/>
      <c r="AZU213" s="10"/>
      <c r="AZV213" s="10"/>
      <c r="AZW213" s="10"/>
      <c r="AZX213" s="10"/>
      <c r="AZY213" s="10"/>
      <c r="AZZ213" s="10"/>
      <c r="BAA213" s="10"/>
      <c r="BAB213" s="10"/>
      <c r="BAC213" s="10"/>
      <c r="BAD213" s="10"/>
      <c r="BAE213" s="10"/>
      <c r="BAF213" s="10"/>
      <c r="BAG213" s="10"/>
      <c r="BAH213" s="10"/>
      <c r="BAI213" s="10"/>
      <c r="BAJ213" s="10"/>
      <c r="BAK213" s="10"/>
      <c r="BAL213" s="10"/>
      <c r="BAM213" s="10"/>
      <c r="BAN213" s="10"/>
      <c r="BAO213" s="10"/>
      <c r="BAP213" s="10"/>
      <c r="BAQ213" s="10"/>
      <c r="BAR213" s="10"/>
      <c r="BAS213" s="10"/>
      <c r="BAT213" s="10"/>
      <c r="BAU213" s="10"/>
      <c r="BAV213" s="10"/>
      <c r="BAW213" s="10"/>
      <c r="BAX213" s="10"/>
      <c r="BAY213" s="10"/>
      <c r="BAZ213" s="10"/>
      <c r="BBA213" s="10"/>
      <c r="BBB213" s="10"/>
      <c r="BBC213" s="10"/>
      <c r="BBD213" s="10"/>
      <c r="BBE213" s="10"/>
      <c r="BBF213" s="10"/>
      <c r="BBG213" s="10"/>
      <c r="BBH213" s="10"/>
      <c r="BBI213" s="10"/>
      <c r="BBJ213" s="10"/>
      <c r="BBK213" s="10"/>
      <c r="BBL213" s="10"/>
      <c r="BBM213" s="10"/>
      <c r="BBN213" s="10"/>
      <c r="BBO213" s="10"/>
      <c r="BBP213" s="10"/>
      <c r="BBQ213" s="10"/>
      <c r="BBR213" s="10"/>
      <c r="BBS213" s="10"/>
      <c r="BBT213" s="10"/>
      <c r="BBU213" s="10"/>
      <c r="BBV213" s="10"/>
      <c r="BBW213" s="10"/>
      <c r="BBX213" s="10"/>
      <c r="BBY213" s="10"/>
      <c r="BBZ213" s="10"/>
      <c r="BCA213" s="10"/>
      <c r="BCB213" s="10"/>
      <c r="BCC213" s="10"/>
      <c r="BCD213" s="10"/>
      <c r="BCE213" s="10"/>
      <c r="BCF213" s="10"/>
      <c r="BCG213" s="10"/>
      <c r="BCH213" s="10"/>
      <c r="BCI213" s="10"/>
      <c r="BCJ213" s="10"/>
      <c r="BCK213" s="10"/>
      <c r="BCL213" s="10"/>
      <c r="BCM213" s="10"/>
      <c r="BCN213" s="10"/>
      <c r="BCO213" s="10"/>
      <c r="BCP213" s="10"/>
      <c r="BCQ213" s="10"/>
      <c r="BCR213" s="10"/>
      <c r="BCS213" s="10"/>
      <c r="BCT213" s="10"/>
    </row>
    <row r="214" spans="1:1450" s="37" customFormat="1" x14ac:dyDescent="0.25">
      <c r="A214" s="42" t="s">
        <v>1237</v>
      </c>
      <c r="B214" s="29" t="s">
        <v>80</v>
      </c>
      <c r="C214" s="29" t="s">
        <v>84</v>
      </c>
      <c r="D214" s="29" t="s">
        <v>386</v>
      </c>
      <c r="E214" s="29" t="s">
        <v>387</v>
      </c>
      <c r="F214" s="29" t="s">
        <v>44</v>
      </c>
      <c r="G214" s="43">
        <v>25917</v>
      </c>
      <c r="H214" s="43">
        <v>1542</v>
      </c>
      <c r="I214" s="43">
        <v>696</v>
      </c>
      <c r="J214" s="29">
        <v>3</v>
      </c>
      <c r="K214" s="44">
        <f>AVERAGE(G214:G216)</f>
        <v>25368.333333333332</v>
      </c>
      <c r="L214" s="44">
        <f>STDEV(G214:G216)</f>
        <v>2423.0460856808591</v>
      </c>
      <c r="M214" s="29"/>
      <c r="N214" s="45">
        <v>1.196</v>
      </c>
      <c r="O214" s="29" t="str">
        <f t="shared" si="46"/>
        <v/>
      </c>
      <c r="P214" s="44">
        <f>ABS(L214*N214)</f>
        <v>2897.9631184743075</v>
      </c>
      <c r="Q214" s="44">
        <f>ABS(G214-$K$214)</f>
        <v>548.66666666666788</v>
      </c>
      <c r="R214" s="30">
        <f>IF(Q214&gt;$P$214,"",G214)</f>
        <v>25917</v>
      </c>
      <c r="S214" s="30">
        <f t="shared" si="50"/>
        <v>696</v>
      </c>
      <c r="T214" s="44">
        <f>AVERAGE(R214:R216)</f>
        <v>25368.333333333332</v>
      </c>
      <c r="U214" s="44">
        <f>STDEV(R214:R216)</f>
        <v>2423.0460856808591</v>
      </c>
      <c r="V214" s="29"/>
      <c r="W214" s="44">
        <f>IF(R214="","",((R214-$T$214)/S214)^2)</f>
        <v>0.62143924046916799</v>
      </c>
      <c r="X214" s="46">
        <f>(1/(J214-1))*SUM(W214:W216)</f>
        <v>14.870495282429196</v>
      </c>
      <c r="Y214" s="47">
        <f>U214/T214</f>
        <v>9.5514595060016791E-2</v>
      </c>
      <c r="Z214" s="31"/>
      <c r="AA214" s="47" t="str">
        <f>IF(X214&lt;2,"A",IF(Y214&lt;0.15,"B","C"))</f>
        <v>B</v>
      </c>
      <c r="AB214" s="31"/>
      <c r="AC214" s="48">
        <f>T214/1000</f>
        <v>25.368333333333332</v>
      </c>
      <c r="AD214" s="49">
        <f>AC214*(SQRT((U214/T214)^2+(0.21/3.98)^2))</f>
        <v>2.7681790581192973</v>
      </c>
      <c r="AE214" s="47">
        <f>AD214/AC214</f>
        <v>0.109119468817527</v>
      </c>
      <c r="AF214" s="47"/>
      <c r="AG214" s="50">
        <v>23</v>
      </c>
      <c r="AH214" s="32"/>
      <c r="AI214" s="49">
        <f>(MEDIAN(R214:R216))/1000</f>
        <v>25.917000000000002</v>
      </c>
      <c r="AJ214" s="49">
        <f>(QUARTILE(R214:R216,1))/1000</f>
        <v>24.317499999999999</v>
      </c>
      <c r="AK214" s="49">
        <f>(QUARTILE(R214:R216,3))/1000</f>
        <v>26.6935</v>
      </c>
      <c r="AL214" s="48">
        <f>(AK214-AJ214)</f>
        <v>2.3760000000000012</v>
      </c>
      <c r="AM214" s="29"/>
      <c r="AN214" s="43"/>
      <c r="AO214" s="106"/>
      <c r="AP214" s="29"/>
      <c r="AQ214" s="29"/>
      <c r="AR214" s="29"/>
      <c r="AS214" s="29"/>
      <c r="AT214" s="29"/>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c r="HW214" s="10"/>
      <c r="HX214" s="10"/>
      <c r="HY214" s="10"/>
      <c r="HZ214" s="10"/>
      <c r="IA214" s="10"/>
      <c r="IB214" s="10"/>
      <c r="IC214" s="10"/>
      <c r="ID214" s="10"/>
      <c r="IE214" s="10"/>
      <c r="IF214" s="10"/>
      <c r="IG214" s="10"/>
      <c r="IH214" s="10"/>
      <c r="II214" s="10"/>
      <c r="IJ214" s="10"/>
      <c r="IK214" s="10"/>
      <c r="IL214" s="10"/>
      <c r="IM214" s="10"/>
      <c r="IN214" s="10"/>
      <c r="IO214" s="10"/>
      <c r="IP214" s="10"/>
      <c r="IQ214" s="10"/>
      <c r="IR214" s="10"/>
      <c r="IS214" s="10"/>
      <c r="IT214" s="10"/>
      <c r="IU214" s="10"/>
      <c r="IV214" s="10"/>
      <c r="IW214" s="10"/>
      <c r="IX214" s="10"/>
      <c r="IY214" s="10"/>
      <c r="IZ214" s="10"/>
      <c r="JA214" s="10"/>
      <c r="JB214" s="10"/>
      <c r="JC214" s="10"/>
      <c r="JD214" s="10"/>
      <c r="JE214" s="10"/>
      <c r="JF214" s="10"/>
      <c r="JG214" s="10"/>
      <c r="JH214" s="10"/>
      <c r="JI214" s="10"/>
      <c r="JJ214" s="10"/>
      <c r="JK214" s="10"/>
      <c r="JL214" s="10"/>
      <c r="JM214" s="10"/>
      <c r="JN214" s="10"/>
      <c r="JO214" s="10"/>
      <c r="JP214" s="10"/>
      <c r="JQ214" s="10"/>
      <c r="JR214" s="10"/>
      <c r="JS214" s="10"/>
      <c r="JT214" s="10"/>
      <c r="JU214" s="10"/>
      <c r="JV214" s="10"/>
      <c r="JW214" s="10"/>
      <c r="JX214" s="10"/>
      <c r="JY214" s="10"/>
      <c r="JZ214" s="10"/>
      <c r="KA214" s="10"/>
      <c r="KB214" s="10"/>
      <c r="KC214" s="10"/>
      <c r="KD214" s="10"/>
      <c r="KE214" s="10"/>
      <c r="KF214" s="10"/>
      <c r="KG214" s="10"/>
      <c r="KH214" s="10"/>
      <c r="KI214" s="10"/>
      <c r="KJ214" s="10"/>
      <c r="KK214" s="10"/>
      <c r="KL214" s="10"/>
      <c r="KM214" s="10"/>
      <c r="KN214" s="10"/>
      <c r="KO214" s="10"/>
      <c r="KP214" s="10"/>
      <c r="KQ214" s="10"/>
      <c r="KR214" s="10"/>
      <c r="KS214" s="10"/>
      <c r="KT214" s="10"/>
      <c r="KU214" s="10"/>
      <c r="KV214" s="10"/>
      <c r="KW214" s="10"/>
      <c r="KX214" s="10"/>
      <c r="KY214" s="10"/>
      <c r="KZ214" s="10"/>
      <c r="LA214" s="10"/>
      <c r="LB214" s="10"/>
      <c r="LC214" s="10"/>
      <c r="LD214" s="10"/>
      <c r="LE214" s="10"/>
      <c r="LF214" s="10"/>
      <c r="LG214" s="10"/>
      <c r="LH214" s="10"/>
      <c r="LI214" s="10"/>
      <c r="LJ214" s="10"/>
      <c r="LK214" s="10"/>
      <c r="LL214" s="10"/>
      <c r="LM214" s="10"/>
      <c r="LN214" s="10"/>
      <c r="LO214" s="10"/>
      <c r="LP214" s="10"/>
      <c r="LQ214" s="10"/>
      <c r="LR214" s="10"/>
      <c r="LS214" s="10"/>
      <c r="LT214" s="10"/>
      <c r="LU214" s="10"/>
      <c r="LV214" s="10"/>
      <c r="LW214" s="10"/>
      <c r="LX214" s="10"/>
      <c r="LY214" s="10"/>
      <c r="LZ214" s="10"/>
      <c r="MA214" s="10"/>
      <c r="MB214" s="10"/>
      <c r="MC214" s="10"/>
      <c r="MD214" s="10"/>
      <c r="ME214" s="10"/>
      <c r="MF214" s="10"/>
      <c r="MG214" s="10"/>
      <c r="MH214" s="10"/>
      <c r="MI214" s="10"/>
      <c r="MJ214" s="10"/>
      <c r="MK214" s="10"/>
      <c r="ML214" s="10"/>
      <c r="MM214" s="10"/>
      <c r="MN214" s="10"/>
      <c r="MO214" s="10"/>
      <c r="MP214" s="10"/>
      <c r="MQ214" s="10"/>
      <c r="MR214" s="10"/>
      <c r="MS214" s="10"/>
      <c r="MT214" s="10"/>
      <c r="MU214" s="10"/>
      <c r="MV214" s="10"/>
      <c r="MW214" s="10"/>
      <c r="MX214" s="10"/>
      <c r="MY214" s="10"/>
      <c r="MZ214" s="10"/>
      <c r="NA214" s="10"/>
      <c r="NB214" s="10"/>
      <c r="NC214" s="10"/>
      <c r="ND214" s="10"/>
      <c r="NE214" s="10"/>
      <c r="NF214" s="10"/>
      <c r="NG214" s="10"/>
      <c r="NH214" s="10"/>
      <c r="NI214" s="10"/>
      <c r="NJ214" s="10"/>
      <c r="NK214" s="10"/>
      <c r="NL214" s="10"/>
      <c r="NM214" s="10"/>
      <c r="NN214" s="10"/>
      <c r="NO214" s="10"/>
      <c r="NP214" s="10"/>
      <c r="NQ214" s="10"/>
      <c r="NR214" s="10"/>
      <c r="NS214" s="10"/>
      <c r="NT214" s="10"/>
      <c r="NU214" s="10"/>
      <c r="NV214" s="10"/>
      <c r="NW214" s="10"/>
      <c r="NX214" s="10"/>
      <c r="NY214" s="10"/>
      <c r="NZ214" s="10"/>
      <c r="OA214" s="10"/>
      <c r="OB214" s="10"/>
      <c r="OC214" s="10"/>
      <c r="OD214" s="10"/>
      <c r="OE214" s="10"/>
      <c r="OF214" s="10"/>
      <c r="OG214" s="10"/>
      <c r="OH214" s="10"/>
      <c r="OI214" s="10"/>
      <c r="OJ214" s="10"/>
      <c r="OK214" s="10"/>
      <c r="OL214" s="10"/>
      <c r="OM214" s="10"/>
      <c r="ON214" s="10"/>
      <c r="OO214" s="10"/>
      <c r="OP214" s="10"/>
      <c r="OQ214" s="10"/>
      <c r="OR214" s="10"/>
      <c r="OS214" s="10"/>
      <c r="OT214" s="10"/>
      <c r="OU214" s="10"/>
      <c r="OV214" s="10"/>
      <c r="OW214" s="10"/>
      <c r="OX214" s="10"/>
      <c r="OY214" s="10"/>
      <c r="OZ214" s="10"/>
      <c r="PA214" s="10"/>
      <c r="PB214" s="10"/>
      <c r="PC214" s="10"/>
      <c r="PD214" s="10"/>
      <c r="PE214" s="10"/>
      <c r="PF214" s="10"/>
      <c r="PG214" s="10"/>
      <c r="PH214" s="10"/>
      <c r="PI214" s="10"/>
      <c r="PJ214" s="10"/>
      <c r="PK214" s="10"/>
      <c r="PL214" s="10"/>
      <c r="PM214" s="10"/>
      <c r="PN214" s="10"/>
      <c r="PO214" s="10"/>
      <c r="PP214" s="10"/>
      <c r="PQ214" s="10"/>
      <c r="PR214" s="10"/>
      <c r="PS214" s="10"/>
      <c r="PT214" s="10"/>
      <c r="PU214" s="10"/>
      <c r="PV214" s="10"/>
      <c r="PW214" s="10"/>
      <c r="PX214" s="10"/>
      <c r="PY214" s="10"/>
      <c r="PZ214" s="10"/>
      <c r="QA214" s="10"/>
      <c r="QB214" s="10"/>
      <c r="QC214" s="10"/>
      <c r="QD214" s="10"/>
      <c r="QE214" s="10"/>
      <c r="QF214" s="10"/>
      <c r="QG214" s="10"/>
      <c r="QH214" s="10"/>
      <c r="QI214" s="10"/>
      <c r="QJ214" s="10"/>
      <c r="QK214" s="10"/>
      <c r="QL214" s="10"/>
      <c r="QM214" s="10"/>
      <c r="QN214" s="10"/>
      <c r="QO214" s="10"/>
      <c r="QP214" s="10"/>
      <c r="QQ214" s="10"/>
      <c r="QR214" s="10"/>
      <c r="QS214" s="10"/>
      <c r="QT214" s="10"/>
      <c r="QU214" s="10"/>
      <c r="QV214" s="10"/>
      <c r="QW214" s="10"/>
      <c r="QX214" s="10"/>
      <c r="QY214" s="10"/>
      <c r="QZ214" s="10"/>
      <c r="RA214" s="10"/>
      <c r="RB214" s="10"/>
      <c r="RC214" s="10"/>
      <c r="RD214" s="10"/>
      <c r="RE214" s="10"/>
      <c r="RF214" s="10"/>
      <c r="RG214" s="10"/>
      <c r="RH214" s="10"/>
      <c r="RI214" s="10"/>
      <c r="RJ214" s="10"/>
      <c r="RK214" s="10"/>
      <c r="RL214" s="10"/>
      <c r="RM214" s="10"/>
      <c r="RN214" s="10"/>
      <c r="RO214" s="10"/>
      <c r="RP214" s="10"/>
      <c r="RQ214" s="10"/>
      <c r="RR214" s="10"/>
      <c r="RS214" s="10"/>
      <c r="RT214" s="10"/>
      <c r="RU214" s="10"/>
      <c r="RV214" s="10"/>
      <c r="RW214" s="10"/>
      <c r="RX214" s="10"/>
      <c r="RY214" s="10"/>
      <c r="RZ214" s="10"/>
      <c r="SA214" s="10"/>
      <c r="SB214" s="10"/>
      <c r="SC214" s="10"/>
      <c r="SD214" s="10"/>
      <c r="SE214" s="10"/>
      <c r="SF214" s="10"/>
      <c r="SG214" s="10"/>
      <c r="SH214" s="10"/>
      <c r="SI214" s="10"/>
      <c r="SJ214" s="10"/>
      <c r="SK214" s="10"/>
      <c r="SL214" s="10"/>
      <c r="SM214" s="10"/>
      <c r="SN214" s="10"/>
      <c r="SO214" s="10"/>
      <c r="SP214" s="10"/>
      <c r="SQ214" s="10"/>
      <c r="SR214" s="10"/>
      <c r="SS214" s="10"/>
      <c r="ST214" s="10"/>
      <c r="SU214" s="10"/>
      <c r="SV214" s="10"/>
      <c r="SW214" s="10"/>
      <c r="SX214" s="10"/>
      <c r="SY214" s="10"/>
      <c r="SZ214" s="10"/>
      <c r="TA214" s="10"/>
      <c r="TB214" s="10"/>
      <c r="TC214" s="10"/>
      <c r="TD214" s="10"/>
      <c r="TE214" s="10"/>
      <c r="TF214" s="10"/>
      <c r="TG214" s="10"/>
      <c r="TH214" s="10"/>
      <c r="TI214" s="10"/>
      <c r="TJ214" s="10"/>
      <c r="TK214" s="10"/>
      <c r="TL214" s="10"/>
      <c r="TM214" s="10"/>
      <c r="TN214" s="10"/>
      <c r="TO214" s="10"/>
      <c r="TP214" s="10"/>
      <c r="TQ214" s="10"/>
      <c r="TR214" s="10"/>
      <c r="TS214" s="10"/>
      <c r="TT214" s="10"/>
      <c r="TU214" s="10"/>
      <c r="TV214" s="10"/>
      <c r="TW214" s="10"/>
      <c r="TX214" s="10"/>
      <c r="TY214" s="10"/>
      <c r="TZ214" s="10"/>
      <c r="UA214" s="10"/>
      <c r="UB214" s="10"/>
      <c r="UC214" s="10"/>
      <c r="UD214" s="10"/>
      <c r="UE214" s="10"/>
      <c r="UF214" s="10"/>
      <c r="UG214" s="10"/>
      <c r="UH214" s="10"/>
      <c r="UI214" s="10"/>
      <c r="UJ214" s="10"/>
      <c r="UK214" s="10"/>
      <c r="UL214" s="10"/>
      <c r="UM214" s="10"/>
      <c r="UN214" s="10"/>
      <c r="UO214" s="10"/>
      <c r="UP214" s="10"/>
      <c r="UQ214" s="10"/>
      <c r="UR214" s="10"/>
      <c r="US214" s="10"/>
      <c r="UT214" s="10"/>
      <c r="UU214" s="10"/>
      <c r="UV214" s="10"/>
      <c r="UW214" s="10"/>
      <c r="UX214" s="10"/>
      <c r="UY214" s="10"/>
      <c r="UZ214" s="10"/>
      <c r="VA214" s="10"/>
      <c r="VB214" s="10"/>
      <c r="VC214" s="10"/>
      <c r="VD214" s="10"/>
      <c r="VE214" s="10"/>
      <c r="VF214" s="10"/>
      <c r="VG214" s="10"/>
      <c r="VH214" s="10"/>
      <c r="VI214" s="10"/>
      <c r="VJ214" s="10"/>
      <c r="VK214" s="10"/>
      <c r="VL214" s="10"/>
      <c r="VM214" s="10"/>
      <c r="VN214" s="10"/>
      <c r="VO214" s="10"/>
      <c r="VP214" s="10"/>
      <c r="VQ214" s="10"/>
      <c r="VR214" s="10"/>
      <c r="VS214" s="10"/>
      <c r="VT214" s="10"/>
      <c r="VU214" s="10"/>
      <c r="VV214" s="10"/>
      <c r="VW214" s="10"/>
      <c r="VX214" s="10"/>
      <c r="VY214" s="10"/>
      <c r="VZ214" s="10"/>
      <c r="WA214" s="10"/>
      <c r="WB214" s="10"/>
      <c r="WC214" s="10"/>
      <c r="WD214" s="10"/>
      <c r="WE214" s="10"/>
      <c r="WF214" s="10"/>
      <c r="WG214" s="10"/>
      <c r="WH214" s="10"/>
      <c r="WI214" s="10"/>
      <c r="WJ214" s="10"/>
      <c r="WK214" s="10"/>
      <c r="WL214" s="10"/>
      <c r="WM214" s="10"/>
      <c r="WN214" s="10"/>
      <c r="WO214" s="10"/>
      <c r="WP214" s="10"/>
      <c r="WQ214" s="10"/>
      <c r="WR214" s="10"/>
      <c r="WS214" s="10"/>
      <c r="WT214" s="10"/>
      <c r="WU214" s="10"/>
      <c r="WV214" s="10"/>
      <c r="WW214" s="10"/>
      <c r="WX214" s="10"/>
      <c r="WY214" s="10"/>
      <c r="WZ214" s="10"/>
      <c r="XA214" s="10"/>
      <c r="XB214" s="10"/>
      <c r="XC214" s="10"/>
      <c r="XD214" s="10"/>
      <c r="XE214" s="10"/>
      <c r="XF214" s="10"/>
      <c r="XG214" s="10"/>
      <c r="XH214" s="10"/>
      <c r="XI214" s="10"/>
      <c r="XJ214" s="10"/>
      <c r="XK214" s="10"/>
      <c r="XL214" s="10"/>
      <c r="XM214" s="10"/>
      <c r="XN214" s="10"/>
      <c r="XO214" s="10"/>
      <c r="XP214" s="10"/>
      <c r="XQ214" s="10"/>
      <c r="XR214" s="10"/>
      <c r="XS214" s="10"/>
      <c r="XT214" s="10"/>
      <c r="XU214" s="10"/>
      <c r="XV214" s="10"/>
      <c r="XW214" s="10"/>
      <c r="XX214" s="10"/>
      <c r="XY214" s="10"/>
      <c r="XZ214" s="10"/>
      <c r="YA214" s="10"/>
      <c r="YB214" s="10"/>
      <c r="YC214" s="10"/>
      <c r="YD214" s="10"/>
      <c r="YE214" s="10"/>
      <c r="YF214" s="10"/>
      <c r="YG214" s="10"/>
      <c r="YH214" s="10"/>
      <c r="YI214" s="10"/>
      <c r="YJ214" s="10"/>
      <c r="YK214" s="10"/>
      <c r="YL214" s="10"/>
      <c r="YM214" s="10"/>
      <c r="YN214" s="10"/>
      <c r="YO214" s="10"/>
      <c r="YP214" s="10"/>
      <c r="YQ214" s="10"/>
      <c r="YR214" s="10"/>
      <c r="YS214" s="10"/>
      <c r="YT214" s="10"/>
      <c r="YU214" s="10"/>
      <c r="YV214" s="10"/>
      <c r="YW214" s="10"/>
      <c r="YX214" s="10"/>
      <c r="YY214" s="10"/>
      <c r="YZ214" s="10"/>
      <c r="ZA214" s="10"/>
      <c r="ZB214" s="10"/>
      <c r="ZC214" s="10"/>
      <c r="ZD214" s="10"/>
      <c r="ZE214" s="10"/>
      <c r="ZF214" s="10"/>
      <c r="ZG214" s="10"/>
      <c r="ZH214" s="10"/>
      <c r="ZI214" s="10"/>
      <c r="ZJ214" s="10"/>
      <c r="ZK214" s="10"/>
      <c r="ZL214" s="10"/>
      <c r="ZM214" s="10"/>
      <c r="ZN214" s="10"/>
      <c r="ZO214" s="10"/>
      <c r="ZP214" s="10"/>
      <c r="ZQ214" s="10"/>
      <c r="ZR214" s="10"/>
      <c r="ZS214" s="10"/>
      <c r="ZT214" s="10"/>
      <c r="ZU214" s="10"/>
      <c r="ZV214" s="10"/>
      <c r="ZW214" s="10"/>
      <c r="ZX214" s="10"/>
      <c r="ZY214" s="10"/>
      <c r="ZZ214" s="10"/>
      <c r="AAA214" s="10"/>
      <c r="AAB214" s="10"/>
      <c r="AAC214" s="10"/>
      <c r="AAD214" s="10"/>
      <c r="AAE214" s="10"/>
      <c r="AAF214" s="10"/>
      <c r="AAG214" s="10"/>
      <c r="AAH214" s="10"/>
      <c r="AAI214" s="10"/>
      <c r="AAJ214" s="10"/>
      <c r="AAK214" s="10"/>
      <c r="AAL214" s="10"/>
      <c r="AAM214" s="10"/>
      <c r="AAN214" s="10"/>
      <c r="AAO214" s="10"/>
      <c r="AAP214" s="10"/>
      <c r="AAQ214" s="10"/>
      <c r="AAR214" s="10"/>
      <c r="AAS214" s="10"/>
      <c r="AAT214" s="10"/>
      <c r="AAU214" s="10"/>
      <c r="AAV214" s="10"/>
      <c r="AAW214" s="10"/>
      <c r="AAX214" s="10"/>
      <c r="AAY214" s="10"/>
      <c r="AAZ214" s="10"/>
      <c r="ABA214" s="10"/>
      <c r="ABB214" s="10"/>
      <c r="ABC214" s="10"/>
      <c r="ABD214" s="10"/>
      <c r="ABE214" s="10"/>
      <c r="ABF214" s="10"/>
      <c r="ABG214" s="10"/>
      <c r="ABH214" s="10"/>
      <c r="ABI214" s="10"/>
      <c r="ABJ214" s="10"/>
      <c r="ABK214" s="10"/>
      <c r="ABL214" s="10"/>
      <c r="ABM214" s="10"/>
      <c r="ABN214" s="10"/>
      <c r="ABO214" s="10"/>
      <c r="ABP214" s="10"/>
      <c r="ABQ214" s="10"/>
      <c r="ABR214" s="10"/>
      <c r="ABS214" s="10"/>
      <c r="ABT214" s="10"/>
      <c r="ABU214" s="10"/>
      <c r="ABV214" s="10"/>
      <c r="ABW214" s="10"/>
      <c r="ABX214" s="10"/>
      <c r="ABY214" s="10"/>
      <c r="ABZ214" s="10"/>
      <c r="ACA214" s="10"/>
      <c r="ACB214" s="10"/>
      <c r="ACC214" s="10"/>
      <c r="ACD214" s="10"/>
      <c r="ACE214" s="10"/>
      <c r="ACF214" s="10"/>
      <c r="ACG214" s="10"/>
      <c r="ACH214" s="10"/>
      <c r="ACI214" s="10"/>
      <c r="ACJ214" s="10"/>
      <c r="ACK214" s="10"/>
      <c r="ACL214" s="10"/>
      <c r="ACM214" s="10"/>
      <c r="ACN214" s="10"/>
      <c r="ACO214" s="10"/>
      <c r="ACP214" s="10"/>
      <c r="ACQ214" s="10"/>
      <c r="ACR214" s="10"/>
      <c r="ACS214" s="10"/>
      <c r="ACT214" s="10"/>
      <c r="ACU214" s="10"/>
      <c r="ACV214" s="10"/>
      <c r="ACW214" s="10"/>
      <c r="ACX214" s="10"/>
      <c r="ACY214" s="10"/>
      <c r="ACZ214" s="10"/>
      <c r="ADA214" s="10"/>
      <c r="ADB214" s="10"/>
      <c r="ADC214" s="10"/>
      <c r="ADD214" s="10"/>
      <c r="ADE214" s="10"/>
      <c r="ADF214" s="10"/>
      <c r="ADG214" s="10"/>
      <c r="ADH214" s="10"/>
      <c r="ADI214" s="10"/>
      <c r="ADJ214" s="10"/>
      <c r="ADK214" s="10"/>
      <c r="ADL214" s="10"/>
      <c r="ADM214" s="10"/>
      <c r="ADN214" s="10"/>
      <c r="ADO214" s="10"/>
      <c r="ADP214" s="10"/>
      <c r="ADQ214" s="10"/>
      <c r="ADR214" s="10"/>
      <c r="ADS214" s="10"/>
      <c r="ADT214" s="10"/>
      <c r="ADU214" s="10"/>
      <c r="ADV214" s="10"/>
      <c r="ADW214" s="10"/>
      <c r="ADX214" s="10"/>
      <c r="ADY214" s="10"/>
      <c r="ADZ214" s="10"/>
      <c r="AEA214" s="10"/>
      <c r="AEB214" s="10"/>
      <c r="AEC214" s="10"/>
      <c r="AED214" s="10"/>
      <c r="AEE214" s="10"/>
      <c r="AEF214" s="10"/>
      <c r="AEG214" s="10"/>
      <c r="AEH214" s="10"/>
      <c r="AEI214" s="10"/>
      <c r="AEJ214" s="10"/>
      <c r="AEK214" s="10"/>
      <c r="AEL214" s="10"/>
      <c r="AEM214" s="10"/>
      <c r="AEN214" s="10"/>
      <c r="AEO214" s="10"/>
      <c r="AEP214" s="10"/>
      <c r="AEQ214" s="10"/>
      <c r="AER214" s="10"/>
      <c r="AES214" s="10"/>
      <c r="AET214" s="10"/>
      <c r="AEU214" s="10"/>
      <c r="AEV214" s="10"/>
      <c r="AEW214" s="10"/>
      <c r="AEX214" s="10"/>
      <c r="AEY214" s="10"/>
      <c r="AEZ214" s="10"/>
      <c r="AFA214" s="10"/>
      <c r="AFB214" s="10"/>
      <c r="AFC214" s="10"/>
      <c r="AFD214" s="10"/>
      <c r="AFE214" s="10"/>
      <c r="AFF214" s="10"/>
      <c r="AFG214" s="10"/>
      <c r="AFH214" s="10"/>
      <c r="AFI214" s="10"/>
      <c r="AFJ214" s="10"/>
      <c r="AFK214" s="10"/>
      <c r="AFL214" s="10"/>
      <c r="AFM214" s="10"/>
      <c r="AFN214" s="10"/>
      <c r="AFO214" s="10"/>
      <c r="AFP214" s="10"/>
      <c r="AFQ214" s="10"/>
      <c r="AFR214" s="10"/>
      <c r="AFS214" s="10"/>
      <c r="AFT214" s="10"/>
      <c r="AFU214" s="10"/>
      <c r="AFV214" s="10"/>
      <c r="AFW214" s="10"/>
      <c r="AFX214" s="10"/>
      <c r="AFY214" s="10"/>
      <c r="AFZ214" s="10"/>
      <c r="AGA214" s="10"/>
      <c r="AGB214" s="10"/>
      <c r="AGC214" s="10"/>
      <c r="AGD214" s="10"/>
      <c r="AGE214" s="10"/>
      <c r="AGF214" s="10"/>
      <c r="AGG214" s="10"/>
      <c r="AGH214" s="10"/>
      <c r="AGI214" s="10"/>
      <c r="AGJ214" s="10"/>
      <c r="AGK214" s="10"/>
      <c r="AGL214" s="10"/>
      <c r="AGM214" s="10"/>
      <c r="AGN214" s="10"/>
      <c r="AGO214" s="10"/>
      <c r="AGP214" s="10"/>
      <c r="AGQ214" s="10"/>
      <c r="AGR214" s="10"/>
      <c r="AGS214" s="10"/>
      <c r="AGT214" s="10"/>
      <c r="AGU214" s="10"/>
      <c r="AGV214" s="10"/>
      <c r="AGW214" s="10"/>
      <c r="AGX214" s="10"/>
      <c r="AGY214" s="10"/>
      <c r="AGZ214" s="10"/>
      <c r="AHA214" s="10"/>
      <c r="AHB214" s="10"/>
      <c r="AHC214" s="10"/>
      <c r="AHD214" s="10"/>
      <c r="AHE214" s="10"/>
      <c r="AHF214" s="10"/>
      <c r="AHG214" s="10"/>
      <c r="AHH214" s="10"/>
      <c r="AHI214" s="10"/>
      <c r="AHJ214" s="10"/>
      <c r="AHK214" s="10"/>
      <c r="AHL214" s="10"/>
      <c r="AHM214" s="10"/>
      <c r="AHN214" s="10"/>
      <c r="AHO214" s="10"/>
      <c r="AHP214" s="10"/>
      <c r="AHQ214" s="10"/>
      <c r="AHR214" s="10"/>
      <c r="AHS214" s="10"/>
      <c r="AHT214" s="10"/>
      <c r="AHU214" s="10"/>
      <c r="AHV214" s="10"/>
      <c r="AHW214" s="10"/>
      <c r="AHX214" s="10"/>
      <c r="AHY214" s="10"/>
      <c r="AHZ214" s="10"/>
      <c r="AIA214" s="10"/>
      <c r="AIB214" s="10"/>
      <c r="AIC214" s="10"/>
      <c r="AID214" s="10"/>
      <c r="AIE214" s="10"/>
      <c r="AIF214" s="10"/>
      <c r="AIG214" s="10"/>
      <c r="AIH214" s="10"/>
      <c r="AII214" s="10"/>
      <c r="AIJ214" s="10"/>
      <c r="AIK214" s="10"/>
      <c r="AIL214" s="10"/>
      <c r="AIM214" s="10"/>
      <c r="AIN214" s="10"/>
      <c r="AIO214" s="10"/>
      <c r="AIP214" s="10"/>
      <c r="AIQ214" s="10"/>
      <c r="AIR214" s="10"/>
      <c r="AIS214" s="10"/>
      <c r="AIT214" s="10"/>
      <c r="AIU214" s="10"/>
      <c r="AIV214" s="10"/>
      <c r="AIW214" s="10"/>
      <c r="AIX214" s="10"/>
      <c r="AIY214" s="10"/>
      <c r="AIZ214" s="10"/>
      <c r="AJA214" s="10"/>
      <c r="AJB214" s="10"/>
      <c r="AJC214" s="10"/>
      <c r="AJD214" s="10"/>
      <c r="AJE214" s="10"/>
      <c r="AJF214" s="10"/>
      <c r="AJG214" s="10"/>
      <c r="AJH214" s="10"/>
      <c r="AJI214" s="10"/>
      <c r="AJJ214" s="10"/>
      <c r="AJK214" s="10"/>
      <c r="AJL214" s="10"/>
      <c r="AJM214" s="10"/>
      <c r="AJN214" s="10"/>
      <c r="AJO214" s="10"/>
      <c r="AJP214" s="10"/>
      <c r="AJQ214" s="10"/>
      <c r="AJR214" s="10"/>
      <c r="AJS214" s="10"/>
      <c r="AJT214" s="10"/>
      <c r="AJU214" s="10"/>
      <c r="AJV214" s="10"/>
      <c r="AJW214" s="10"/>
      <c r="AJX214" s="10"/>
      <c r="AJY214" s="10"/>
      <c r="AJZ214" s="10"/>
      <c r="AKA214" s="10"/>
      <c r="AKB214" s="10"/>
      <c r="AKC214" s="10"/>
      <c r="AKD214" s="10"/>
      <c r="AKE214" s="10"/>
      <c r="AKF214" s="10"/>
      <c r="AKG214" s="10"/>
      <c r="AKH214" s="10"/>
      <c r="AKI214" s="10"/>
      <c r="AKJ214" s="10"/>
      <c r="AKK214" s="10"/>
      <c r="AKL214" s="10"/>
      <c r="AKM214" s="10"/>
      <c r="AKN214" s="10"/>
      <c r="AKO214" s="10"/>
      <c r="AKP214" s="10"/>
      <c r="AKQ214" s="10"/>
      <c r="AKR214" s="10"/>
      <c r="AKS214" s="10"/>
      <c r="AKT214" s="10"/>
      <c r="AKU214" s="10"/>
      <c r="AKV214" s="10"/>
      <c r="AKW214" s="10"/>
      <c r="AKX214" s="10"/>
      <c r="AKY214" s="10"/>
      <c r="AKZ214" s="10"/>
      <c r="ALA214" s="10"/>
      <c r="ALB214" s="10"/>
      <c r="ALC214" s="10"/>
      <c r="ALD214" s="10"/>
      <c r="ALE214" s="10"/>
      <c r="ALF214" s="10"/>
      <c r="ALG214" s="10"/>
      <c r="ALH214" s="10"/>
      <c r="ALI214" s="10"/>
      <c r="ALJ214" s="10"/>
      <c r="ALK214" s="10"/>
      <c r="ALL214" s="10"/>
      <c r="ALM214" s="10"/>
      <c r="ALN214" s="10"/>
      <c r="ALO214" s="10"/>
      <c r="ALP214" s="10"/>
      <c r="ALQ214" s="10"/>
      <c r="ALR214" s="10"/>
      <c r="ALS214" s="10"/>
      <c r="ALT214" s="10"/>
      <c r="ALU214" s="10"/>
      <c r="ALV214" s="10"/>
      <c r="ALW214" s="10"/>
      <c r="ALX214" s="10"/>
      <c r="ALY214" s="10"/>
      <c r="ALZ214" s="10"/>
      <c r="AMA214" s="10"/>
      <c r="AMB214" s="10"/>
      <c r="AMC214" s="10"/>
      <c r="AMD214" s="10"/>
      <c r="AME214" s="10"/>
      <c r="AMF214" s="10"/>
      <c r="AMG214" s="10"/>
      <c r="AMH214" s="10"/>
      <c r="AMI214" s="10"/>
      <c r="AMJ214" s="10"/>
      <c r="AMK214" s="10"/>
      <c r="AML214" s="10"/>
      <c r="AMM214" s="10"/>
      <c r="AMN214" s="10"/>
      <c r="AMO214" s="10"/>
      <c r="AMP214" s="10"/>
      <c r="AMQ214" s="10"/>
      <c r="AMR214" s="10"/>
      <c r="AMS214" s="10"/>
      <c r="AMT214" s="10"/>
      <c r="AMU214" s="10"/>
      <c r="AMV214" s="10"/>
      <c r="AMW214" s="10"/>
      <c r="AMX214" s="10"/>
      <c r="AMY214" s="10"/>
      <c r="AMZ214" s="10"/>
      <c r="ANA214" s="10"/>
      <c r="ANB214" s="10"/>
      <c r="ANC214" s="10"/>
      <c r="AND214" s="10"/>
      <c r="ANE214" s="10"/>
      <c r="ANF214" s="10"/>
      <c r="ANG214" s="10"/>
      <c r="ANH214" s="10"/>
      <c r="ANI214" s="10"/>
      <c r="ANJ214" s="10"/>
      <c r="ANK214" s="10"/>
      <c r="ANL214" s="10"/>
      <c r="ANM214" s="10"/>
      <c r="ANN214" s="10"/>
      <c r="ANO214" s="10"/>
      <c r="ANP214" s="10"/>
      <c r="ANQ214" s="10"/>
      <c r="ANR214" s="10"/>
      <c r="ANS214" s="10"/>
      <c r="ANT214" s="10"/>
      <c r="ANU214" s="10"/>
      <c r="ANV214" s="10"/>
      <c r="ANW214" s="10"/>
      <c r="ANX214" s="10"/>
      <c r="ANY214" s="10"/>
      <c r="ANZ214" s="10"/>
      <c r="AOA214" s="10"/>
      <c r="AOB214" s="10"/>
      <c r="AOC214" s="10"/>
      <c r="AOD214" s="10"/>
      <c r="AOE214" s="10"/>
      <c r="AOF214" s="10"/>
      <c r="AOG214" s="10"/>
      <c r="AOH214" s="10"/>
      <c r="AOI214" s="10"/>
      <c r="AOJ214" s="10"/>
      <c r="AOK214" s="10"/>
      <c r="AOL214" s="10"/>
      <c r="AOM214" s="10"/>
      <c r="AON214" s="10"/>
      <c r="AOO214" s="10"/>
      <c r="AOP214" s="10"/>
      <c r="AOQ214" s="10"/>
      <c r="AOR214" s="10"/>
      <c r="AOS214" s="10"/>
      <c r="AOT214" s="10"/>
      <c r="AOU214" s="10"/>
      <c r="AOV214" s="10"/>
      <c r="AOW214" s="10"/>
      <c r="AOX214" s="10"/>
      <c r="AOY214" s="10"/>
      <c r="AOZ214" s="10"/>
      <c r="APA214" s="10"/>
      <c r="APB214" s="10"/>
      <c r="APC214" s="10"/>
      <c r="APD214" s="10"/>
      <c r="APE214" s="10"/>
      <c r="APF214" s="10"/>
      <c r="APG214" s="10"/>
      <c r="APH214" s="10"/>
      <c r="API214" s="10"/>
      <c r="APJ214" s="10"/>
      <c r="APK214" s="10"/>
      <c r="APL214" s="10"/>
      <c r="APM214" s="10"/>
      <c r="APN214" s="10"/>
      <c r="APO214" s="10"/>
      <c r="APP214" s="10"/>
      <c r="APQ214" s="10"/>
      <c r="APR214" s="10"/>
      <c r="APS214" s="10"/>
      <c r="APT214" s="10"/>
      <c r="APU214" s="10"/>
      <c r="APV214" s="10"/>
      <c r="APW214" s="10"/>
      <c r="APX214" s="10"/>
      <c r="APY214" s="10"/>
      <c r="APZ214" s="10"/>
      <c r="AQA214" s="10"/>
      <c r="AQB214" s="10"/>
      <c r="AQC214" s="10"/>
      <c r="AQD214" s="10"/>
      <c r="AQE214" s="10"/>
      <c r="AQF214" s="10"/>
      <c r="AQG214" s="10"/>
      <c r="AQH214" s="10"/>
      <c r="AQI214" s="10"/>
      <c r="AQJ214" s="10"/>
      <c r="AQK214" s="10"/>
      <c r="AQL214" s="10"/>
      <c r="AQM214" s="10"/>
      <c r="AQN214" s="10"/>
      <c r="AQO214" s="10"/>
      <c r="AQP214" s="10"/>
      <c r="AQQ214" s="10"/>
      <c r="AQR214" s="10"/>
      <c r="AQS214" s="10"/>
      <c r="AQT214" s="10"/>
      <c r="AQU214" s="10"/>
      <c r="AQV214" s="10"/>
      <c r="AQW214" s="10"/>
      <c r="AQX214" s="10"/>
      <c r="AQY214" s="10"/>
      <c r="AQZ214" s="10"/>
      <c r="ARA214" s="10"/>
      <c r="ARB214" s="10"/>
      <c r="ARC214" s="10"/>
      <c r="ARD214" s="10"/>
      <c r="ARE214" s="10"/>
      <c r="ARF214" s="10"/>
      <c r="ARG214" s="10"/>
      <c r="ARH214" s="10"/>
      <c r="ARI214" s="10"/>
      <c r="ARJ214" s="10"/>
      <c r="ARK214" s="10"/>
      <c r="ARL214" s="10"/>
      <c r="ARM214" s="10"/>
      <c r="ARN214" s="10"/>
      <c r="ARO214" s="10"/>
      <c r="ARP214" s="10"/>
      <c r="ARQ214" s="10"/>
      <c r="ARR214" s="10"/>
      <c r="ARS214" s="10"/>
      <c r="ART214" s="10"/>
      <c r="ARU214" s="10"/>
      <c r="ARV214" s="10"/>
      <c r="ARW214" s="10"/>
      <c r="ARX214" s="10"/>
      <c r="ARY214" s="10"/>
      <c r="ARZ214" s="10"/>
      <c r="ASA214" s="10"/>
      <c r="ASB214" s="10"/>
      <c r="ASC214" s="10"/>
      <c r="ASD214" s="10"/>
      <c r="ASE214" s="10"/>
      <c r="ASF214" s="10"/>
      <c r="ASG214" s="10"/>
      <c r="ASH214" s="10"/>
      <c r="ASI214" s="10"/>
      <c r="ASJ214" s="10"/>
      <c r="ASK214" s="10"/>
      <c r="ASL214" s="10"/>
      <c r="ASM214" s="10"/>
      <c r="ASN214" s="10"/>
      <c r="ASO214" s="10"/>
      <c r="ASP214" s="10"/>
      <c r="ASQ214" s="10"/>
      <c r="ASR214" s="10"/>
      <c r="ASS214" s="10"/>
      <c r="AST214" s="10"/>
      <c r="ASU214" s="10"/>
      <c r="ASV214" s="10"/>
      <c r="ASW214" s="10"/>
      <c r="ASX214" s="10"/>
      <c r="ASY214" s="10"/>
      <c r="ASZ214" s="10"/>
      <c r="ATA214" s="10"/>
      <c r="ATB214" s="10"/>
      <c r="ATC214" s="10"/>
      <c r="ATD214" s="10"/>
      <c r="ATE214" s="10"/>
      <c r="ATF214" s="10"/>
      <c r="ATG214" s="10"/>
      <c r="ATH214" s="10"/>
      <c r="ATI214" s="10"/>
      <c r="ATJ214" s="10"/>
      <c r="ATK214" s="10"/>
      <c r="ATL214" s="10"/>
      <c r="ATM214" s="10"/>
      <c r="ATN214" s="10"/>
      <c r="ATO214" s="10"/>
      <c r="ATP214" s="10"/>
      <c r="ATQ214" s="10"/>
      <c r="ATR214" s="10"/>
      <c r="ATS214" s="10"/>
      <c r="ATT214" s="10"/>
      <c r="ATU214" s="10"/>
      <c r="ATV214" s="10"/>
      <c r="ATW214" s="10"/>
      <c r="ATX214" s="10"/>
      <c r="ATY214" s="10"/>
      <c r="ATZ214" s="10"/>
      <c r="AUA214" s="10"/>
      <c r="AUB214" s="10"/>
      <c r="AUC214" s="10"/>
      <c r="AUD214" s="10"/>
      <c r="AUE214" s="10"/>
      <c r="AUF214" s="10"/>
      <c r="AUG214" s="10"/>
      <c r="AUH214" s="10"/>
      <c r="AUI214" s="10"/>
      <c r="AUJ214" s="10"/>
      <c r="AUK214" s="10"/>
      <c r="AUL214" s="10"/>
      <c r="AUM214" s="10"/>
      <c r="AUN214" s="10"/>
      <c r="AUO214" s="10"/>
      <c r="AUP214" s="10"/>
      <c r="AUQ214" s="10"/>
      <c r="AUR214" s="10"/>
      <c r="AUS214" s="10"/>
      <c r="AUT214" s="10"/>
      <c r="AUU214" s="10"/>
      <c r="AUV214" s="10"/>
      <c r="AUW214" s="10"/>
      <c r="AUX214" s="10"/>
      <c r="AUY214" s="10"/>
      <c r="AUZ214" s="10"/>
      <c r="AVA214" s="10"/>
      <c r="AVB214" s="10"/>
      <c r="AVC214" s="10"/>
      <c r="AVD214" s="10"/>
      <c r="AVE214" s="10"/>
      <c r="AVF214" s="10"/>
      <c r="AVG214" s="10"/>
      <c r="AVH214" s="10"/>
      <c r="AVI214" s="10"/>
      <c r="AVJ214" s="10"/>
      <c r="AVK214" s="10"/>
      <c r="AVL214" s="10"/>
      <c r="AVM214" s="10"/>
      <c r="AVN214" s="10"/>
      <c r="AVO214" s="10"/>
      <c r="AVP214" s="10"/>
      <c r="AVQ214" s="10"/>
      <c r="AVR214" s="10"/>
      <c r="AVS214" s="10"/>
      <c r="AVT214" s="10"/>
      <c r="AVU214" s="10"/>
      <c r="AVV214" s="10"/>
      <c r="AVW214" s="10"/>
      <c r="AVX214" s="10"/>
      <c r="AVY214" s="10"/>
      <c r="AVZ214" s="10"/>
      <c r="AWA214" s="10"/>
      <c r="AWB214" s="10"/>
      <c r="AWC214" s="10"/>
      <c r="AWD214" s="10"/>
      <c r="AWE214" s="10"/>
      <c r="AWF214" s="10"/>
      <c r="AWG214" s="10"/>
      <c r="AWH214" s="10"/>
      <c r="AWI214" s="10"/>
      <c r="AWJ214" s="10"/>
      <c r="AWK214" s="10"/>
      <c r="AWL214" s="10"/>
      <c r="AWM214" s="10"/>
      <c r="AWN214" s="10"/>
      <c r="AWO214" s="10"/>
      <c r="AWP214" s="10"/>
      <c r="AWQ214" s="10"/>
      <c r="AWR214" s="10"/>
      <c r="AWS214" s="10"/>
      <c r="AWT214" s="10"/>
      <c r="AWU214" s="10"/>
      <c r="AWV214" s="10"/>
      <c r="AWW214" s="10"/>
      <c r="AWX214" s="10"/>
      <c r="AWY214" s="10"/>
      <c r="AWZ214" s="10"/>
      <c r="AXA214" s="10"/>
      <c r="AXB214" s="10"/>
      <c r="AXC214" s="10"/>
      <c r="AXD214" s="10"/>
      <c r="AXE214" s="10"/>
      <c r="AXF214" s="10"/>
      <c r="AXG214" s="10"/>
      <c r="AXH214" s="10"/>
      <c r="AXI214" s="10"/>
      <c r="AXJ214" s="10"/>
      <c r="AXK214" s="10"/>
      <c r="AXL214" s="10"/>
      <c r="AXM214" s="10"/>
      <c r="AXN214" s="10"/>
      <c r="AXO214" s="10"/>
      <c r="AXP214" s="10"/>
      <c r="AXQ214" s="10"/>
      <c r="AXR214" s="10"/>
      <c r="AXS214" s="10"/>
      <c r="AXT214" s="10"/>
      <c r="AXU214" s="10"/>
      <c r="AXV214" s="10"/>
      <c r="AXW214" s="10"/>
      <c r="AXX214" s="10"/>
      <c r="AXY214" s="10"/>
      <c r="AXZ214" s="10"/>
      <c r="AYA214" s="10"/>
      <c r="AYB214" s="10"/>
      <c r="AYC214" s="10"/>
      <c r="AYD214" s="10"/>
      <c r="AYE214" s="10"/>
      <c r="AYF214" s="10"/>
      <c r="AYG214" s="10"/>
      <c r="AYH214" s="10"/>
      <c r="AYI214" s="10"/>
      <c r="AYJ214" s="10"/>
      <c r="AYK214" s="10"/>
      <c r="AYL214" s="10"/>
      <c r="AYM214" s="10"/>
      <c r="AYN214" s="10"/>
      <c r="AYO214" s="10"/>
      <c r="AYP214" s="10"/>
      <c r="AYQ214" s="10"/>
      <c r="AYR214" s="10"/>
      <c r="AYS214" s="10"/>
      <c r="AYT214" s="10"/>
      <c r="AYU214" s="10"/>
      <c r="AYV214" s="10"/>
      <c r="AYW214" s="10"/>
      <c r="AYX214" s="10"/>
      <c r="AYY214" s="10"/>
      <c r="AYZ214" s="10"/>
      <c r="AZA214" s="10"/>
      <c r="AZB214" s="10"/>
      <c r="AZC214" s="10"/>
      <c r="AZD214" s="10"/>
      <c r="AZE214" s="10"/>
      <c r="AZF214" s="10"/>
      <c r="AZG214" s="10"/>
      <c r="AZH214" s="10"/>
      <c r="AZI214" s="10"/>
      <c r="AZJ214" s="10"/>
      <c r="AZK214" s="10"/>
      <c r="AZL214" s="10"/>
      <c r="AZM214" s="10"/>
      <c r="AZN214" s="10"/>
      <c r="AZO214" s="10"/>
      <c r="AZP214" s="10"/>
      <c r="AZQ214" s="10"/>
      <c r="AZR214" s="10"/>
      <c r="AZS214" s="10"/>
      <c r="AZT214" s="10"/>
      <c r="AZU214" s="10"/>
      <c r="AZV214" s="10"/>
      <c r="AZW214" s="10"/>
      <c r="AZX214" s="10"/>
      <c r="AZY214" s="10"/>
      <c r="AZZ214" s="10"/>
      <c r="BAA214" s="10"/>
      <c r="BAB214" s="10"/>
      <c r="BAC214" s="10"/>
      <c r="BAD214" s="10"/>
      <c r="BAE214" s="10"/>
      <c r="BAF214" s="10"/>
      <c r="BAG214" s="10"/>
      <c r="BAH214" s="10"/>
      <c r="BAI214" s="10"/>
      <c r="BAJ214" s="10"/>
      <c r="BAK214" s="10"/>
      <c r="BAL214" s="10"/>
      <c r="BAM214" s="10"/>
      <c r="BAN214" s="10"/>
      <c r="BAO214" s="10"/>
      <c r="BAP214" s="10"/>
      <c r="BAQ214" s="10"/>
      <c r="BAR214" s="10"/>
      <c r="BAS214" s="10"/>
      <c r="BAT214" s="10"/>
      <c r="BAU214" s="10"/>
      <c r="BAV214" s="10"/>
      <c r="BAW214" s="10"/>
      <c r="BAX214" s="10"/>
      <c r="BAY214" s="10"/>
      <c r="BAZ214" s="10"/>
      <c r="BBA214" s="10"/>
      <c r="BBB214" s="10"/>
      <c r="BBC214" s="10"/>
      <c r="BBD214" s="10"/>
      <c r="BBE214" s="10"/>
      <c r="BBF214" s="10"/>
      <c r="BBG214" s="10"/>
      <c r="BBH214" s="10"/>
      <c r="BBI214" s="10"/>
      <c r="BBJ214" s="10"/>
      <c r="BBK214" s="10"/>
      <c r="BBL214" s="10"/>
      <c r="BBM214" s="10"/>
      <c r="BBN214" s="10"/>
      <c r="BBO214" s="10"/>
      <c r="BBP214" s="10"/>
      <c r="BBQ214" s="10"/>
      <c r="BBR214" s="10"/>
      <c r="BBS214" s="10"/>
      <c r="BBT214" s="10"/>
      <c r="BBU214" s="10"/>
      <c r="BBV214" s="10"/>
      <c r="BBW214" s="10"/>
      <c r="BBX214" s="10"/>
      <c r="BBY214" s="10"/>
      <c r="BBZ214" s="10"/>
      <c r="BCA214" s="10"/>
      <c r="BCB214" s="10"/>
      <c r="BCC214" s="10"/>
      <c r="BCD214" s="10"/>
      <c r="BCE214" s="10"/>
      <c r="BCF214" s="10"/>
      <c r="BCG214" s="10"/>
      <c r="BCH214" s="10"/>
      <c r="BCI214" s="10"/>
      <c r="BCJ214" s="10"/>
      <c r="BCK214" s="10"/>
      <c r="BCL214" s="10"/>
      <c r="BCM214" s="10"/>
      <c r="BCN214" s="10"/>
      <c r="BCO214" s="10"/>
      <c r="BCP214" s="10"/>
      <c r="BCQ214" s="10"/>
      <c r="BCR214" s="10"/>
      <c r="BCS214" s="10"/>
      <c r="BCT214" s="10"/>
    </row>
    <row r="215" spans="1:1450" x14ac:dyDescent="0.25">
      <c r="A215" s="42" t="s">
        <v>1237</v>
      </c>
      <c r="B215" s="29" t="s">
        <v>80</v>
      </c>
      <c r="C215" s="29" t="s">
        <v>84</v>
      </c>
      <c r="D215" s="29" t="s">
        <v>388</v>
      </c>
      <c r="E215" s="29" t="s">
        <v>387</v>
      </c>
      <c r="F215" s="29" t="s">
        <v>43</v>
      </c>
      <c r="G215" s="43">
        <v>27470</v>
      </c>
      <c r="H215" s="43">
        <v>1625</v>
      </c>
      <c r="I215" s="43">
        <v>714</v>
      </c>
      <c r="J215" s="29"/>
      <c r="K215" s="29"/>
      <c r="L215" s="29"/>
      <c r="M215" s="29"/>
      <c r="N215" s="62"/>
      <c r="O215" s="29" t="str">
        <f t="shared" si="46"/>
        <v/>
      </c>
      <c r="P215" s="29"/>
      <c r="Q215" s="44">
        <f>ABS(G215-$K$214)</f>
        <v>2101.6666666666679</v>
      </c>
      <c r="R215" s="30">
        <f>IF(Q215&gt;$P$214,"",G215)</f>
        <v>27470</v>
      </c>
      <c r="S215" s="30">
        <f t="shared" si="50"/>
        <v>714</v>
      </c>
      <c r="T215" s="29"/>
      <c r="U215" s="29"/>
      <c r="V215" s="29"/>
      <c r="W215" s="44">
        <f>IF(R215="","",((R215-$T$214)/S215)^2)</f>
        <v>8.6642554625336068</v>
      </c>
      <c r="X215" s="29"/>
      <c r="Y215" s="31"/>
      <c r="Z215" s="31"/>
      <c r="AA215" s="31"/>
      <c r="AB215" s="31"/>
      <c r="AC215" s="29"/>
      <c r="AD215" s="29"/>
      <c r="AE215" s="29"/>
      <c r="AF215" s="29"/>
      <c r="AG215" s="63"/>
      <c r="AH215" s="32"/>
      <c r="AI215" s="32"/>
      <c r="AJ215" s="32"/>
      <c r="AK215" s="32"/>
      <c r="AL215" s="29"/>
      <c r="AM215" s="29"/>
      <c r="AN215" s="29"/>
      <c r="AO215" s="106"/>
      <c r="AP215" s="29"/>
      <c r="AQ215" s="29"/>
      <c r="AR215" s="29"/>
      <c r="AS215" s="29"/>
      <c r="AT215" s="29"/>
    </row>
    <row r="216" spans="1:1450" x14ac:dyDescent="0.25">
      <c r="A216" s="42" t="s">
        <v>1237</v>
      </c>
      <c r="B216" s="29" t="s">
        <v>80</v>
      </c>
      <c r="C216" s="29" t="s">
        <v>84</v>
      </c>
      <c r="D216" s="29" t="s">
        <v>389</v>
      </c>
      <c r="E216" s="29" t="s">
        <v>387</v>
      </c>
      <c r="F216" s="29" t="s">
        <v>45</v>
      </c>
      <c r="G216" s="43">
        <v>22718</v>
      </c>
      <c r="H216" s="43">
        <v>1340</v>
      </c>
      <c r="I216" s="43">
        <v>586</v>
      </c>
      <c r="J216" s="29"/>
      <c r="K216" s="29"/>
      <c r="L216" s="29"/>
      <c r="M216" s="29"/>
      <c r="N216" s="62"/>
      <c r="O216" s="29" t="str">
        <f t="shared" si="46"/>
        <v/>
      </c>
      <c r="P216" s="29"/>
      <c r="Q216" s="44">
        <f>ABS(G216-$K$214)</f>
        <v>2650.3333333333321</v>
      </c>
      <c r="R216" s="30">
        <f>IF(Q216&gt;$P$214,"",G216)</f>
        <v>22718</v>
      </c>
      <c r="S216" s="30">
        <f t="shared" si="50"/>
        <v>586</v>
      </c>
      <c r="T216" s="29"/>
      <c r="U216" s="29"/>
      <c r="V216" s="29"/>
      <c r="W216" s="44">
        <f>IF(R216="","",((R216-$T$214)/S216)^2)</f>
        <v>20.455295861855618</v>
      </c>
      <c r="X216" s="29"/>
      <c r="Y216" s="31"/>
      <c r="Z216" s="31"/>
      <c r="AA216" s="31"/>
      <c r="AB216" s="31"/>
      <c r="AC216" s="29"/>
      <c r="AD216" s="29"/>
      <c r="AE216" s="29"/>
      <c r="AF216" s="29"/>
      <c r="AG216" s="63"/>
      <c r="AH216" s="32"/>
      <c r="AI216" s="32"/>
      <c r="AJ216" s="32"/>
      <c r="AK216" s="32"/>
      <c r="AL216" s="29"/>
      <c r="AM216" s="29"/>
      <c r="AN216" s="29"/>
      <c r="AO216" s="106"/>
      <c r="AP216" s="29"/>
      <c r="AQ216" s="29"/>
      <c r="AR216" s="29"/>
      <c r="AS216" s="29"/>
      <c r="AT216" s="29"/>
    </row>
    <row r="217" spans="1:1450" x14ac:dyDescent="0.25">
      <c r="A217" s="66" t="s">
        <v>1237</v>
      </c>
      <c r="B217" s="33" t="s">
        <v>80</v>
      </c>
      <c r="C217" s="33" t="s">
        <v>188</v>
      </c>
      <c r="D217" s="33" t="s">
        <v>390</v>
      </c>
      <c r="E217" s="33" t="s">
        <v>391</v>
      </c>
      <c r="F217" s="33" t="s">
        <v>46</v>
      </c>
      <c r="G217" s="67">
        <v>18832</v>
      </c>
      <c r="H217" s="67">
        <v>1127</v>
      </c>
      <c r="I217" s="67">
        <v>523</v>
      </c>
      <c r="J217" s="33">
        <v>3</v>
      </c>
      <c r="K217" s="68">
        <f>AVERAGE(G217:G219)</f>
        <v>18556.333333333332</v>
      </c>
      <c r="L217" s="68">
        <f>STDEV(G217:G219)</f>
        <v>284.36654749343029</v>
      </c>
      <c r="M217" s="33"/>
      <c r="N217" s="69">
        <v>1.196</v>
      </c>
      <c r="O217" s="33" t="str">
        <f t="shared" si="46"/>
        <v/>
      </c>
      <c r="P217" s="68">
        <f>ABS(L217*N217)</f>
        <v>340.10239080214262</v>
      </c>
      <c r="Q217" s="68">
        <f>ABS(G217-$K$217)</f>
        <v>275.66666666666788</v>
      </c>
      <c r="R217" s="34">
        <f>IF(Q217&gt;$P$217,"",G217)</f>
        <v>18832</v>
      </c>
      <c r="S217" s="34">
        <f t="shared" si="50"/>
        <v>523</v>
      </c>
      <c r="T217" s="68">
        <f>AVERAGE(R217:R219)</f>
        <v>18556.333333333332</v>
      </c>
      <c r="U217" s="68">
        <f>STDEV(R217:R219)</f>
        <v>284.36654749343029</v>
      </c>
      <c r="V217" s="33"/>
      <c r="W217" s="68">
        <f>IF(R217="","",((R217-$T$217)/S217)^2)</f>
        <v>0.27782103949165088</v>
      </c>
      <c r="X217" s="70">
        <f>(1/(J217-1))*SUM(W217:W219)</f>
        <v>0.32403734456687822</v>
      </c>
      <c r="Y217" s="71">
        <f>U217/T217</f>
        <v>1.5324500933738543E-2</v>
      </c>
      <c r="Z217" s="75"/>
      <c r="AA217" s="71" t="str">
        <f>IF(X217&lt;2,"A",IF(Y217&lt;0.15,"B","C"))</f>
        <v>A</v>
      </c>
      <c r="AB217" s="75"/>
      <c r="AC217" s="38">
        <f>T217/1000</f>
        <v>18.556333333333331</v>
      </c>
      <c r="AD217" s="72">
        <f>AC217*(SQRT((U217/T217)^2+(0.21/3.98)^2))</f>
        <v>1.0195621842060576</v>
      </c>
      <c r="AE217" s="71">
        <f>AD217/AC217</f>
        <v>5.4944161968387667E-2</v>
      </c>
      <c r="AF217" s="71"/>
      <c r="AG217" s="73">
        <v>5</v>
      </c>
      <c r="AH217" s="36"/>
      <c r="AI217" s="72">
        <f>(MEDIAN(R217:R219))/1000</f>
        <v>18.573</v>
      </c>
      <c r="AJ217" s="72">
        <f>(QUARTILE(R217:R219,1))/1000</f>
        <v>18.418500000000002</v>
      </c>
      <c r="AK217" s="72">
        <f>(QUARTILE(R217:R219,3))/1000</f>
        <v>18.702500000000001</v>
      </c>
      <c r="AL217" s="38">
        <f>(AK217-AJ217)</f>
        <v>0.28399999999999892</v>
      </c>
      <c r="AM217" s="29"/>
      <c r="AN217" s="29"/>
      <c r="AO217" s="106"/>
      <c r="AP217" s="29"/>
      <c r="AQ217" s="29"/>
      <c r="AR217" s="29"/>
      <c r="AS217" s="29"/>
      <c r="AT217" s="29"/>
    </row>
    <row r="218" spans="1:1450" s="37" customFormat="1" x14ac:dyDescent="0.25">
      <c r="A218" s="66" t="s">
        <v>1237</v>
      </c>
      <c r="B218" s="33" t="s">
        <v>80</v>
      </c>
      <c r="C218" s="33" t="s">
        <v>84</v>
      </c>
      <c r="D218" s="33" t="s">
        <v>392</v>
      </c>
      <c r="E218" s="33" t="s">
        <v>391</v>
      </c>
      <c r="F218" s="33" t="s">
        <v>47</v>
      </c>
      <c r="G218" s="67">
        <v>18573</v>
      </c>
      <c r="H218" s="67">
        <v>1134</v>
      </c>
      <c r="I218" s="67">
        <v>562</v>
      </c>
      <c r="J218" s="33"/>
      <c r="K218" s="33"/>
      <c r="L218" s="33"/>
      <c r="M218" s="33"/>
      <c r="N218" s="74"/>
      <c r="O218" s="33" t="str">
        <f t="shared" si="46"/>
        <v/>
      </c>
      <c r="P218" s="33"/>
      <c r="Q218" s="68">
        <f>ABS(G218-$K$217)</f>
        <v>16.666666666667879</v>
      </c>
      <c r="R218" s="34">
        <f>IF(Q218&gt;$P$217,"",G218)</f>
        <v>18573</v>
      </c>
      <c r="S218" s="34">
        <f t="shared" si="50"/>
        <v>562</v>
      </c>
      <c r="T218" s="33"/>
      <c r="U218" s="33"/>
      <c r="V218" s="33"/>
      <c r="W218" s="68">
        <f>IF(R218="","",((R218-$T$217)/S218)^2)</f>
        <v>8.7947777313426303E-4</v>
      </c>
      <c r="X218" s="33"/>
      <c r="Y218" s="75"/>
      <c r="Z218" s="75"/>
      <c r="AA218" s="75"/>
      <c r="AB218" s="75"/>
      <c r="AC218" s="33"/>
      <c r="AD218" s="33"/>
      <c r="AE218" s="33"/>
      <c r="AF218" s="33"/>
      <c r="AG218" s="76"/>
      <c r="AH218" s="36"/>
      <c r="AI218" s="36"/>
      <c r="AJ218" s="36"/>
      <c r="AK218" s="36"/>
      <c r="AL218" s="33"/>
      <c r="AM218" s="29"/>
      <c r="AN218" s="29"/>
      <c r="AO218" s="106"/>
      <c r="AP218" s="29"/>
      <c r="AQ218" s="29"/>
      <c r="AR218" s="29"/>
      <c r="AS218" s="29"/>
      <c r="AT218" s="29"/>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c r="IV218" s="10"/>
      <c r="IW218" s="10"/>
      <c r="IX218" s="10"/>
      <c r="IY218" s="10"/>
      <c r="IZ218" s="10"/>
      <c r="JA218" s="10"/>
      <c r="JB218" s="10"/>
      <c r="JC218" s="10"/>
      <c r="JD218" s="10"/>
      <c r="JE218" s="10"/>
      <c r="JF218" s="10"/>
      <c r="JG218" s="10"/>
      <c r="JH218" s="10"/>
      <c r="JI218" s="10"/>
      <c r="JJ218" s="10"/>
      <c r="JK218" s="10"/>
      <c r="JL218" s="10"/>
      <c r="JM218" s="10"/>
      <c r="JN218" s="10"/>
      <c r="JO218" s="10"/>
      <c r="JP218" s="10"/>
      <c r="JQ218" s="10"/>
      <c r="JR218" s="10"/>
      <c r="JS218" s="10"/>
      <c r="JT218" s="10"/>
      <c r="JU218" s="10"/>
      <c r="JV218" s="10"/>
      <c r="JW218" s="10"/>
      <c r="JX218" s="10"/>
      <c r="JY218" s="10"/>
      <c r="JZ218" s="10"/>
      <c r="KA218" s="10"/>
      <c r="KB218" s="10"/>
      <c r="KC218" s="10"/>
      <c r="KD218" s="10"/>
      <c r="KE218" s="10"/>
      <c r="KF218" s="10"/>
      <c r="KG218" s="10"/>
      <c r="KH218" s="10"/>
      <c r="KI218" s="10"/>
      <c r="KJ218" s="10"/>
      <c r="KK218" s="10"/>
      <c r="KL218" s="10"/>
      <c r="KM218" s="10"/>
      <c r="KN218" s="10"/>
      <c r="KO218" s="10"/>
      <c r="KP218" s="10"/>
      <c r="KQ218" s="10"/>
      <c r="KR218" s="10"/>
      <c r="KS218" s="10"/>
      <c r="KT218" s="10"/>
      <c r="KU218" s="10"/>
      <c r="KV218" s="10"/>
      <c r="KW218" s="10"/>
      <c r="KX218" s="10"/>
      <c r="KY218" s="10"/>
      <c r="KZ218" s="10"/>
      <c r="LA218" s="10"/>
      <c r="LB218" s="10"/>
      <c r="LC218" s="10"/>
      <c r="LD218" s="10"/>
      <c r="LE218" s="10"/>
      <c r="LF218" s="10"/>
      <c r="LG218" s="10"/>
      <c r="LH218" s="10"/>
      <c r="LI218" s="10"/>
      <c r="LJ218" s="10"/>
      <c r="LK218" s="10"/>
      <c r="LL218" s="10"/>
      <c r="LM218" s="10"/>
      <c r="LN218" s="10"/>
      <c r="LO218" s="10"/>
      <c r="LP218" s="10"/>
      <c r="LQ218" s="10"/>
      <c r="LR218" s="10"/>
      <c r="LS218" s="10"/>
      <c r="LT218" s="10"/>
      <c r="LU218" s="10"/>
      <c r="LV218" s="10"/>
      <c r="LW218" s="10"/>
      <c r="LX218" s="10"/>
      <c r="LY218" s="10"/>
      <c r="LZ218" s="10"/>
      <c r="MA218" s="10"/>
      <c r="MB218" s="10"/>
      <c r="MC218" s="10"/>
      <c r="MD218" s="10"/>
      <c r="ME218" s="10"/>
      <c r="MF218" s="10"/>
      <c r="MG218" s="10"/>
      <c r="MH218" s="10"/>
      <c r="MI218" s="10"/>
      <c r="MJ218" s="10"/>
      <c r="MK218" s="10"/>
      <c r="ML218" s="10"/>
      <c r="MM218" s="10"/>
      <c r="MN218" s="10"/>
      <c r="MO218" s="10"/>
      <c r="MP218" s="10"/>
      <c r="MQ218" s="10"/>
      <c r="MR218" s="10"/>
      <c r="MS218" s="10"/>
      <c r="MT218" s="10"/>
      <c r="MU218" s="10"/>
      <c r="MV218" s="10"/>
      <c r="MW218" s="10"/>
      <c r="MX218" s="10"/>
      <c r="MY218" s="10"/>
      <c r="MZ218" s="10"/>
      <c r="NA218" s="10"/>
      <c r="NB218" s="10"/>
      <c r="NC218" s="10"/>
      <c r="ND218" s="10"/>
      <c r="NE218" s="10"/>
      <c r="NF218" s="10"/>
      <c r="NG218" s="10"/>
      <c r="NH218" s="10"/>
      <c r="NI218" s="10"/>
      <c r="NJ218" s="10"/>
      <c r="NK218" s="10"/>
      <c r="NL218" s="10"/>
      <c r="NM218" s="10"/>
      <c r="NN218" s="10"/>
      <c r="NO218" s="10"/>
      <c r="NP218" s="10"/>
      <c r="NQ218" s="10"/>
      <c r="NR218" s="10"/>
      <c r="NS218" s="10"/>
      <c r="NT218" s="10"/>
      <c r="NU218" s="10"/>
      <c r="NV218" s="10"/>
      <c r="NW218" s="10"/>
      <c r="NX218" s="10"/>
      <c r="NY218" s="10"/>
      <c r="NZ218" s="10"/>
      <c r="OA218" s="10"/>
      <c r="OB218" s="10"/>
      <c r="OC218" s="10"/>
      <c r="OD218" s="10"/>
      <c r="OE218" s="10"/>
      <c r="OF218" s="10"/>
      <c r="OG218" s="10"/>
      <c r="OH218" s="10"/>
      <c r="OI218" s="10"/>
      <c r="OJ218" s="10"/>
      <c r="OK218" s="10"/>
      <c r="OL218" s="10"/>
      <c r="OM218" s="10"/>
      <c r="ON218" s="10"/>
      <c r="OO218" s="10"/>
      <c r="OP218" s="10"/>
      <c r="OQ218" s="10"/>
      <c r="OR218" s="10"/>
      <c r="OS218" s="10"/>
      <c r="OT218" s="10"/>
      <c r="OU218" s="10"/>
      <c r="OV218" s="10"/>
      <c r="OW218" s="10"/>
      <c r="OX218" s="10"/>
      <c r="OY218" s="10"/>
      <c r="OZ218" s="10"/>
      <c r="PA218" s="10"/>
      <c r="PB218" s="10"/>
      <c r="PC218" s="10"/>
      <c r="PD218" s="10"/>
      <c r="PE218" s="10"/>
      <c r="PF218" s="10"/>
      <c r="PG218" s="10"/>
      <c r="PH218" s="10"/>
      <c r="PI218" s="10"/>
      <c r="PJ218" s="10"/>
      <c r="PK218" s="10"/>
      <c r="PL218" s="10"/>
      <c r="PM218" s="10"/>
      <c r="PN218" s="10"/>
      <c r="PO218" s="10"/>
      <c r="PP218" s="10"/>
      <c r="PQ218" s="10"/>
      <c r="PR218" s="10"/>
      <c r="PS218" s="10"/>
      <c r="PT218" s="10"/>
      <c r="PU218" s="10"/>
      <c r="PV218" s="10"/>
      <c r="PW218" s="10"/>
      <c r="PX218" s="10"/>
      <c r="PY218" s="10"/>
      <c r="PZ218" s="10"/>
      <c r="QA218" s="10"/>
      <c r="QB218" s="10"/>
      <c r="QC218" s="10"/>
      <c r="QD218" s="10"/>
      <c r="QE218" s="10"/>
      <c r="QF218" s="10"/>
      <c r="QG218" s="10"/>
      <c r="QH218" s="10"/>
      <c r="QI218" s="10"/>
      <c r="QJ218" s="10"/>
      <c r="QK218" s="10"/>
      <c r="QL218" s="10"/>
      <c r="QM218" s="10"/>
      <c r="QN218" s="10"/>
      <c r="QO218" s="10"/>
      <c r="QP218" s="10"/>
      <c r="QQ218" s="10"/>
      <c r="QR218" s="10"/>
      <c r="QS218" s="10"/>
      <c r="QT218" s="10"/>
      <c r="QU218" s="10"/>
      <c r="QV218" s="10"/>
      <c r="QW218" s="10"/>
      <c r="QX218" s="10"/>
      <c r="QY218" s="10"/>
      <c r="QZ218" s="10"/>
      <c r="RA218" s="10"/>
      <c r="RB218" s="10"/>
      <c r="RC218" s="10"/>
      <c r="RD218" s="10"/>
      <c r="RE218" s="10"/>
      <c r="RF218" s="10"/>
      <c r="RG218" s="10"/>
      <c r="RH218" s="10"/>
      <c r="RI218" s="10"/>
      <c r="RJ218" s="10"/>
      <c r="RK218" s="10"/>
      <c r="RL218" s="10"/>
      <c r="RM218" s="10"/>
      <c r="RN218" s="10"/>
      <c r="RO218" s="10"/>
      <c r="RP218" s="10"/>
      <c r="RQ218" s="10"/>
      <c r="RR218" s="10"/>
      <c r="RS218" s="10"/>
      <c r="RT218" s="10"/>
      <c r="RU218" s="10"/>
      <c r="RV218" s="10"/>
      <c r="RW218" s="10"/>
      <c r="RX218" s="10"/>
      <c r="RY218" s="10"/>
      <c r="RZ218" s="10"/>
      <c r="SA218" s="10"/>
      <c r="SB218" s="10"/>
      <c r="SC218" s="10"/>
      <c r="SD218" s="10"/>
      <c r="SE218" s="10"/>
      <c r="SF218" s="10"/>
      <c r="SG218" s="10"/>
      <c r="SH218" s="10"/>
      <c r="SI218" s="10"/>
      <c r="SJ218" s="10"/>
      <c r="SK218" s="10"/>
      <c r="SL218" s="10"/>
      <c r="SM218" s="10"/>
      <c r="SN218" s="10"/>
      <c r="SO218" s="10"/>
      <c r="SP218" s="10"/>
      <c r="SQ218" s="10"/>
      <c r="SR218" s="10"/>
      <c r="SS218" s="10"/>
      <c r="ST218" s="10"/>
      <c r="SU218" s="10"/>
      <c r="SV218" s="10"/>
      <c r="SW218" s="10"/>
      <c r="SX218" s="10"/>
      <c r="SY218" s="10"/>
      <c r="SZ218" s="10"/>
      <c r="TA218" s="10"/>
      <c r="TB218" s="10"/>
      <c r="TC218" s="10"/>
      <c r="TD218" s="10"/>
      <c r="TE218" s="10"/>
      <c r="TF218" s="10"/>
      <c r="TG218" s="10"/>
      <c r="TH218" s="10"/>
      <c r="TI218" s="10"/>
      <c r="TJ218" s="10"/>
      <c r="TK218" s="10"/>
      <c r="TL218" s="10"/>
      <c r="TM218" s="10"/>
      <c r="TN218" s="10"/>
      <c r="TO218" s="10"/>
      <c r="TP218" s="10"/>
      <c r="TQ218" s="10"/>
      <c r="TR218" s="10"/>
      <c r="TS218" s="10"/>
      <c r="TT218" s="10"/>
      <c r="TU218" s="10"/>
      <c r="TV218" s="10"/>
      <c r="TW218" s="10"/>
      <c r="TX218" s="10"/>
      <c r="TY218" s="10"/>
      <c r="TZ218" s="10"/>
      <c r="UA218" s="10"/>
      <c r="UB218" s="10"/>
      <c r="UC218" s="10"/>
      <c r="UD218" s="10"/>
      <c r="UE218" s="10"/>
      <c r="UF218" s="10"/>
      <c r="UG218" s="10"/>
      <c r="UH218" s="10"/>
      <c r="UI218" s="10"/>
      <c r="UJ218" s="10"/>
      <c r="UK218" s="10"/>
      <c r="UL218" s="10"/>
      <c r="UM218" s="10"/>
      <c r="UN218" s="10"/>
      <c r="UO218" s="10"/>
      <c r="UP218" s="10"/>
      <c r="UQ218" s="10"/>
      <c r="UR218" s="10"/>
      <c r="US218" s="10"/>
      <c r="UT218" s="10"/>
      <c r="UU218" s="10"/>
      <c r="UV218" s="10"/>
      <c r="UW218" s="10"/>
      <c r="UX218" s="10"/>
      <c r="UY218" s="10"/>
      <c r="UZ218" s="10"/>
      <c r="VA218" s="10"/>
      <c r="VB218" s="10"/>
      <c r="VC218" s="10"/>
      <c r="VD218" s="10"/>
      <c r="VE218" s="10"/>
      <c r="VF218" s="10"/>
      <c r="VG218" s="10"/>
      <c r="VH218" s="10"/>
      <c r="VI218" s="10"/>
      <c r="VJ218" s="10"/>
      <c r="VK218" s="10"/>
      <c r="VL218" s="10"/>
      <c r="VM218" s="10"/>
      <c r="VN218" s="10"/>
      <c r="VO218" s="10"/>
      <c r="VP218" s="10"/>
      <c r="VQ218" s="10"/>
      <c r="VR218" s="10"/>
      <c r="VS218" s="10"/>
      <c r="VT218" s="10"/>
      <c r="VU218" s="10"/>
      <c r="VV218" s="10"/>
      <c r="VW218" s="10"/>
      <c r="VX218" s="10"/>
      <c r="VY218" s="10"/>
      <c r="VZ218" s="10"/>
      <c r="WA218" s="10"/>
      <c r="WB218" s="10"/>
      <c r="WC218" s="10"/>
      <c r="WD218" s="10"/>
      <c r="WE218" s="10"/>
      <c r="WF218" s="10"/>
      <c r="WG218" s="10"/>
      <c r="WH218" s="10"/>
      <c r="WI218" s="10"/>
      <c r="WJ218" s="10"/>
      <c r="WK218" s="10"/>
      <c r="WL218" s="10"/>
      <c r="WM218" s="10"/>
      <c r="WN218" s="10"/>
      <c r="WO218" s="10"/>
      <c r="WP218" s="10"/>
      <c r="WQ218" s="10"/>
      <c r="WR218" s="10"/>
      <c r="WS218" s="10"/>
      <c r="WT218" s="10"/>
      <c r="WU218" s="10"/>
      <c r="WV218" s="10"/>
      <c r="WW218" s="10"/>
      <c r="WX218" s="10"/>
      <c r="WY218" s="10"/>
      <c r="WZ218" s="10"/>
      <c r="XA218" s="10"/>
      <c r="XB218" s="10"/>
      <c r="XC218" s="10"/>
      <c r="XD218" s="10"/>
      <c r="XE218" s="10"/>
      <c r="XF218" s="10"/>
      <c r="XG218" s="10"/>
      <c r="XH218" s="10"/>
      <c r="XI218" s="10"/>
      <c r="XJ218" s="10"/>
      <c r="XK218" s="10"/>
      <c r="XL218" s="10"/>
      <c r="XM218" s="10"/>
      <c r="XN218" s="10"/>
      <c r="XO218" s="10"/>
      <c r="XP218" s="10"/>
      <c r="XQ218" s="10"/>
      <c r="XR218" s="10"/>
      <c r="XS218" s="10"/>
      <c r="XT218" s="10"/>
      <c r="XU218" s="10"/>
      <c r="XV218" s="10"/>
      <c r="XW218" s="10"/>
      <c r="XX218" s="10"/>
      <c r="XY218" s="10"/>
      <c r="XZ218" s="10"/>
      <c r="YA218" s="10"/>
      <c r="YB218" s="10"/>
      <c r="YC218" s="10"/>
      <c r="YD218" s="10"/>
      <c r="YE218" s="10"/>
      <c r="YF218" s="10"/>
      <c r="YG218" s="10"/>
      <c r="YH218" s="10"/>
      <c r="YI218" s="10"/>
      <c r="YJ218" s="10"/>
      <c r="YK218" s="10"/>
      <c r="YL218" s="10"/>
      <c r="YM218" s="10"/>
      <c r="YN218" s="10"/>
      <c r="YO218" s="10"/>
      <c r="YP218" s="10"/>
      <c r="YQ218" s="10"/>
      <c r="YR218" s="10"/>
      <c r="YS218" s="10"/>
      <c r="YT218" s="10"/>
      <c r="YU218" s="10"/>
      <c r="YV218" s="10"/>
      <c r="YW218" s="10"/>
      <c r="YX218" s="10"/>
      <c r="YY218" s="10"/>
      <c r="YZ218" s="10"/>
      <c r="ZA218" s="10"/>
      <c r="ZB218" s="10"/>
      <c r="ZC218" s="10"/>
      <c r="ZD218" s="10"/>
      <c r="ZE218" s="10"/>
      <c r="ZF218" s="10"/>
      <c r="ZG218" s="10"/>
      <c r="ZH218" s="10"/>
      <c r="ZI218" s="10"/>
      <c r="ZJ218" s="10"/>
      <c r="ZK218" s="10"/>
      <c r="ZL218" s="10"/>
      <c r="ZM218" s="10"/>
      <c r="ZN218" s="10"/>
      <c r="ZO218" s="10"/>
      <c r="ZP218" s="10"/>
      <c r="ZQ218" s="10"/>
      <c r="ZR218" s="10"/>
      <c r="ZS218" s="10"/>
      <c r="ZT218" s="10"/>
      <c r="ZU218" s="10"/>
      <c r="ZV218" s="10"/>
      <c r="ZW218" s="10"/>
      <c r="ZX218" s="10"/>
      <c r="ZY218" s="10"/>
      <c r="ZZ218" s="10"/>
      <c r="AAA218" s="10"/>
      <c r="AAB218" s="10"/>
      <c r="AAC218" s="10"/>
      <c r="AAD218" s="10"/>
      <c r="AAE218" s="10"/>
      <c r="AAF218" s="10"/>
      <c r="AAG218" s="10"/>
      <c r="AAH218" s="10"/>
      <c r="AAI218" s="10"/>
      <c r="AAJ218" s="10"/>
      <c r="AAK218" s="10"/>
      <c r="AAL218" s="10"/>
      <c r="AAM218" s="10"/>
      <c r="AAN218" s="10"/>
      <c r="AAO218" s="10"/>
      <c r="AAP218" s="10"/>
      <c r="AAQ218" s="10"/>
      <c r="AAR218" s="10"/>
      <c r="AAS218" s="10"/>
      <c r="AAT218" s="10"/>
      <c r="AAU218" s="10"/>
      <c r="AAV218" s="10"/>
      <c r="AAW218" s="10"/>
      <c r="AAX218" s="10"/>
      <c r="AAY218" s="10"/>
      <c r="AAZ218" s="10"/>
      <c r="ABA218" s="10"/>
      <c r="ABB218" s="10"/>
      <c r="ABC218" s="10"/>
      <c r="ABD218" s="10"/>
      <c r="ABE218" s="10"/>
      <c r="ABF218" s="10"/>
      <c r="ABG218" s="10"/>
      <c r="ABH218" s="10"/>
      <c r="ABI218" s="10"/>
      <c r="ABJ218" s="10"/>
      <c r="ABK218" s="10"/>
      <c r="ABL218" s="10"/>
      <c r="ABM218" s="10"/>
      <c r="ABN218" s="10"/>
      <c r="ABO218" s="10"/>
      <c r="ABP218" s="10"/>
      <c r="ABQ218" s="10"/>
      <c r="ABR218" s="10"/>
      <c r="ABS218" s="10"/>
      <c r="ABT218" s="10"/>
      <c r="ABU218" s="10"/>
      <c r="ABV218" s="10"/>
      <c r="ABW218" s="10"/>
      <c r="ABX218" s="10"/>
      <c r="ABY218" s="10"/>
      <c r="ABZ218" s="10"/>
      <c r="ACA218" s="10"/>
      <c r="ACB218" s="10"/>
      <c r="ACC218" s="10"/>
      <c r="ACD218" s="10"/>
      <c r="ACE218" s="10"/>
      <c r="ACF218" s="10"/>
      <c r="ACG218" s="10"/>
      <c r="ACH218" s="10"/>
      <c r="ACI218" s="10"/>
      <c r="ACJ218" s="10"/>
      <c r="ACK218" s="10"/>
      <c r="ACL218" s="10"/>
      <c r="ACM218" s="10"/>
      <c r="ACN218" s="10"/>
      <c r="ACO218" s="10"/>
      <c r="ACP218" s="10"/>
      <c r="ACQ218" s="10"/>
      <c r="ACR218" s="10"/>
      <c r="ACS218" s="10"/>
      <c r="ACT218" s="10"/>
      <c r="ACU218" s="10"/>
      <c r="ACV218" s="10"/>
      <c r="ACW218" s="10"/>
      <c r="ACX218" s="10"/>
      <c r="ACY218" s="10"/>
      <c r="ACZ218" s="10"/>
      <c r="ADA218" s="10"/>
      <c r="ADB218" s="10"/>
      <c r="ADC218" s="10"/>
      <c r="ADD218" s="10"/>
      <c r="ADE218" s="10"/>
      <c r="ADF218" s="10"/>
      <c r="ADG218" s="10"/>
      <c r="ADH218" s="10"/>
      <c r="ADI218" s="10"/>
      <c r="ADJ218" s="10"/>
      <c r="ADK218" s="10"/>
      <c r="ADL218" s="10"/>
      <c r="ADM218" s="10"/>
      <c r="ADN218" s="10"/>
      <c r="ADO218" s="10"/>
      <c r="ADP218" s="10"/>
      <c r="ADQ218" s="10"/>
      <c r="ADR218" s="10"/>
      <c r="ADS218" s="10"/>
      <c r="ADT218" s="10"/>
      <c r="ADU218" s="10"/>
      <c r="ADV218" s="10"/>
      <c r="ADW218" s="10"/>
      <c r="ADX218" s="10"/>
      <c r="ADY218" s="10"/>
      <c r="ADZ218" s="10"/>
      <c r="AEA218" s="10"/>
      <c r="AEB218" s="10"/>
      <c r="AEC218" s="10"/>
      <c r="AED218" s="10"/>
      <c r="AEE218" s="10"/>
      <c r="AEF218" s="10"/>
      <c r="AEG218" s="10"/>
      <c r="AEH218" s="10"/>
      <c r="AEI218" s="10"/>
      <c r="AEJ218" s="10"/>
      <c r="AEK218" s="10"/>
      <c r="AEL218" s="10"/>
      <c r="AEM218" s="10"/>
      <c r="AEN218" s="10"/>
      <c r="AEO218" s="10"/>
      <c r="AEP218" s="10"/>
      <c r="AEQ218" s="10"/>
      <c r="AER218" s="10"/>
      <c r="AES218" s="10"/>
      <c r="AET218" s="10"/>
      <c r="AEU218" s="10"/>
      <c r="AEV218" s="10"/>
      <c r="AEW218" s="10"/>
      <c r="AEX218" s="10"/>
      <c r="AEY218" s="10"/>
      <c r="AEZ218" s="10"/>
      <c r="AFA218" s="10"/>
      <c r="AFB218" s="10"/>
      <c r="AFC218" s="10"/>
      <c r="AFD218" s="10"/>
      <c r="AFE218" s="10"/>
      <c r="AFF218" s="10"/>
      <c r="AFG218" s="10"/>
      <c r="AFH218" s="10"/>
      <c r="AFI218" s="10"/>
      <c r="AFJ218" s="10"/>
      <c r="AFK218" s="10"/>
      <c r="AFL218" s="10"/>
      <c r="AFM218" s="10"/>
      <c r="AFN218" s="10"/>
      <c r="AFO218" s="10"/>
      <c r="AFP218" s="10"/>
      <c r="AFQ218" s="10"/>
      <c r="AFR218" s="10"/>
      <c r="AFS218" s="10"/>
      <c r="AFT218" s="10"/>
      <c r="AFU218" s="10"/>
      <c r="AFV218" s="10"/>
      <c r="AFW218" s="10"/>
      <c r="AFX218" s="10"/>
      <c r="AFY218" s="10"/>
      <c r="AFZ218" s="10"/>
      <c r="AGA218" s="10"/>
      <c r="AGB218" s="10"/>
      <c r="AGC218" s="10"/>
      <c r="AGD218" s="10"/>
      <c r="AGE218" s="10"/>
      <c r="AGF218" s="10"/>
      <c r="AGG218" s="10"/>
      <c r="AGH218" s="10"/>
      <c r="AGI218" s="10"/>
      <c r="AGJ218" s="10"/>
      <c r="AGK218" s="10"/>
      <c r="AGL218" s="10"/>
      <c r="AGM218" s="10"/>
      <c r="AGN218" s="10"/>
      <c r="AGO218" s="10"/>
      <c r="AGP218" s="10"/>
      <c r="AGQ218" s="10"/>
      <c r="AGR218" s="10"/>
      <c r="AGS218" s="10"/>
      <c r="AGT218" s="10"/>
      <c r="AGU218" s="10"/>
      <c r="AGV218" s="10"/>
      <c r="AGW218" s="10"/>
      <c r="AGX218" s="10"/>
      <c r="AGY218" s="10"/>
      <c r="AGZ218" s="10"/>
      <c r="AHA218" s="10"/>
      <c r="AHB218" s="10"/>
      <c r="AHC218" s="10"/>
      <c r="AHD218" s="10"/>
      <c r="AHE218" s="10"/>
      <c r="AHF218" s="10"/>
      <c r="AHG218" s="10"/>
      <c r="AHH218" s="10"/>
      <c r="AHI218" s="10"/>
      <c r="AHJ218" s="10"/>
      <c r="AHK218" s="10"/>
      <c r="AHL218" s="10"/>
      <c r="AHM218" s="10"/>
      <c r="AHN218" s="10"/>
      <c r="AHO218" s="10"/>
      <c r="AHP218" s="10"/>
      <c r="AHQ218" s="10"/>
      <c r="AHR218" s="10"/>
      <c r="AHS218" s="10"/>
      <c r="AHT218" s="10"/>
      <c r="AHU218" s="10"/>
      <c r="AHV218" s="10"/>
      <c r="AHW218" s="10"/>
      <c r="AHX218" s="10"/>
      <c r="AHY218" s="10"/>
      <c r="AHZ218" s="10"/>
      <c r="AIA218" s="10"/>
      <c r="AIB218" s="10"/>
      <c r="AIC218" s="10"/>
      <c r="AID218" s="10"/>
      <c r="AIE218" s="10"/>
      <c r="AIF218" s="10"/>
      <c r="AIG218" s="10"/>
      <c r="AIH218" s="10"/>
      <c r="AII218" s="10"/>
      <c r="AIJ218" s="10"/>
      <c r="AIK218" s="10"/>
      <c r="AIL218" s="10"/>
      <c r="AIM218" s="10"/>
      <c r="AIN218" s="10"/>
      <c r="AIO218" s="10"/>
      <c r="AIP218" s="10"/>
      <c r="AIQ218" s="10"/>
      <c r="AIR218" s="10"/>
      <c r="AIS218" s="10"/>
      <c r="AIT218" s="10"/>
      <c r="AIU218" s="10"/>
      <c r="AIV218" s="10"/>
      <c r="AIW218" s="10"/>
      <c r="AIX218" s="10"/>
      <c r="AIY218" s="10"/>
      <c r="AIZ218" s="10"/>
      <c r="AJA218" s="10"/>
      <c r="AJB218" s="10"/>
      <c r="AJC218" s="10"/>
      <c r="AJD218" s="10"/>
      <c r="AJE218" s="10"/>
      <c r="AJF218" s="10"/>
      <c r="AJG218" s="10"/>
      <c r="AJH218" s="10"/>
      <c r="AJI218" s="10"/>
      <c r="AJJ218" s="10"/>
      <c r="AJK218" s="10"/>
      <c r="AJL218" s="10"/>
      <c r="AJM218" s="10"/>
      <c r="AJN218" s="10"/>
      <c r="AJO218" s="10"/>
      <c r="AJP218" s="10"/>
      <c r="AJQ218" s="10"/>
      <c r="AJR218" s="10"/>
      <c r="AJS218" s="10"/>
      <c r="AJT218" s="10"/>
      <c r="AJU218" s="10"/>
      <c r="AJV218" s="10"/>
      <c r="AJW218" s="10"/>
      <c r="AJX218" s="10"/>
      <c r="AJY218" s="10"/>
      <c r="AJZ218" s="10"/>
      <c r="AKA218" s="10"/>
      <c r="AKB218" s="10"/>
      <c r="AKC218" s="10"/>
      <c r="AKD218" s="10"/>
      <c r="AKE218" s="10"/>
      <c r="AKF218" s="10"/>
      <c r="AKG218" s="10"/>
      <c r="AKH218" s="10"/>
      <c r="AKI218" s="10"/>
      <c r="AKJ218" s="10"/>
      <c r="AKK218" s="10"/>
      <c r="AKL218" s="10"/>
      <c r="AKM218" s="10"/>
      <c r="AKN218" s="10"/>
      <c r="AKO218" s="10"/>
      <c r="AKP218" s="10"/>
      <c r="AKQ218" s="10"/>
      <c r="AKR218" s="10"/>
      <c r="AKS218" s="10"/>
      <c r="AKT218" s="10"/>
      <c r="AKU218" s="10"/>
      <c r="AKV218" s="10"/>
      <c r="AKW218" s="10"/>
      <c r="AKX218" s="10"/>
      <c r="AKY218" s="10"/>
      <c r="AKZ218" s="10"/>
      <c r="ALA218" s="10"/>
      <c r="ALB218" s="10"/>
      <c r="ALC218" s="10"/>
      <c r="ALD218" s="10"/>
      <c r="ALE218" s="10"/>
      <c r="ALF218" s="10"/>
      <c r="ALG218" s="10"/>
      <c r="ALH218" s="10"/>
      <c r="ALI218" s="10"/>
      <c r="ALJ218" s="10"/>
      <c r="ALK218" s="10"/>
      <c r="ALL218" s="10"/>
      <c r="ALM218" s="10"/>
      <c r="ALN218" s="10"/>
      <c r="ALO218" s="10"/>
      <c r="ALP218" s="10"/>
      <c r="ALQ218" s="10"/>
      <c r="ALR218" s="10"/>
      <c r="ALS218" s="10"/>
      <c r="ALT218" s="10"/>
      <c r="ALU218" s="10"/>
      <c r="ALV218" s="10"/>
      <c r="ALW218" s="10"/>
      <c r="ALX218" s="10"/>
      <c r="ALY218" s="10"/>
      <c r="ALZ218" s="10"/>
      <c r="AMA218" s="10"/>
      <c r="AMB218" s="10"/>
      <c r="AMC218" s="10"/>
      <c r="AMD218" s="10"/>
      <c r="AME218" s="10"/>
      <c r="AMF218" s="10"/>
      <c r="AMG218" s="10"/>
      <c r="AMH218" s="10"/>
      <c r="AMI218" s="10"/>
      <c r="AMJ218" s="10"/>
      <c r="AMK218" s="10"/>
      <c r="AML218" s="10"/>
      <c r="AMM218" s="10"/>
      <c r="AMN218" s="10"/>
      <c r="AMO218" s="10"/>
      <c r="AMP218" s="10"/>
      <c r="AMQ218" s="10"/>
      <c r="AMR218" s="10"/>
      <c r="AMS218" s="10"/>
      <c r="AMT218" s="10"/>
      <c r="AMU218" s="10"/>
      <c r="AMV218" s="10"/>
      <c r="AMW218" s="10"/>
      <c r="AMX218" s="10"/>
      <c r="AMY218" s="10"/>
      <c r="AMZ218" s="10"/>
      <c r="ANA218" s="10"/>
      <c r="ANB218" s="10"/>
      <c r="ANC218" s="10"/>
      <c r="AND218" s="10"/>
      <c r="ANE218" s="10"/>
      <c r="ANF218" s="10"/>
      <c r="ANG218" s="10"/>
      <c r="ANH218" s="10"/>
      <c r="ANI218" s="10"/>
      <c r="ANJ218" s="10"/>
      <c r="ANK218" s="10"/>
      <c r="ANL218" s="10"/>
      <c r="ANM218" s="10"/>
      <c r="ANN218" s="10"/>
      <c r="ANO218" s="10"/>
      <c r="ANP218" s="10"/>
      <c r="ANQ218" s="10"/>
      <c r="ANR218" s="10"/>
      <c r="ANS218" s="10"/>
      <c r="ANT218" s="10"/>
      <c r="ANU218" s="10"/>
      <c r="ANV218" s="10"/>
      <c r="ANW218" s="10"/>
      <c r="ANX218" s="10"/>
      <c r="ANY218" s="10"/>
      <c r="ANZ218" s="10"/>
      <c r="AOA218" s="10"/>
      <c r="AOB218" s="10"/>
      <c r="AOC218" s="10"/>
      <c r="AOD218" s="10"/>
      <c r="AOE218" s="10"/>
      <c r="AOF218" s="10"/>
      <c r="AOG218" s="10"/>
      <c r="AOH218" s="10"/>
      <c r="AOI218" s="10"/>
      <c r="AOJ218" s="10"/>
      <c r="AOK218" s="10"/>
      <c r="AOL218" s="10"/>
      <c r="AOM218" s="10"/>
      <c r="AON218" s="10"/>
      <c r="AOO218" s="10"/>
      <c r="AOP218" s="10"/>
      <c r="AOQ218" s="10"/>
      <c r="AOR218" s="10"/>
      <c r="AOS218" s="10"/>
      <c r="AOT218" s="10"/>
      <c r="AOU218" s="10"/>
      <c r="AOV218" s="10"/>
      <c r="AOW218" s="10"/>
      <c r="AOX218" s="10"/>
      <c r="AOY218" s="10"/>
      <c r="AOZ218" s="10"/>
      <c r="APA218" s="10"/>
      <c r="APB218" s="10"/>
      <c r="APC218" s="10"/>
      <c r="APD218" s="10"/>
      <c r="APE218" s="10"/>
      <c r="APF218" s="10"/>
      <c r="APG218" s="10"/>
      <c r="APH218" s="10"/>
      <c r="API218" s="10"/>
      <c r="APJ218" s="10"/>
      <c r="APK218" s="10"/>
      <c r="APL218" s="10"/>
      <c r="APM218" s="10"/>
      <c r="APN218" s="10"/>
      <c r="APO218" s="10"/>
      <c r="APP218" s="10"/>
      <c r="APQ218" s="10"/>
      <c r="APR218" s="10"/>
      <c r="APS218" s="10"/>
      <c r="APT218" s="10"/>
      <c r="APU218" s="10"/>
      <c r="APV218" s="10"/>
      <c r="APW218" s="10"/>
      <c r="APX218" s="10"/>
      <c r="APY218" s="10"/>
      <c r="APZ218" s="10"/>
      <c r="AQA218" s="10"/>
      <c r="AQB218" s="10"/>
      <c r="AQC218" s="10"/>
      <c r="AQD218" s="10"/>
      <c r="AQE218" s="10"/>
      <c r="AQF218" s="10"/>
      <c r="AQG218" s="10"/>
      <c r="AQH218" s="10"/>
      <c r="AQI218" s="10"/>
      <c r="AQJ218" s="10"/>
      <c r="AQK218" s="10"/>
      <c r="AQL218" s="10"/>
      <c r="AQM218" s="10"/>
      <c r="AQN218" s="10"/>
      <c r="AQO218" s="10"/>
      <c r="AQP218" s="10"/>
      <c r="AQQ218" s="10"/>
      <c r="AQR218" s="10"/>
      <c r="AQS218" s="10"/>
      <c r="AQT218" s="10"/>
      <c r="AQU218" s="10"/>
      <c r="AQV218" s="10"/>
      <c r="AQW218" s="10"/>
      <c r="AQX218" s="10"/>
      <c r="AQY218" s="10"/>
      <c r="AQZ218" s="10"/>
      <c r="ARA218" s="10"/>
      <c r="ARB218" s="10"/>
      <c r="ARC218" s="10"/>
      <c r="ARD218" s="10"/>
      <c r="ARE218" s="10"/>
      <c r="ARF218" s="10"/>
      <c r="ARG218" s="10"/>
      <c r="ARH218" s="10"/>
      <c r="ARI218" s="10"/>
      <c r="ARJ218" s="10"/>
      <c r="ARK218" s="10"/>
      <c r="ARL218" s="10"/>
      <c r="ARM218" s="10"/>
      <c r="ARN218" s="10"/>
      <c r="ARO218" s="10"/>
      <c r="ARP218" s="10"/>
      <c r="ARQ218" s="10"/>
      <c r="ARR218" s="10"/>
      <c r="ARS218" s="10"/>
      <c r="ART218" s="10"/>
      <c r="ARU218" s="10"/>
      <c r="ARV218" s="10"/>
      <c r="ARW218" s="10"/>
      <c r="ARX218" s="10"/>
      <c r="ARY218" s="10"/>
      <c r="ARZ218" s="10"/>
      <c r="ASA218" s="10"/>
      <c r="ASB218" s="10"/>
      <c r="ASC218" s="10"/>
      <c r="ASD218" s="10"/>
      <c r="ASE218" s="10"/>
      <c r="ASF218" s="10"/>
      <c r="ASG218" s="10"/>
      <c r="ASH218" s="10"/>
      <c r="ASI218" s="10"/>
      <c r="ASJ218" s="10"/>
      <c r="ASK218" s="10"/>
      <c r="ASL218" s="10"/>
      <c r="ASM218" s="10"/>
      <c r="ASN218" s="10"/>
      <c r="ASO218" s="10"/>
      <c r="ASP218" s="10"/>
      <c r="ASQ218" s="10"/>
      <c r="ASR218" s="10"/>
      <c r="ASS218" s="10"/>
      <c r="AST218" s="10"/>
      <c r="ASU218" s="10"/>
      <c r="ASV218" s="10"/>
      <c r="ASW218" s="10"/>
      <c r="ASX218" s="10"/>
      <c r="ASY218" s="10"/>
      <c r="ASZ218" s="10"/>
      <c r="ATA218" s="10"/>
      <c r="ATB218" s="10"/>
      <c r="ATC218" s="10"/>
      <c r="ATD218" s="10"/>
      <c r="ATE218" s="10"/>
      <c r="ATF218" s="10"/>
      <c r="ATG218" s="10"/>
      <c r="ATH218" s="10"/>
      <c r="ATI218" s="10"/>
      <c r="ATJ218" s="10"/>
      <c r="ATK218" s="10"/>
      <c r="ATL218" s="10"/>
      <c r="ATM218" s="10"/>
      <c r="ATN218" s="10"/>
      <c r="ATO218" s="10"/>
      <c r="ATP218" s="10"/>
      <c r="ATQ218" s="10"/>
      <c r="ATR218" s="10"/>
      <c r="ATS218" s="10"/>
      <c r="ATT218" s="10"/>
      <c r="ATU218" s="10"/>
      <c r="ATV218" s="10"/>
      <c r="ATW218" s="10"/>
      <c r="ATX218" s="10"/>
      <c r="ATY218" s="10"/>
      <c r="ATZ218" s="10"/>
      <c r="AUA218" s="10"/>
      <c r="AUB218" s="10"/>
      <c r="AUC218" s="10"/>
      <c r="AUD218" s="10"/>
      <c r="AUE218" s="10"/>
      <c r="AUF218" s="10"/>
      <c r="AUG218" s="10"/>
      <c r="AUH218" s="10"/>
      <c r="AUI218" s="10"/>
      <c r="AUJ218" s="10"/>
      <c r="AUK218" s="10"/>
      <c r="AUL218" s="10"/>
      <c r="AUM218" s="10"/>
      <c r="AUN218" s="10"/>
      <c r="AUO218" s="10"/>
      <c r="AUP218" s="10"/>
      <c r="AUQ218" s="10"/>
      <c r="AUR218" s="10"/>
      <c r="AUS218" s="10"/>
      <c r="AUT218" s="10"/>
      <c r="AUU218" s="10"/>
      <c r="AUV218" s="10"/>
      <c r="AUW218" s="10"/>
      <c r="AUX218" s="10"/>
      <c r="AUY218" s="10"/>
      <c r="AUZ218" s="10"/>
      <c r="AVA218" s="10"/>
      <c r="AVB218" s="10"/>
      <c r="AVC218" s="10"/>
      <c r="AVD218" s="10"/>
      <c r="AVE218" s="10"/>
      <c r="AVF218" s="10"/>
      <c r="AVG218" s="10"/>
      <c r="AVH218" s="10"/>
      <c r="AVI218" s="10"/>
      <c r="AVJ218" s="10"/>
      <c r="AVK218" s="10"/>
      <c r="AVL218" s="10"/>
      <c r="AVM218" s="10"/>
      <c r="AVN218" s="10"/>
      <c r="AVO218" s="10"/>
      <c r="AVP218" s="10"/>
      <c r="AVQ218" s="10"/>
      <c r="AVR218" s="10"/>
      <c r="AVS218" s="10"/>
      <c r="AVT218" s="10"/>
      <c r="AVU218" s="10"/>
      <c r="AVV218" s="10"/>
      <c r="AVW218" s="10"/>
      <c r="AVX218" s="10"/>
      <c r="AVY218" s="10"/>
      <c r="AVZ218" s="10"/>
      <c r="AWA218" s="10"/>
      <c r="AWB218" s="10"/>
      <c r="AWC218" s="10"/>
      <c r="AWD218" s="10"/>
      <c r="AWE218" s="10"/>
      <c r="AWF218" s="10"/>
      <c r="AWG218" s="10"/>
      <c r="AWH218" s="10"/>
      <c r="AWI218" s="10"/>
      <c r="AWJ218" s="10"/>
      <c r="AWK218" s="10"/>
      <c r="AWL218" s="10"/>
      <c r="AWM218" s="10"/>
      <c r="AWN218" s="10"/>
      <c r="AWO218" s="10"/>
      <c r="AWP218" s="10"/>
      <c r="AWQ218" s="10"/>
      <c r="AWR218" s="10"/>
      <c r="AWS218" s="10"/>
      <c r="AWT218" s="10"/>
      <c r="AWU218" s="10"/>
      <c r="AWV218" s="10"/>
      <c r="AWW218" s="10"/>
      <c r="AWX218" s="10"/>
      <c r="AWY218" s="10"/>
      <c r="AWZ218" s="10"/>
      <c r="AXA218" s="10"/>
      <c r="AXB218" s="10"/>
      <c r="AXC218" s="10"/>
      <c r="AXD218" s="10"/>
      <c r="AXE218" s="10"/>
      <c r="AXF218" s="10"/>
      <c r="AXG218" s="10"/>
      <c r="AXH218" s="10"/>
      <c r="AXI218" s="10"/>
      <c r="AXJ218" s="10"/>
      <c r="AXK218" s="10"/>
      <c r="AXL218" s="10"/>
      <c r="AXM218" s="10"/>
      <c r="AXN218" s="10"/>
      <c r="AXO218" s="10"/>
      <c r="AXP218" s="10"/>
      <c r="AXQ218" s="10"/>
      <c r="AXR218" s="10"/>
      <c r="AXS218" s="10"/>
      <c r="AXT218" s="10"/>
      <c r="AXU218" s="10"/>
      <c r="AXV218" s="10"/>
      <c r="AXW218" s="10"/>
      <c r="AXX218" s="10"/>
      <c r="AXY218" s="10"/>
      <c r="AXZ218" s="10"/>
      <c r="AYA218" s="10"/>
      <c r="AYB218" s="10"/>
      <c r="AYC218" s="10"/>
      <c r="AYD218" s="10"/>
      <c r="AYE218" s="10"/>
      <c r="AYF218" s="10"/>
      <c r="AYG218" s="10"/>
      <c r="AYH218" s="10"/>
      <c r="AYI218" s="10"/>
      <c r="AYJ218" s="10"/>
      <c r="AYK218" s="10"/>
      <c r="AYL218" s="10"/>
      <c r="AYM218" s="10"/>
      <c r="AYN218" s="10"/>
      <c r="AYO218" s="10"/>
      <c r="AYP218" s="10"/>
      <c r="AYQ218" s="10"/>
      <c r="AYR218" s="10"/>
      <c r="AYS218" s="10"/>
      <c r="AYT218" s="10"/>
      <c r="AYU218" s="10"/>
      <c r="AYV218" s="10"/>
      <c r="AYW218" s="10"/>
      <c r="AYX218" s="10"/>
      <c r="AYY218" s="10"/>
      <c r="AYZ218" s="10"/>
      <c r="AZA218" s="10"/>
      <c r="AZB218" s="10"/>
      <c r="AZC218" s="10"/>
      <c r="AZD218" s="10"/>
      <c r="AZE218" s="10"/>
      <c r="AZF218" s="10"/>
      <c r="AZG218" s="10"/>
      <c r="AZH218" s="10"/>
      <c r="AZI218" s="10"/>
      <c r="AZJ218" s="10"/>
      <c r="AZK218" s="10"/>
      <c r="AZL218" s="10"/>
      <c r="AZM218" s="10"/>
      <c r="AZN218" s="10"/>
      <c r="AZO218" s="10"/>
      <c r="AZP218" s="10"/>
      <c r="AZQ218" s="10"/>
      <c r="AZR218" s="10"/>
      <c r="AZS218" s="10"/>
      <c r="AZT218" s="10"/>
      <c r="AZU218" s="10"/>
      <c r="AZV218" s="10"/>
      <c r="AZW218" s="10"/>
      <c r="AZX218" s="10"/>
      <c r="AZY218" s="10"/>
      <c r="AZZ218" s="10"/>
      <c r="BAA218" s="10"/>
      <c r="BAB218" s="10"/>
      <c r="BAC218" s="10"/>
      <c r="BAD218" s="10"/>
      <c r="BAE218" s="10"/>
      <c r="BAF218" s="10"/>
      <c r="BAG218" s="10"/>
      <c r="BAH218" s="10"/>
      <c r="BAI218" s="10"/>
      <c r="BAJ218" s="10"/>
      <c r="BAK218" s="10"/>
      <c r="BAL218" s="10"/>
      <c r="BAM218" s="10"/>
      <c r="BAN218" s="10"/>
      <c r="BAO218" s="10"/>
      <c r="BAP218" s="10"/>
      <c r="BAQ218" s="10"/>
      <c r="BAR218" s="10"/>
      <c r="BAS218" s="10"/>
      <c r="BAT218" s="10"/>
      <c r="BAU218" s="10"/>
      <c r="BAV218" s="10"/>
      <c r="BAW218" s="10"/>
      <c r="BAX218" s="10"/>
      <c r="BAY218" s="10"/>
      <c r="BAZ218" s="10"/>
      <c r="BBA218" s="10"/>
      <c r="BBB218" s="10"/>
      <c r="BBC218" s="10"/>
      <c r="BBD218" s="10"/>
      <c r="BBE218" s="10"/>
      <c r="BBF218" s="10"/>
      <c r="BBG218" s="10"/>
      <c r="BBH218" s="10"/>
      <c r="BBI218" s="10"/>
      <c r="BBJ218" s="10"/>
      <c r="BBK218" s="10"/>
      <c r="BBL218" s="10"/>
      <c r="BBM218" s="10"/>
      <c r="BBN218" s="10"/>
      <c r="BBO218" s="10"/>
      <c r="BBP218" s="10"/>
      <c r="BBQ218" s="10"/>
      <c r="BBR218" s="10"/>
      <c r="BBS218" s="10"/>
      <c r="BBT218" s="10"/>
      <c r="BBU218" s="10"/>
      <c r="BBV218" s="10"/>
      <c r="BBW218" s="10"/>
      <c r="BBX218" s="10"/>
      <c r="BBY218" s="10"/>
      <c r="BBZ218" s="10"/>
      <c r="BCA218" s="10"/>
      <c r="BCB218" s="10"/>
      <c r="BCC218" s="10"/>
      <c r="BCD218" s="10"/>
      <c r="BCE218" s="10"/>
      <c r="BCF218" s="10"/>
      <c r="BCG218" s="10"/>
      <c r="BCH218" s="10"/>
      <c r="BCI218" s="10"/>
      <c r="BCJ218" s="10"/>
      <c r="BCK218" s="10"/>
      <c r="BCL218" s="10"/>
      <c r="BCM218" s="10"/>
      <c r="BCN218" s="10"/>
      <c r="BCO218" s="10"/>
      <c r="BCP218" s="10"/>
      <c r="BCQ218" s="10"/>
      <c r="BCR218" s="10"/>
      <c r="BCS218" s="10"/>
      <c r="BCT218" s="10"/>
    </row>
    <row r="219" spans="1:1450" s="37" customFormat="1" x14ac:dyDescent="0.25">
      <c r="A219" s="66" t="s">
        <v>1237</v>
      </c>
      <c r="B219" s="33" t="s">
        <v>80</v>
      </c>
      <c r="C219" s="33" t="s">
        <v>84</v>
      </c>
      <c r="D219" s="33" t="s">
        <v>393</v>
      </c>
      <c r="E219" s="33" t="s">
        <v>391</v>
      </c>
      <c r="F219" s="33" t="s">
        <v>48</v>
      </c>
      <c r="G219" s="67">
        <v>18264</v>
      </c>
      <c r="H219" s="67">
        <v>1081</v>
      </c>
      <c r="I219" s="67">
        <v>481</v>
      </c>
      <c r="J219" s="33"/>
      <c r="K219" s="33"/>
      <c r="L219" s="33"/>
      <c r="M219" s="33"/>
      <c r="N219" s="74"/>
      <c r="O219" s="33" t="str">
        <f t="shared" si="46"/>
        <v/>
      </c>
      <c r="P219" s="33"/>
      <c r="Q219" s="68">
        <f>ABS(G219-$K$217)</f>
        <v>292.33333333333212</v>
      </c>
      <c r="R219" s="34">
        <f>IF(Q219&gt;$P$217,"",G219)</f>
        <v>18264</v>
      </c>
      <c r="S219" s="34">
        <f t="shared" si="50"/>
        <v>481</v>
      </c>
      <c r="T219" s="33"/>
      <c r="U219" s="33"/>
      <c r="V219" s="33"/>
      <c r="W219" s="68">
        <f>IF(R219="","",((R219-$T$217)/S219)^2)</f>
        <v>0.36937417186897131</v>
      </c>
      <c r="X219" s="33"/>
      <c r="Y219" s="75"/>
      <c r="Z219" s="75"/>
      <c r="AA219" s="75"/>
      <c r="AB219" s="75"/>
      <c r="AC219" s="33"/>
      <c r="AD219" s="33"/>
      <c r="AE219" s="33"/>
      <c r="AF219" s="33"/>
      <c r="AG219" s="76"/>
      <c r="AH219" s="36"/>
      <c r="AI219" s="36"/>
      <c r="AJ219" s="36"/>
      <c r="AK219" s="36"/>
      <c r="AL219" s="33"/>
      <c r="AM219" s="29"/>
      <c r="AN219" s="29"/>
      <c r="AO219" s="106"/>
      <c r="AP219" s="29"/>
      <c r="AQ219" s="29"/>
      <c r="AR219" s="29"/>
      <c r="AS219" s="29"/>
      <c r="AT219" s="29"/>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c r="HU219" s="10"/>
      <c r="HV219" s="10"/>
      <c r="HW219" s="10"/>
      <c r="HX219" s="10"/>
      <c r="HY219" s="10"/>
      <c r="HZ219" s="10"/>
      <c r="IA219" s="10"/>
      <c r="IB219" s="10"/>
      <c r="IC219" s="10"/>
      <c r="ID219" s="10"/>
      <c r="IE219" s="10"/>
      <c r="IF219" s="10"/>
      <c r="IG219" s="10"/>
      <c r="IH219" s="10"/>
      <c r="II219" s="10"/>
      <c r="IJ219" s="10"/>
      <c r="IK219" s="10"/>
      <c r="IL219" s="10"/>
      <c r="IM219" s="10"/>
      <c r="IN219" s="10"/>
      <c r="IO219" s="10"/>
      <c r="IP219" s="10"/>
      <c r="IQ219" s="10"/>
      <c r="IR219" s="10"/>
      <c r="IS219" s="10"/>
      <c r="IT219" s="10"/>
      <c r="IU219" s="10"/>
      <c r="IV219" s="10"/>
      <c r="IW219" s="10"/>
      <c r="IX219" s="10"/>
      <c r="IY219" s="10"/>
      <c r="IZ219" s="10"/>
      <c r="JA219" s="10"/>
      <c r="JB219" s="10"/>
      <c r="JC219" s="10"/>
      <c r="JD219" s="10"/>
      <c r="JE219" s="10"/>
      <c r="JF219" s="10"/>
      <c r="JG219" s="10"/>
      <c r="JH219" s="10"/>
      <c r="JI219" s="10"/>
      <c r="JJ219" s="10"/>
      <c r="JK219" s="10"/>
      <c r="JL219" s="10"/>
      <c r="JM219" s="10"/>
      <c r="JN219" s="10"/>
      <c r="JO219" s="10"/>
      <c r="JP219" s="10"/>
      <c r="JQ219" s="10"/>
      <c r="JR219" s="10"/>
      <c r="JS219" s="10"/>
      <c r="JT219" s="10"/>
      <c r="JU219" s="10"/>
      <c r="JV219" s="10"/>
      <c r="JW219" s="10"/>
      <c r="JX219" s="10"/>
      <c r="JY219" s="10"/>
      <c r="JZ219" s="10"/>
      <c r="KA219" s="10"/>
      <c r="KB219" s="10"/>
      <c r="KC219" s="10"/>
      <c r="KD219" s="10"/>
      <c r="KE219" s="10"/>
      <c r="KF219" s="10"/>
      <c r="KG219" s="10"/>
      <c r="KH219" s="10"/>
      <c r="KI219" s="10"/>
      <c r="KJ219" s="10"/>
      <c r="KK219" s="10"/>
      <c r="KL219" s="10"/>
      <c r="KM219" s="10"/>
      <c r="KN219" s="10"/>
      <c r="KO219" s="10"/>
      <c r="KP219" s="10"/>
      <c r="KQ219" s="10"/>
      <c r="KR219" s="10"/>
      <c r="KS219" s="10"/>
      <c r="KT219" s="10"/>
      <c r="KU219" s="10"/>
      <c r="KV219" s="10"/>
      <c r="KW219" s="10"/>
      <c r="KX219" s="10"/>
      <c r="KY219" s="10"/>
      <c r="KZ219" s="10"/>
      <c r="LA219" s="10"/>
      <c r="LB219" s="10"/>
      <c r="LC219" s="10"/>
      <c r="LD219" s="10"/>
      <c r="LE219" s="10"/>
      <c r="LF219" s="10"/>
      <c r="LG219" s="10"/>
      <c r="LH219" s="10"/>
      <c r="LI219" s="10"/>
      <c r="LJ219" s="10"/>
      <c r="LK219" s="10"/>
      <c r="LL219" s="10"/>
      <c r="LM219" s="10"/>
      <c r="LN219" s="10"/>
      <c r="LO219" s="10"/>
      <c r="LP219" s="10"/>
      <c r="LQ219" s="10"/>
      <c r="LR219" s="10"/>
      <c r="LS219" s="10"/>
      <c r="LT219" s="10"/>
      <c r="LU219" s="10"/>
      <c r="LV219" s="10"/>
      <c r="LW219" s="10"/>
      <c r="LX219" s="10"/>
      <c r="LY219" s="10"/>
      <c r="LZ219" s="10"/>
      <c r="MA219" s="10"/>
      <c r="MB219" s="10"/>
      <c r="MC219" s="10"/>
      <c r="MD219" s="10"/>
      <c r="ME219" s="10"/>
      <c r="MF219" s="10"/>
      <c r="MG219" s="10"/>
      <c r="MH219" s="10"/>
      <c r="MI219" s="10"/>
      <c r="MJ219" s="10"/>
      <c r="MK219" s="10"/>
      <c r="ML219" s="10"/>
      <c r="MM219" s="10"/>
      <c r="MN219" s="10"/>
      <c r="MO219" s="10"/>
      <c r="MP219" s="10"/>
      <c r="MQ219" s="10"/>
      <c r="MR219" s="10"/>
      <c r="MS219" s="10"/>
      <c r="MT219" s="10"/>
      <c r="MU219" s="10"/>
      <c r="MV219" s="10"/>
      <c r="MW219" s="10"/>
      <c r="MX219" s="10"/>
      <c r="MY219" s="10"/>
      <c r="MZ219" s="10"/>
      <c r="NA219" s="10"/>
      <c r="NB219" s="10"/>
      <c r="NC219" s="10"/>
      <c r="ND219" s="10"/>
      <c r="NE219" s="10"/>
      <c r="NF219" s="10"/>
      <c r="NG219" s="10"/>
      <c r="NH219" s="10"/>
      <c r="NI219" s="10"/>
      <c r="NJ219" s="10"/>
      <c r="NK219" s="10"/>
      <c r="NL219" s="10"/>
      <c r="NM219" s="10"/>
      <c r="NN219" s="10"/>
      <c r="NO219" s="10"/>
      <c r="NP219" s="10"/>
      <c r="NQ219" s="10"/>
      <c r="NR219" s="10"/>
      <c r="NS219" s="10"/>
      <c r="NT219" s="10"/>
      <c r="NU219" s="10"/>
      <c r="NV219" s="10"/>
      <c r="NW219" s="10"/>
      <c r="NX219" s="10"/>
      <c r="NY219" s="10"/>
      <c r="NZ219" s="10"/>
      <c r="OA219" s="10"/>
      <c r="OB219" s="10"/>
      <c r="OC219" s="10"/>
      <c r="OD219" s="10"/>
      <c r="OE219" s="10"/>
      <c r="OF219" s="10"/>
      <c r="OG219" s="10"/>
      <c r="OH219" s="10"/>
      <c r="OI219" s="10"/>
      <c r="OJ219" s="10"/>
      <c r="OK219" s="10"/>
      <c r="OL219" s="10"/>
      <c r="OM219" s="10"/>
      <c r="ON219" s="10"/>
      <c r="OO219" s="10"/>
      <c r="OP219" s="10"/>
      <c r="OQ219" s="10"/>
      <c r="OR219" s="10"/>
      <c r="OS219" s="10"/>
      <c r="OT219" s="10"/>
      <c r="OU219" s="10"/>
      <c r="OV219" s="10"/>
      <c r="OW219" s="10"/>
      <c r="OX219" s="10"/>
      <c r="OY219" s="10"/>
      <c r="OZ219" s="10"/>
      <c r="PA219" s="10"/>
      <c r="PB219" s="10"/>
      <c r="PC219" s="10"/>
      <c r="PD219" s="10"/>
      <c r="PE219" s="10"/>
      <c r="PF219" s="10"/>
      <c r="PG219" s="10"/>
      <c r="PH219" s="10"/>
      <c r="PI219" s="10"/>
      <c r="PJ219" s="10"/>
      <c r="PK219" s="10"/>
      <c r="PL219" s="10"/>
      <c r="PM219" s="10"/>
      <c r="PN219" s="10"/>
      <c r="PO219" s="10"/>
      <c r="PP219" s="10"/>
      <c r="PQ219" s="10"/>
      <c r="PR219" s="10"/>
      <c r="PS219" s="10"/>
      <c r="PT219" s="10"/>
      <c r="PU219" s="10"/>
      <c r="PV219" s="10"/>
      <c r="PW219" s="10"/>
      <c r="PX219" s="10"/>
      <c r="PY219" s="10"/>
      <c r="PZ219" s="10"/>
      <c r="QA219" s="10"/>
      <c r="QB219" s="10"/>
      <c r="QC219" s="10"/>
      <c r="QD219" s="10"/>
      <c r="QE219" s="10"/>
      <c r="QF219" s="10"/>
      <c r="QG219" s="10"/>
      <c r="QH219" s="10"/>
      <c r="QI219" s="10"/>
      <c r="QJ219" s="10"/>
      <c r="QK219" s="10"/>
      <c r="QL219" s="10"/>
      <c r="QM219" s="10"/>
      <c r="QN219" s="10"/>
      <c r="QO219" s="10"/>
      <c r="QP219" s="10"/>
      <c r="QQ219" s="10"/>
      <c r="QR219" s="10"/>
      <c r="QS219" s="10"/>
      <c r="QT219" s="10"/>
      <c r="QU219" s="10"/>
      <c r="QV219" s="10"/>
      <c r="QW219" s="10"/>
      <c r="QX219" s="10"/>
      <c r="QY219" s="10"/>
      <c r="QZ219" s="10"/>
      <c r="RA219" s="10"/>
      <c r="RB219" s="10"/>
      <c r="RC219" s="10"/>
      <c r="RD219" s="10"/>
      <c r="RE219" s="10"/>
      <c r="RF219" s="10"/>
      <c r="RG219" s="10"/>
      <c r="RH219" s="10"/>
      <c r="RI219" s="10"/>
      <c r="RJ219" s="10"/>
      <c r="RK219" s="10"/>
      <c r="RL219" s="10"/>
      <c r="RM219" s="10"/>
      <c r="RN219" s="10"/>
      <c r="RO219" s="10"/>
      <c r="RP219" s="10"/>
      <c r="RQ219" s="10"/>
      <c r="RR219" s="10"/>
      <c r="RS219" s="10"/>
      <c r="RT219" s="10"/>
      <c r="RU219" s="10"/>
      <c r="RV219" s="10"/>
      <c r="RW219" s="10"/>
      <c r="RX219" s="10"/>
      <c r="RY219" s="10"/>
      <c r="RZ219" s="10"/>
      <c r="SA219" s="10"/>
      <c r="SB219" s="10"/>
      <c r="SC219" s="10"/>
      <c r="SD219" s="10"/>
      <c r="SE219" s="10"/>
      <c r="SF219" s="10"/>
      <c r="SG219" s="10"/>
      <c r="SH219" s="10"/>
      <c r="SI219" s="10"/>
      <c r="SJ219" s="10"/>
      <c r="SK219" s="10"/>
      <c r="SL219" s="10"/>
      <c r="SM219" s="10"/>
      <c r="SN219" s="10"/>
      <c r="SO219" s="10"/>
      <c r="SP219" s="10"/>
      <c r="SQ219" s="10"/>
      <c r="SR219" s="10"/>
      <c r="SS219" s="10"/>
      <c r="ST219" s="10"/>
      <c r="SU219" s="10"/>
      <c r="SV219" s="10"/>
      <c r="SW219" s="10"/>
      <c r="SX219" s="10"/>
      <c r="SY219" s="10"/>
      <c r="SZ219" s="10"/>
      <c r="TA219" s="10"/>
      <c r="TB219" s="10"/>
      <c r="TC219" s="10"/>
      <c r="TD219" s="10"/>
      <c r="TE219" s="10"/>
      <c r="TF219" s="10"/>
      <c r="TG219" s="10"/>
      <c r="TH219" s="10"/>
      <c r="TI219" s="10"/>
      <c r="TJ219" s="10"/>
      <c r="TK219" s="10"/>
      <c r="TL219" s="10"/>
      <c r="TM219" s="10"/>
      <c r="TN219" s="10"/>
      <c r="TO219" s="10"/>
      <c r="TP219" s="10"/>
      <c r="TQ219" s="10"/>
      <c r="TR219" s="10"/>
      <c r="TS219" s="10"/>
      <c r="TT219" s="10"/>
      <c r="TU219" s="10"/>
      <c r="TV219" s="10"/>
      <c r="TW219" s="10"/>
      <c r="TX219" s="10"/>
      <c r="TY219" s="10"/>
      <c r="TZ219" s="10"/>
      <c r="UA219" s="10"/>
      <c r="UB219" s="10"/>
      <c r="UC219" s="10"/>
      <c r="UD219" s="10"/>
      <c r="UE219" s="10"/>
      <c r="UF219" s="10"/>
      <c r="UG219" s="10"/>
      <c r="UH219" s="10"/>
      <c r="UI219" s="10"/>
      <c r="UJ219" s="10"/>
      <c r="UK219" s="10"/>
      <c r="UL219" s="10"/>
      <c r="UM219" s="10"/>
      <c r="UN219" s="10"/>
      <c r="UO219" s="10"/>
      <c r="UP219" s="10"/>
      <c r="UQ219" s="10"/>
      <c r="UR219" s="10"/>
      <c r="US219" s="10"/>
      <c r="UT219" s="10"/>
      <c r="UU219" s="10"/>
      <c r="UV219" s="10"/>
      <c r="UW219" s="10"/>
      <c r="UX219" s="10"/>
      <c r="UY219" s="10"/>
      <c r="UZ219" s="10"/>
      <c r="VA219" s="10"/>
      <c r="VB219" s="10"/>
      <c r="VC219" s="10"/>
      <c r="VD219" s="10"/>
      <c r="VE219" s="10"/>
      <c r="VF219" s="10"/>
      <c r="VG219" s="10"/>
      <c r="VH219" s="10"/>
      <c r="VI219" s="10"/>
      <c r="VJ219" s="10"/>
      <c r="VK219" s="10"/>
      <c r="VL219" s="10"/>
      <c r="VM219" s="10"/>
      <c r="VN219" s="10"/>
      <c r="VO219" s="10"/>
      <c r="VP219" s="10"/>
      <c r="VQ219" s="10"/>
      <c r="VR219" s="10"/>
      <c r="VS219" s="10"/>
      <c r="VT219" s="10"/>
      <c r="VU219" s="10"/>
      <c r="VV219" s="10"/>
      <c r="VW219" s="10"/>
      <c r="VX219" s="10"/>
      <c r="VY219" s="10"/>
      <c r="VZ219" s="10"/>
      <c r="WA219" s="10"/>
      <c r="WB219" s="10"/>
      <c r="WC219" s="10"/>
      <c r="WD219" s="10"/>
      <c r="WE219" s="10"/>
      <c r="WF219" s="10"/>
      <c r="WG219" s="10"/>
      <c r="WH219" s="10"/>
      <c r="WI219" s="10"/>
      <c r="WJ219" s="10"/>
      <c r="WK219" s="10"/>
      <c r="WL219" s="10"/>
      <c r="WM219" s="10"/>
      <c r="WN219" s="10"/>
      <c r="WO219" s="10"/>
      <c r="WP219" s="10"/>
      <c r="WQ219" s="10"/>
      <c r="WR219" s="10"/>
      <c r="WS219" s="10"/>
      <c r="WT219" s="10"/>
      <c r="WU219" s="10"/>
      <c r="WV219" s="10"/>
      <c r="WW219" s="10"/>
      <c r="WX219" s="10"/>
      <c r="WY219" s="10"/>
      <c r="WZ219" s="10"/>
      <c r="XA219" s="10"/>
      <c r="XB219" s="10"/>
      <c r="XC219" s="10"/>
      <c r="XD219" s="10"/>
      <c r="XE219" s="10"/>
      <c r="XF219" s="10"/>
      <c r="XG219" s="10"/>
      <c r="XH219" s="10"/>
      <c r="XI219" s="10"/>
      <c r="XJ219" s="10"/>
      <c r="XK219" s="10"/>
      <c r="XL219" s="10"/>
      <c r="XM219" s="10"/>
      <c r="XN219" s="10"/>
      <c r="XO219" s="10"/>
      <c r="XP219" s="10"/>
      <c r="XQ219" s="10"/>
      <c r="XR219" s="10"/>
      <c r="XS219" s="10"/>
      <c r="XT219" s="10"/>
      <c r="XU219" s="10"/>
      <c r="XV219" s="10"/>
      <c r="XW219" s="10"/>
      <c r="XX219" s="10"/>
      <c r="XY219" s="10"/>
      <c r="XZ219" s="10"/>
      <c r="YA219" s="10"/>
      <c r="YB219" s="10"/>
      <c r="YC219" s="10"/>
      <c r="YD219" s="10"/>
      <c r="YE219" s="10"/>
      <c r="YF219" s="10"/>
      <c r="YG219" s="10"/>
      <c r="YH219" s="10"/>
      <c r="YI219" s="10"/>
      <c r="YJ219" s="10"/>
      <c r="YK219" s="10"/>
      <c r="YL219" s="10"/>
      <c r="YM219" s="10"/>
      <c r="YN219" s="10"/>
      <c r="YO219" s="10"/>
      <c r="YP219" s="10"/>
      <c r="YQ219" s="10"/>
      <c r="YR219" s="10"/>
      <c r="YS219" s="10"/>
      <c r="YT219" s="10"/>
      <c r="YU219" s="10"/>
      <c r="YV219" s="10"/>
      <c r="YW219" s="10"/>
      <c r="YX219" s="10"/>
      <c r="YY219" s="10"/>
      <c r="YZ219" s="10"/>
      <c r="ZA219" s="10"/>
      <c r="ZB219" s="10"/>
      <c r="ZC219" s="10"/>
      <c r="ZD219" s="10"/>
      <c r="ZE219" s="10"/>
      <c r="ZF219" s="10"/>
      <c r="ZG219" s="10"/>
      <c r="ZH219" s="10"/>
      <c r="ZI219" s="10"/>
      <c r="ZJ219" s="10"/>
      <c r="ZK219" s="10"/>
      <c r="ZL219" s="10"/>
      <c r="ZM219" s="10"/>
      <c r="ZN219" s="10"/>
      <c r="ZO219" s="10"/>
      <c r="ZP219" s="10"/>
      <c r="ZQ219" s="10"/>
      <c r="ZR219" s="10"/>
      <c r="ZS219" s="10"/>
      <c r="ZT219" s="10"/>
      <c r="ZU219" s="10"/>
      <c r="ZV219" s="10"/>
      <c r="ZW219" s="10"/>
      <c r="ZX219" s="10"/>
      <c r="ZY219" s="10"/>
      <c r="ZZ219" s="10"/>
      <c r="AAA219" s="10"/>
      <c r="AAB219" s="10"/>
      <c r="AAC219" s="10"/>
      <c r="AAD219" s="10"/>
      <c r="AAE219" s="10"/>
      <c r="AAF219" s="10"/>
      <c r="AAG219" s="10"/>
      <c r="AAH219" s="10"/>
      <c r="AAI219" s="10"/>
      <c r="AAJ219" s="10"/>
      <c r="AAK219" s="10"/>
      <c r="AAL219" s="10"/>
      <c r="AAM219" s="10"/>
      <c r="AAN219" s="10"/>
      <c r="AAO219" s="10"/>
      <c r="AAP219" s="10"/>
      <c r="AAQ219" s="10"/>
      <c r="AAR219" s="10"/>
      <c r="AAS219" s="10"/>
      <c r="AAT219" s="10"/>
      <c r="AAU219" s="10"/>
      <c r="AAV219" s="10"/>
      <c r="AAW219" s="10"/>
      <c r="AAX219" s="10"/>
      <c r="AAY219" s="10"/>
      <c r="AAZ219" s="10"/>
      <c r="ABA219" s="10"/>
      <c r="ABB219" s="10"/>
      <c r="ABC219" s="10"/>
      <c r="ABD219" s="10"/>
      <c r="ABE219" s="10"/>
      <c r="ABF219" s="10"/>
      <c r="ABG219" s="10"/>
      <c r="ABH219" s="10"/>
      <c r="ABI219" s="10"/>
      <c r="ABJ219" s="10"/>
      <c r="ABK219" s="10"/>
      <c r="ABL219" s="10"/>
      <c r="ABM219" s="10"/>
      <c r="ABN219" s="10"/>
      <c r="ABO219" s="10"/>
      <c r="ABP219" s="10"/>
      <c r="ABQ219" s="10"/>
      <c r="ABR219" s="10"/>
      <c r="ABS219" s="10"/>
      <c r="ABT219" s="10"/>
      <c r="ABU219" s="10"/>
      <c r="ABV219" s="10"/>
      <c r="ABW219" s="10"/>
      <c r="ABX219" s="10"/>
      <c r="ABY219" s="10"/>
      <c r="ABZ219" s="10"/>
      <c r="ACA219" s="10"/>
      <c r="ACB219" s="10"/>
      <c r="ACC219" s="10"/>
      <c r="ACD219" s="10"/>
      <c r="ACE219" s="10"/>
      <c r="ACF219" s="10"/>
      <c r="ACG219" s="10"/>
      <c r="ACH219" s="10"/>
      <c r="ACI219" s="10"/>
      <c r="ACJ219" s="10"/>
      <c r="ACK219" s="10"/>
      <c r="ACL219" s="10"/>
      <c r="ACM219" s="10"/>
      <c r="ACN219" s="10"/>
      <c r="ACO219" s="10"/>
      <c r="ACP219" s="10"/>
      <c r="ACQ219" s="10"/>
      <c r="ACR219" s="10"/>
      <c r="ACS219" s="10"/>
      <c r="ACT219" s="10"/>
      <c r="ACU219" s="10"/>
      <c r="ACV219" s="10"/>
      <c r="ACW219" s="10"/>
      <c r="ACX219" s="10"/>
      <c r="ACY219" s="10"/>
      <c r="ACZ219" s="10"/>
      <c r="ADA219" s="10"/>
      <c r="ADB219" s="10"/>
      <c r="ADC219" s="10"/>
      <c r="ADD219" s="10"/>
      <c r="ADE219" s="10"/>
      <c r="ADF219" s="10"/>
      <c r="ADG219" s="10"/>
      <c r="ADH219" s="10"/>
      <c r="ADI219" s="10"/>
      <c r="ADJ219" s="10"/>
      <c r="ADK219" s="10"/>
      <c r="ADL219" s="10"/>
      <c r="ADM219" s="10"/>
      <c r="ADN219" s="10"/>
      <c r="ADO219" s="10"/>
      <c r="ADP219" s="10"/>
      <c r="ADQ219" s="10"/>
      <c r="ADR219" s="10"/>
      <c r="ADS219" s="10"/>
      <c r="ADT219" s="10"/>
      <c r="ADU219" s="10"/>
      <c r="ADV219" s="10"/>
      <c r="ADW219" s="10"/>
      <c r="ADX219" s="10"/>
      <c r="ADY219" s="10"/>
      <c r="ADZ219" s="10"/>
      <c r="AEA219" s="10"/>
      <c r="AEB219" s="10"/>
      <c r="AEC219" s="10"/>
      <c r="AED219" s="10"/>
      <c r="AEE219" s="10"/>
      <c r="AEF219" s="10"/>
      <c r="AEG219" s="10"/>
      <c r="AEH219" s="10"/>
      <c r="AEI219" s="10"/>
      <c r="AEJ219" s="10"/>
      <c r="AEK219" s="10"/>
      <c r="AEL219" s="10"/>
      <c r="AEM219" s="10"/>
      <c r="AEN219" s="10"/>
      <c r="AEO219" s="10"/>
      <c r="AEP219" s="10"/>
      <c r="AEQ219" s="10"/>
      <c r="AER219" s="10"/>
      <c r="AES219" s="10"/>
      <c r="AET219" s="10"/>
      <c r="AEU219" s="10"/>
      <c r="AEV219" s="10"/>
      <c r="AEW219" s="10"/>
      <c r="AEX219" s="10"/>
      <c r="AEY219" s="10"/>
      <c r="AEZ219" s="10"/>
      <c r="AFA219" s="10"/>
      <c r="AFB219" s="10"/>
      <c r="AFC219" s="10"/>
      <c r="AFD219" s="10"/>
      <c r="AFE219" s="10"/>
      <c r="AFF219" s="10"/>
      <c r="AFG219" s="10"/>
      <c r="AFH219" s="10"/>
      <c r="AFI219" s="10"/>
      <c r="AFJ219" s="10"/>
      <c r="AFK219" s="10"/>
      <c r="AFL219" s="10"/>
      <c r="AFM219" s="10"/>
      <c r="AFN219" s="10"/>
      <c r="AFO219" s="10"/>
      <c r="AFP219" s="10"/>
      <c r="AFQ219" s="10"/>
      <c r="AFR219" s="10"/>
      <c r="AFS219" s="10"/>
      <c r="AFT219" s="10"/>
      <c r="AFU219" s="10"/>
      <c r="AFV219" s="10"/>
      <c r="AFW219" s="10"/>
      <c r="AFX219" s="10"/>
      <c r="AFY219" s="10"/>
      <c r="AFZ219" s="10"/>
      <c r="AGA219" s="10"/>
      <c r="AGB219" s="10"/>
      <c r="AGC219" s="10"/>
      <c r="AGD219" s="10"/>
      <c r="AGE219" s="10"/>
      <c r="AGF219" s="10"/>
      <c r="AGG219" s="10"/>
      <c r="AGH219" s="10"/>
      <c r="AGI219" s="10"/>
      <c r="AGJ219" s="10"/>
      <c r="AGK219" s="10"/>
      <c r="AGL219" s="10"/>
      <c r="AGM219" s="10"/>
      <c r="AGN219" s="10"/>
      <c r="AGO219" s="10"/>
      <c r="AGP219" s="10"/>
      <c r="AGQ219" s="10"/>
      <c r="AGR219" s="10"/>
      <c r="AGS219" s="10"/>
      <c r="AGT219" s="10"/>
      <c r="AGU219" s="10"/>
      <c r="AGV219" s="10"/>
      <c r="AGW219" s="10"/>
      <c r="AGX219" s="10"/>
      <c r="AGY219" s="10"/>
      <c r="AGZ219" s="10"/>
      <c r="AHA219" s="10"/>
      <c r="AHB219" s="10"/>
      <c r="AHC219" s="10"/>
      <c r="AHD219" s="10"/>
      <c r="AHE219" s="10"/>
      <c r="AHF219" s="10"/>
      <c r="AHG219" s="10"/>
      <c r="AHH219" s="10"/>
      <c r="AHI219" s="10"/>
      <c r="AHJ219" s="10"/>
      <c r="AHK219" s="10"/>
      <c r="AHL219" s="10"/>
      <c r="AHM219" s="10"/>
      <c r="AHN219" s="10"/>
      <c r="AHO219" s="10"/>
      <c r="AHP219" s="10"/>
      <c r="AHQ219" s="10"/>
      <c r="AHR219" s="10"/>
      <c r="AHS219" s="10"/>
      <c r="AHT219" s="10"/>
      <c r="AHU219" s="10"/>
      <c r="AHV219" s="10"/>
      <c r="AHW219" s="10"/>
      <c r="AHX219" s="10"/>
      <c r="AHY219" s="10"/>
      <c r="AHZ219" s="10"/>
      <c r="AIA219" s="10"/>
      <c r="AIB219" s="10"/>
      <c r="AIC219" s="10"/>
      <c r="AID219" s="10"/>
      <c r="AIE219" s="10"/>
      <c r="AIF219" s="10"/>
      <c r="AIG219" s="10"/>
      <c r="AIH219" s="10"/>
      <c r="AII219" s="10"/>
      <c r="AIJ219" s="10"/>
      <c r="AIK219" s="10"/>
      <c r="AIL219" s="10"/>
      <c r="AIM219" s="10"/>
      <c r="AIN219" s="10"/>
      <c r="AIO219" s="10"/>
      <c r="AIP219" s="10"/>
      <c r="AIQ219" s="10"/>
      <c r="AIR219" s="10"/>
      <c r="AIS219" s="10"/>
      <c r="AIT219" s="10"/>
      <c r="AIU219" s="10"/>
      <c r="AIV219" s="10"/>
      <c r="AIW219" s="10"/>
      <c r="AIX219" s="10"/>
      <c r="AIY219" s="10"/>
      <c r="AIZ219" s="10"/>
      <c r="AJA219" s="10"/>
      <c r="AJB219" s="10"/>
      <c r="AJC219" s="10"/>
      <c r="AJD219" s="10"/>
      <c r="AJE219" s="10"/>
      <c r="AJF219" s="10"/>
      <c r="AJG219" s="10"/>
      <c r="AJH219" s="10"/>
      <c r="AJI219" s="10"/>
      <c r="AJJ219" s="10"/>
      <c r="AJK219" s="10"/>
      <c r="AJL219" s="10"/>
      <c r="AJM219" s="10"/>
      <c r="AJN219" s="10"/>
      <c r="AJO219" s="10"/>
      <c r="AJP219" s="10"/>
      <c r="AJQ219" s="10"/>
      <c r="AJR219" s="10"/>
      <c r="AJS219" s="10"/>
      <c r="AJT219" s="10"/>
      <c r="AJU219" s="10"/>
      <c r="AJV219" s="10"/>
      <c r="AJW219" s="10"/>
      <c r="AJX219" s="10"/>
      <c r="AJY219" s="10"/>
      <c r="AJZ219" s="10"/>
      <c r="AKA219" s="10"/>
      <c r="AKB219" s="10"/>
      <c r="AKC219" s="10"/>
      <c r="AKD219" s="10"/>
      <c r="AKE219" s="10"/>
      <c r="AKF219" s="10"/>
      <c r="AKG219" s="10"/>
      <c r="AKH219" s="10"/>
      <c r="AKI219" s="10"/>
      <c r="AKJ219" s="10"/>
      <c r="AKK219" s="10"/>
      <c r="AKL219" s="10"/>
      <c r="AKM219" s="10"/>
      <c r="AKN219" s="10"/>
      <c r="AKO219" s="10"/>
      <c r="AKP219" s="10"/>
      <c r="AKQ219" s="10"/>
      <c r="AKR219" s="10"/>
      <c r="AKS219" s="10"/>
      <c r="AKT219" s="10"/>
      <c r="AKU219" s="10"/>
      <c r="AKV219" s="10"/>
      <c r="AKW219" s="10"/>
      <c r="AKX219" s="10"/>
      <c r="AKY219" s="10"/>
      <c r="AKZ219" s="10"/>
      <c r="ALA219" s="10"/>
      <c r="ALB219" s="10"/>
      <c r="ALC219" s="10"/>
      <c r="ALD219" s="10"/>
      <c r="ALE219" s="10"/>
      <c r="ALF219" s="10"/>
      <c r="ALG219" s="10"/>
      <c r="ALH219" s="10"/>
      <c r="ALI219" s="10"/>
      <c r="ALJ219" s="10"/>
      <c r="ALK219" s="10"/>
      <c r="ALL219" s="10"/>
      <c r="ALM219" s="10"/>
      <c r="ALN219" s="10"/>
      <c r="ALO219" s="10"/>
      <c r="ALP219" s="10"/>
      <c r="ALQ219" s="10"/>
      <c r="ALR219" s="10"/>
      <c r="ALS219" s="10"/>
      <c r="ALT219" s="10"/>
      <c r="ALU219" s="10"/>
      <c r="ALV219" s="10"/>
      <c r="ALW219" s="10"/>
      <c r="ALX219" s="10"/>
      <c r="ALY219" s="10"/>
      <c r="ALZ219" s="10"/>
      <c r="AMA219" s="10"/>
      <c r="AMB219" s="10"/>
      <c r="AMC219" s="10"/>
      <c r="AMD219" s="10"/>
      <c r="AME219" s="10"/>
      <c r="AMF219" s="10"/>
      <c r="AMG219" s="10"/>
      <c r="AMH219" s="10"/>
      <c r="AMI219" s="10"/>
      <c r="AMJ219" s="10"/>
      <c r="AMK219" s="10"/>
      <c r="AML219" s="10"/>
      <c r="AMM219" s="10"/>
      <c r="AMN219" s="10"/>
      <c r="AMO219" s="10"/>
      <c r="AMP219" s="10"/>
      <c r="AMQ219" s="10"/>
      <c r="AMR219" s="10"/>
      <c r="AMS219" s="10"/>
      <c r="AMT219" s="10"/>
      <c r="AMU219" s="10"/>
      <c r="AMV219" s="10"/>
      <c r="AMW219" s="10"/>
      <c r="AMX219" s="10"/>
      <c r="AMY219" s="10"/>
      <c r="AMZ219" s="10"/>
      <c r="ANA219" s="10"/>
      <c r="ANB219" s="10"/>
      <c r="ANC219" s="10"/>
      <c r="AND219" s="10"/>
      <c r="ANE219" s="10"/>
      <c r="ANF219" s="10"/>
      <c r="ANG219" s="10"/>
      <c r="ANH219" s="10"/>
      <c r="ANI219" s="10"/>
      <c r="ANJ219" s="10"/>
      <c r="ANK219" s="10"/>
      <c r="ANL219" s="10"/>
      <c r="ANM219" s="10"/>
      <c r="ANN219" s="10"/>
      <c r="ANO219" s="10"/>
      <c r="ANP219" s="10"/>
      <c r="ANQ219" s="10"/>
      <c r="ANR219" s="10"/>
      <c r="ANS219" s="10"/>
      <c r="ANT219" s="10"/>
      <c r="ANU219" s="10"/>
      <c r="ANV219" s="10"/>
      <c r="ANW219" s="10"/>
      <c r="ANX219" s="10"/>
      <c r="ANY219" s="10"/>
      <c r="ANZ219" s="10"/>
      <c r="AOA219" s="10"/>
      <c r="AOB219" s="10"/>
      <c r="AOC219" s="10"/>
      <c r="AOD219" s="10"/>
      <c r="AOE219" s="10"/>
      <c r="AOF219" s="10"/>
      <c r="AOG219" s="10"/>
      <c r="AOH219" s="10"/>
      <c r="AOI219" s="10"/>
      <c r="AOJ219" s="10"/>
      <c r="AOK219" s="10"/>
      <c r="AOL219" s="10"/>
      <c r="AOM219" s="10"/>
      <c r="AON219" s="10"/>
      <c r="AOO219" s="10"/>
      <c r="AOP219" s="10"/>
      <c r="AOQ219" s="10"/>
      <c r="AOR219" s="10"/>
      <c r="AOS219" s="10"/>
      <c r="AOT219" s="10"/>
      <c r="AOU219" s="10"/>
      <c r="AOV219" s="10"/>
      <c r="AOW219" s="10"/>
      <c r="AOX219" s="10"/>
      <c r="AOY219" s="10"/>
      <c r="AOZ219" s="10"/>
      <c r="APA219" s="10"/>
      <c r="APB219" s="10"/>
      <c r="APC219" s="10"/>
      <c r="APD219" s="10"/>
      <c r="APE219" s="10"/>
      <c r="APF219" s="10"/>
      <c r="APG219" s="10"/>
      <c r="APH219" s="10"/>
      <c r="API219" s="10"/>
      <c r="APJ219" s="10"/>
      <c r="APK219" s="10"/>
      <c r="APL219" s="10"/>
      <c r="APM219" s="10"/>
      <c r="APN219" s="10"/>
      <c r="APO219" s="10"/>
      <c r="APP219" s="10"/>
      <c r="APQ219" s="10"/>
      <c r="APR219" s="10"/>
      <c r="APS219" s="10"/>
      <c r="APT219" s="10"/>
      <c r="APU219" s="10"/>
      <c r="APV219" s="10"/>
      <c r="APW219" s="10"/>
      <c r="APX219" s="10"/>
      <c r="APY219" s="10"/>
      <c r="APZ219" s="10"/>
      <c r="AQA219" s="10"/>
      <c r="AQB219" s="10"/>
      <c r="AQC219" s="10"/>
      <c r="AQD219" s="10"/>
      <c r="AQE219" s="10"/>
      <c r="AQF219" s="10"/>
      <c r="AQG219" s="10"/>
      <c r="AQH219" s="10"/>
      <c r="AQI219" s="10"/>
      <c r="AQJ219" s="10"/>
      <c r="AQK219" s="10"/>
      <c r="AQL219" s="10"/>
      <c r="AQM219" s="10"/>
      <c r="AQN219" s="10"/>
      <c r="AQO219" s="10"/>
      <c r="AQP219" s="10"/>
      <c r="AQQ219" s="10"/>
      <c r="AQR219" s="10"/>
      <c r="AQS219" s="10"/>
      <c r="AQT219" s="10"/>
      <c r="AQU219" s="10"/>
      <c r="AQV219" s="10"/>
      <c r="AQW219" s="10"/>
      <c r="AQX219" s="10"/>
      <c r="AQY219" s="10"/>
      <c r="AQZ219" s="10"/>
      <c r="ARA219" s="10"/>
      <c r="ARB219" s="10"/>
      <c r="ARC219" s="10"/>
      <c r="ARD219" s="10"/>
      <c r="ARE219" s="10"/>
      <c r="ARF219" s="10"/>
      <c r="ARG219" s="10"/>
      <c r="ARH219" s="10"/>
      <c r="ARI219" s="10"/>
      <c r="ARJ219" s="10"/>
      <c r="ARK219" s="10"/>
      <c r="ARL219" s="10"/>
      <c r="ARM219" s="10"/>
      <c r="ARN219" s="10"/>
      <c r="ARO219" s="10"/>
      <c r="ARP219" s="10"/>
      <c r="ARQ219" s="10"/>
      <c r="ARR219" s="10"/>
      <c r="ARS219" s="10"/>
      <c r="ART219" s="10"/>
      <c r="ARU219" s="10"/>
      <c r="ARV219" s="10"/>
      <c r="ARW219" s="10"/>
      <c r="ARX219" s="10"/>
      <c r="ARY219" s="10"/>
      <c r="ARZ219" s="10"/>
      <c r="ASA219" s="10"/>
      <c r="ASB219" s="10"/>
      <c r="ASC219" s="10"/>
      <c r="ASD219" s="10"/>
      <c r="ASE219" s="10"/>
      <c r="ASF219" s="10"/>
      <c r="ASG219" s="10"/>
      <c r="ASH219" s="10"/>
      <c r="ASI219" s="10"/>
      <c r="ASJ219" s="10"/>
      <c r="ASK219" s="10"/>
      <c r="ASL219" s="10"/>
      <c r="ASM219" s="10"/>
      <c r="ASN219" s="10"/>
      <c r="ASO219" s="10"/>
      <c r="ASP219" s="10"/>
      <c r="ASQ219" s="10"/>
      <c r="ASR219" s="10"/>
      <c r="ASS219" s="10"/>
      <c r="AST219" s="10"/>
      <c r="ASU219" s="10"/>
      <c r="ASV219" s="10"/>
      <c r="ASW219" s="10"/>
      <c r="ASX219" s="10"/>
      <c r="ASY219" s="10"/>
      <c r="ASZ219" s="10"/>
      <c r="ATA219" s="10"/>
      <c r="ATB219" s="10"/>
      <c r="ATC219" s="10"/>
      <c r="ATD219" s="10"/>
      <c r="ATE219" s="10"/>
      <c r="ATF219" s="10"/>
      <c r="ATG219" s="10"/>
      <c r="ATH219" s="10"/>
      <c r="ATI219" s="10"/>
      <c r="ATJ219" s="10"/>
      <c r="ATK219" s="10"/>
      <c r="ATL219" s="10"/>
      <c r="ATM219" s="10"/>
      <c r="ATN219" s="10"/>
      <c r="ATO219" s="10"/>
      <c r="ATP219" s="10"/>
      <c r="ATQ219" s="10"/>
      <c r="ATR219" s="10"/>
      <c r="ATS219" s="10"/>
      <c r="ATT219" s="10"/>
      <c r="ATU219" s="10"/>
      <c r="ATV219" s="10"/>
      <c r="ATW219" s="10"/>
      <c r="ATX219" s="10"/>
      <c r="ATY219" s="10"/>
      <c r="ATZ219" s="10"/>
      <c r="AUA219" s="10"/>
      <c r="AUB219" s="10"/>
      <c r="AUC219" s="10"/>
      <c r="AUD219" s="10"/>
      <c r="AUE219" s="10"/>
      <c r="AUF219" s="10"/>
      <c r="AUG219" s="10"/>
      <c r="AUH219" s="10"/>
      <c r="AUI219" s="10"/>
      <c r="AUJ219" s="10"/>
      <c r="AUK219" s="10"/>
      <c r="AUL219" s="10"/>
      <c r="AUM219" s="10"/>
      <c r="AUN219" s="10"/>
      <c r="AUO219" s="10"/>
      <c r="AUP219" s="10"/>
      <c r="AUQ219" s="10"/>
      <c r="AUR219" s="10"/>
      <c r="AUS219" s="10"/>
      <c r="AUT219" s="10"/>
      <c r="AUU219" s="10"/>
      <c r="AUV219" s="10"/>
      <c r="AUW219" s="10"/>
      <c r="AUX219" s="10"/>
      <c r="AUY219" s="10"/>
      <c r="AUZ219" s="10"/>
      <c r="AVA219" s="10"/>
      <c r="AVB219" s="10"/>
      <c r="AVC219" s="10"/>
      <c r="AVD219" s="10"/>
      <c r="AVE219" s="10"/>
      <c r="AVF219" s="10"/>
      <c r="AVG219" s="10"/>
      <c r="AVH219" s="10"/>
      <c r="AVI219" s="10"/>
      <c r="AVJ219" s="10"/>
      <c r="AVK219" s="10"/>
      <c r="AVL219" s="10"/>
      <c r="AVM219" s="10"/>
      <c r="AVN219" s="10"/>
      <c r="AVO219" s="10"/>
      <c r="AVP219" s="10"/>
      <c r="AVQ219" s="10"/>
      <c r="AVR219" s="10"/>
      <c r="AVS219" s="10"/>
      <c r="AVT219" s="10"/>
      <c r="AVU219" s="10"/>
      <c r="AVV219" s="10"/>
      <c r="AVW219" s="10"/>
      <c r="AVX219" s="10"/>
      <c r="AVY219" s="10"/>
      <c r="AVZ219" s="10"/>
      <c r="AWA219" s="10"/>
      <c r="AWB219" s="10"/>
      <c r="AWC219" s="10"/>
      <c r="AWD219" s="10"/>
      <c r="AWE219" s="10"/>
      <c r="AWF219" s="10"/>
      <c r="AWG219" s="10"/>
      <c r="AWH219" s="10"/>
      <c r="AWI219" s="10"/>
      <c r="AWJ219" s="10"/>
      <c r="AWK219" s="10"/>
      <c r="AWL219" s="10"/>
      <c r="AWM219" s="10"/>
      <c r="AWN219" s="10"/>
      <c r="AWO219" s="10"/>
      <c r="AWP219" s="10"/>
      <c r="AWQ219" s="10"/>
      <c r="AWR219" s="10"/>
      <c r="AWS219" s="10"/>
      <c r="AWT219" s="10"/>
      <c r="AWU219" s="10"/>
      <c r="AWV219" s="10"/>
      <c r="AWW219" s="10"/>
      <c r="AWX219" s="10"/>
      <c r="AWY219" s="10"/>
      <c r="AWZ219" s="10"/>
      <c r="AXA219" s="10"/>
      <c r="AXB219" s="10"/>
      <c r="AXC219" s="10"/>
      <c r="AXD219" s="10"/>
      <c r="AXE219" s="10"/>
      <c r="AXF219" s="10"/>
      <c r="AXG219" s="10"/>
      <c r="AXH219" s="10"/>
      <c r="AXI219" s="10"/>
      <c r="AXJ219" s="10"/>
      <c r="AXK219" s="10"/>
      <c r="AXL219" s="10"/>
      <c r="AXM219" s="10"/>
      <c r="AXN219" s="10"/>
      <c r="AXO219" s="10"/>
      <c r="AXP219" s="10"/>
      <c r="AXQ219" s="10"/>
      <c r="AXR219" s="10"/>
      <c r="AXS219" s="10"/>
      <c r="AXT219" s="10"/>
      <c r="AXU219" s="10"/>
      <c r="AXV219" s="10"/>
      <c r="AXW219" s="10"/>
      <c r="AXX219" s="10"/>
      <c r="AXY219" s="10"/>
      <c r="AXZ219" s="10"/>
      <c r="AYA219" s="10"/>
      <c r="AYB219" s="10"/>
      <c r="AYC219" s="10"/>
      <c r="AYD219" s="10"/>
      <c r="AYE219" s="10"/>
      <c r="AYF219" s="10"/>
      <c r="AYG219" s="10"/>
      <c r="AYH219" s="10"/>
      <c r="AYI219" s="10"/>
      <c r="AYJ219" s="10"/>
      <c r="AYK219" s="10"/>
      <c r="AYL219" s="10"/>
      <c r="AYM219" s="10"/>
      <c r="AYN219" s="10"/>
      <c r="AYO219" s="10"/>
      <c r="AYP219" s="10"/>
      <c r="AYQ219" s="10"/>
      <c r="AYR219" s="10"/>
      <c r="AYS219" s="10"/>
      <c r="AYT219" s="10"/>
      <c r="AYU219" s="10"/>
      <c r="AYV219" s="10"/>
      <c r="AYW219" s="10"/>
      <c r="AYX219" s="10"/>
      <c r="AYY219" s="10"/>
      <c r="AYZ219" s="10"/>
      <c r="AZA219" s="10"/>
      <c r="AZB219" s="10"/>
      <c r="AZC219" s="10"/>
      <c r="AZD219" s="10"/>
      <c r="AZE219" s="10"/>
      <c r="AZF219" s="10"/>
      <c r="AZG219" s="10"/>
      <c r="AZH219" s="10"/>
      <c r="AZI219" s="10"/>
      <c r="AZJ219" s="10"/>
      <c r="AZK219" s="10"/>
      <c r="AZL219" s="10"/>
      <c r="AZM219" s="10"/>
      <c r="AZN219" s="10"/>
      <c r="AZO219" s="10"/>
      <c r="AZP219" s="10"/>
      <c r="AZQ219" s="10"/>
      <c r="AZR219" s="10"/>
      <c r="AZS219" s="10"/>
      <c r="AZT219" s="10"/>
      <c r="AZU219" s="10"/>
      <c r="AZV219" s="10"/>
      <c r="AZW219" s="10"/>
      <c r="AZX219" s="10"/>
      <c r="AZY219" s="10"/>
      <c r="AZZ219" s="10"/>
      <c r="BAA219" s="10"/>
      <c r="BAB219" s="10"/>
      <c r="BAC219" s="10"/>
      <c r="BAD219" s="10"/>
      <c r="BAE219" s="10"/>
      <c r="BAF219" s="10"/>
      <c r="BAG219" s="10"/>
      <c r="BAH219" s="10"/>
      <c r="BAI219" s="10"/>
      <c r="BAJ219" s="10"/>
      <c r="BAK219" s="10"/>
      <c r="BAL219" s="10"/>
      <c r="BAM219" s="10"/>
      <c r="BAN219" s="10"/>
      <c r="BAO219" s="10"/>
      <c r="BAP219" s="10"/>
      <c r="BAQ219" s="10"/>
      <c r="BAR219" s="10"/>
      <c r="BAS219" s="10"/>
      <c r="BAT219" s="10"/>
      <c r="BAU219" s="10"/>
      <c r="BAV219" s="10"/>
      <c r="BAW219" s="10"/>
      <c r="BAX219" s="10"/>
      <c r="BAY219" s="10"/>
      <c r="BAZ219" s="10"/>
      <c r="BBA219" s="10"/>
      <c r="BBB219" s="10"/>
      <c r="BBC219" s="10"/>
      <c r="BBD219" s="10"/>
      <c r="BBE219" s="10"/>
      <c r="BBF219" s="10"/>
      <c r="BBG219" s="10"/>
      <c r="BBH219" s="10"/>
      <c r="BBI219" s="10"/>
      <c r="BBJ219" s="10"/>
      <c r="BBK219" s="10"/>
      <c r="BBL219" s="10"/>
      <c r="BBM219" s="10"/>
      <c r="BBN219" s="10"/>
      <c r="BBO219" s="10"/>
      <c r="BBP219" s="10"/>
      <c r="BBQ219" s="10"/>
      <c r="BBR219" s="10"/>
      <c r="BBS219" s="10"/>
      <c r="BBT219" s="10"/>
      <c r="BBU219" s="10"/>
      <c r="BBV219" s="10"/>
      <c r="BBW219" s="10"/>
      <c r="BBX219" s="10"/>
      <c r="BBY219" s="10"/>
      <c r="BBZ219" s="10"/>
      <c r="BCA219" s="10"/>
      <c r="BCB219" s="10"/>
      <c r="BCC219" s="10"/>
      <c r="BCD219" s="10"/>
      <c r="BCE219" s="10"/>
      <c r="BCF219" s="10"/>
      <c r="BCG219" s="10"/>
      <c r="BCH219" s="10"/>
      <c r="BCI219" s="10"/>
      <c r="BCJ219" s="10"/>
      <c r="BCK219" s="10"/>
      <c r="BCL219" s="10"/>
      <c r="BCM219" s="10"/>
      <c r="BCN219" s="10"/>
      <c r="BCO219" s="10"/>
      <c r="BCP219" s="10"/>
      <c r="BCQ219" s="10"/>
      <c r="BCR219" s="10"/>
      <c r="BCS219" s="10"/>
      <c r="BCT219" s="10"/>
    </row>
    <row r="220" spans="1:1450" s="37" customFormat="1" x14ac:dyDescent="0.25">
      <c r="A220" s="42" t="s">
        <v>1237</v>
      </c>
      <c r="B220" s="29" t="s">
        <v>80</v>
      </c>
      <c r="C220" s="29" t="s">
        <v>84</v>
      </c>
      <c r="D220" s="29" t="s">
        <v>394</v>
      </c>
      <c r="E220" s="29" t="s">
        <v>395</v>
      </c>
      <c r="F220" s="29" t="s">
        <v>40</v>
      </c>
      <c r="G220" s="43">
        <v>43084</v>
      </c>
      <c r="H220" s="43">
        <v>2527</v>
      </c>
      <c r="I220" s="43">
        <v>1050</v>
      </c>
      <c r="J220" s="29">
        <v>3</v>
      </c>
      <c r="K220" s="44">
        <f>AVERAGE(G220:G222)</f>
        <v>35065</v>
      </c>
      <c r="L220" s="44">
        <f>STDEV(G220:G222)</f>
        <v>11453.953160372186</v>
      </c>
      <c r="M220" s="29"/>
      <c r="N220" s="45">
        <v>1.196</v>
      </c>
      <c r="O220" s="29" t="str">
        <f t="shared" si="46"/>
        <v/>
      </c>
      <c r="P220" s="44">
        <f>ABS(L220*N220)</f>
        <v>13698.927979805134</v>
      </c>
      <c r="Q220" s="44">
        <f>ABS(G220-$K$220)</f>
        <v>8019</v>
      </c>
      <c r="R220" s="30">
        <f>IF(Q220&gt;$P$220,"",G220)</f>
        <v>43084</v>
      </c>
      <c r="S220" s="30">
        <f t="shared" si="50"/>
        <v>1050</v>
      </c>
      <c r="T220" s="44">
        <f>AVERAGE(R220:R222)</f>
        <v>35065</v>
      </c>
      <c r="U220" s="44">
        <f>STDEV(R220:R222)</f>
        <v>11453.953160372186</v>
      </c>
      <c r="V220" s="29"/>
      <c r="W220" s="44">
        <f>IF(R220="","",((R220-$T$220)/S220)^2)</f>
        <v>58.325951020408162</v>
      </c>
      <c r="X220" s="46">
        <f>(1/(J220-1))*SUM(W220:W222)</f>
        <v>346.11691841864359</v>
      </c>
      <c r="Y220" s="47">
        <f>U220/T220</f>
        <v>0.32664917040844677</v>
      </c>
      <c r="Z220" s="31"/>
      <c r="AA220" s="47" t="str">
        <f>IF(X220&lt;2,"A",IF(Y220&lt;0.15,"B","C"))</f>
        <v>C</v>
      </c>
      <c r="AB220" s="31"/>
      <c r="AC220" s="48">
        <f>T220/1000</f>
        <v>35.064999999999998</v>
      </c>
      <c r="AD220" s="49">
        <f>AC220*(SQRT((U220/T220)^2+(0.21/3.98)^2))</f>
        <v>11.60241988974839</v>
      </c>
      <c r="AE220" s="47">
        <f>AD220/AC220</f>
        <v>0.33088321373872498</v>
      </c>
      <c r="AF220" s="47"/>
      <c r="AG220" s="50">
        <v>53</v>
      </c>
      <c r="AH220" s="32"/>
      <c r="AI220" s="49">
        <f>(MEDIAN(R220:R222))/1000</f>
        <v>40.164000000000001</v>
      </c>
      <c r="AJ220" s="49">
        <f>(QUARTILE(R220:R222,1))/1000</f>
        <v>31.055499999999999</v>
      </c>
      <c r="AK220" s="49">
        <f>(QUARTILE(R220:R222,3))/1000</f>
        <v>41.624000000000002</v>
      </c>
      <c r="AL220" s="48">
        <f>(AK220-AJ220)</f>
        <v>10.568500000000004</v>
      </c>
      <c r="AM220" s="107" t="s">
        <v>1269</v>
      </c>
      <c r="AN220" s="29"/>
      <c r="AO220" s="106"/>
      <c r="AP220" s="29"/>
      <c r="AQ220" s="29"/>
      <c r="AR220" s="29"/>
      <c r="AS220" s="29"/>
      <c r="AT220" s="29"/>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c r="HU220" s="10"/>
      <c r="HV220" s="10"/>
      <c r="HW220" s="10"/>
      <c r="HX220" s="10"/>
      <c r="HY220" s="10"/>
      <c r="HZ220" s="10"/>
      <c r="IA220" s="10"/>
      <c r="IB220" s="10"/>
      <c r="IC220" s="10"/>
      <c r="ID220" s="10"/>
      <c r="IE220" s="10"/>
      <c r="IF220" s="10"/>
      <c r="IG220" s="10"/>
      <c r="IH220" s="10"/>
      <c r="II220" s="10"/>
      <c r="IJ220" s="10"/>
      <c r="IK220" s="10"/>
      <c r="IL220" s="10"/>
      <c r="IM220" s="10"/>
      <c r="IN220" s="10"/>
      <c r="IO220" s="10"/>
      <c r="IP220" s="10"/>
      <c r="IQ220" s="10"/>
      <c r="IR220" s="10"/>
      <c r="IS220" s="10"/>
      <c r="IT220" s="10"/>
      <c r="IU220" s="10"/>
      <c r="IV220" s="10"/>
      <c r="IW220" s="10"/>
      <c r="IX220" s="10"/>
      <c r="IY220" s="10"/>
      <c r="IZ220" s="10"/>
      <c r="JA220" s="10"/>
      <c r="JB220" s="10"/>
      <c r="JC220" s="10"/>
      <c r="JD220" s="10"/>
      <c r="JE220" s="10"/>
      <c r="JF220" s="10"/>
      <c r="JG220" s="10"/>
      <c r="JH220" s="10"/>
      <c r="JI220" s="10"/>
      <c r="JJ220" s="10"/>
      <c r="JK220" s="10"/>
      <c r="JL220" s="10"/>
      <c r="JM220" s="10"/>
      <c r="JN220" s="10"/>
      <c r="JO220" s="10"/>
      <c r="JP220" s="10"/>
      <c r="JQ220" s="10"/>
      <c r="JR220" s="10"/>
      <c r="JS220" s="10"/>
      <c r="JT220" s="10"/>
      <c r="JU220" s="10"/>
      <c r="JV220" s="10"/>
      <c r="JW220" s="10"/>
      <c r="JX220" s="10"/>
      <c r="JY220" s="10"/>
      <c r="JZ220" s="10"/>
      <c r="KA220" s="10"/>
      <c r="KB220" s="10"/>
      <c r="KC220" s="10"/>
      <c r="KD220" s="10"/>
      <c r="KE220" s="10"/>
      <c r="KF220" s="10"/>
      <c r="KG220" s="10"/>
      <c r="KH220" s="10"/>
      <c r="KI220" s="10"/>
      <c r="KJ220" s="10"/>
      <c r="KK220" s="10"/>
      <c r="KL220" s="10"/>
      <c r="KM220" s="10"/>
      <c r="KN220" s="10"/>
      <c r="KO220" s="10"/>
      <c r="KP220" s="10"/>
      <c r="KQ220" s="10"/>
      <c r="KR220" s="10"/>
      <c r="KS220" s="10"/>
      <c r="KT220" s="10"/>
      <c r="KU220" s="10"/>
      <c r="KV220" s="10"/>
      <c r="KW220" s="10"/>
      <c r="KX220" s="10"/>
      <c r="KY220" s="10"/>
      <c r="KZ220" s="10"/>
      <c r="LA220" s="10"/>
      <c r="LB220" s="10"/>
      <c r="LC220" s="10"/>
      <c r="LD220" s="10"/>
      <c r="LE220" s="10"/>
      <c r="LF220" s="10"/>
      <c r="LG220" s="10"/>
      <c r="LH220" s="10"/>
      <c r="LI220" s="10"/>
      <c r="LJ220" s="10"/>
      <c r="LK220" s="10"/>
      <c r="LL220" s="10"/>
      <c r="LM220" s="10"/>
      <c r="LN220" s="10"/>
      <c r="LO220" s="10"/>
      <c r="LP220" s="10"/>
      <c r="LQ220" s="10"/>
      <c r="LR220" s="10"/>
      <c r="LS220" s="10"/>
      <c r="LT220" s="10"/>
      <c r="LU220" s="10"/>
      <c r="LV220" s="10"/>
      <c r="LW220" s="10"/>
      <c r="LX220" s="10"/>
      <c r="LY220" s="10"/>
      <c r="LZ220" s="10"/>
      <c r="MA220" s="10"/>
      <c r="MB220" s="10"/>
      <c r="MC220" s="10"/>
      <c r="MD220" s="10"/>
      <c r="ME220" s="10"/>
      <c r="MF220" s="10"/>
      <c r="MG220" s="10"/>
      <c r="MH220" s="10"/>
      <c r="MI220" s="10"/>
      <c r="MJ220" s="10"/>
      <c r="MK220" s="10"/>
      <c r="ML220" s="10"/>
      <c r="MM220" s="10"/>
      <c r="MN220" s="10"/>
      <c r="MO220" s="10"/>
      <c r="MP220" s="10"/>
      <c r="MQ220" s="10"/>
      <c r="MR220" s="10"/>
      <c r="MS220" s="10"/>
      <c r="MT220" s="10"/>
      <c r="MU220" s="10"/>
      <c r="MV220" s="10"/>
      <c r="MW220" s="10"/>
      <c r="MX220" s="10"/>
      <c r="MY220" s="10"/>
      <c r="MZ220" s="10"/>
      <c r="NA220" s="10"/>
      <c r="NB220" s="10"/>
      <c r="NC220" s="10"/>
      <c r="ND220" s="10"/>
      <c r="NE220" s="10"/>
      <c r="NF220" s="10"/>
      <c r="NG220" s="10"/>
      <c r="NH220" s="10"/>
      <c r="NI220" s="10"/>
      <c r="NJ220" s="10"/>
      <c r="NK220" s="10"/>
      <c r="NL220" s="10"/>
      <c r="NM220" s="10"/>
      <c r="NN220" s="10"/>
      <c r="NO220" s="10"/>
      <c r="NP220" s="10"/>
      <c r="NQ220" s="10"/>
      <c r="NR220" s="10"/>
      <c r="NS220" s="10"/>
      <c r="NT220" s="10"/>
      <c r="NU220" s="10"/>
      <c r="NV220" s="10"/>
      <c r="NW220" s="10"/>
      <c r="NX220" s="10"/>
      <c r="NY220" s="10"/>
      <c r="NZ220" s="10"/>
      <c r="OA220" s="10"/>
      <c r="OB220" s="10"/>
      <c r="OC220" s="10"/>
      <c r="OD220" s="10"/>
      <c r="OE220" s="10"/>
      <c r="OF220" s="10"/>
      <c r="OG220" s="10"/>
      <c r="OH220" s="10"/>
      <c r="OI220" s="10"/>
      <c r="OJ220" s="10"/>
      <c r="OK220" s="10"/>
      <c r="OL220" s="10"/>
      <c r="OM220" s="10"/>
      <c r="ON220" s="10"/>
      <c r="OO220" s="10"/>
      <c r="OP220" s="10"/>
      <c r="OQ220" s="10"/>
      <c r="OR220" s="10"/>
      <c r="OS220" s="10"/>
      <c r="OT220" s="10"/>
      <c r="OU220" s="10"/>
      <c r="OV220" s="10"/>
      <c r="OW220" s="10"/>
      <c r="OX220" s="10"/>
      <c r="OY220" s="10"/>
      <c r="OZ220" s="10"/>
      <c r="PA220" s="10"/>
      <c r="PB220" s="10"/>
      <c r="PC220" s="10"/>
      <c r="PD220" s="10"/>
      <c r="PE220" s="10"/>
      <c r="PF220" s="10"/>
      <c r="PG220" s="10"/>
      <c r="PH220" s="10"/>
      <c r="PI220" s="10"/>
      <c r="PJ220" s="10"/>
      <c r="PK220" s="10"/>
      <c r="PL220" s="10"/>
      <c r="PM220" s="10"/>
      <c r="PN220" s="10"/>
      <c r="PO220" s="10"/>
      <c r="PP220" s="10"/>
      <c r="PQ220" s="10"/>
      <c r="PR220" s="10"/>
      <c r="PS220" s="10"/>
      <c r="PT220" s="10"/>
      <c r="PU220" s="10"/>
      <c r="PV220" s="10"/>
      <c r="PW220" s="10"/>
      <c r="PX220" s="10"/>
      <c r="PY220" s="10"/>
      <c r="PZ220" s="10"/>
      <c r="QA220" s="10"/>
      <c r="QB220" s="10"/>
      <c r="QC220" s="10"/>
      <c r="QD220" s="10"/>
      <c r="QE220" s="10"/>
      <c r="QF220" s="10"/>
      <c r="QG220" s="10"/>
      <c r="QH220" s="10"/>
      <c r="QI220" s="10"/>
      <c r="QJ220" s="10"/>
      <c r="QK220" s="10"/>
      <c r="QL220" s="10"/>
      <c r="QM220" s="10"/>
      <c r="QN220" s="10"/>
      <c r="QO220" s="10"/>
      <c r="QP220" s="10"/>
      <c r="QQ220" s="10"/>
      <c r="QR220" s="10"/>
      <c r="QS220" s="10"/>
      <c r="QT220" s="10"/>
      <c r="QU220" s="10"/>
      <c r="QV220" s="10"/>
      <c r="QW220" s="10"/>
      <c r="QX220" s="10"/>
      <c r="QY220" s="10"/>
      <c r="QZ220" s="10"/>
      <c r="RA220" s="10"/>
      <c r="RB220" s="10"/>
      <c r="RC220" s="10"/>
      <c r="RD220" s="10"/>
      <c r="RE220" s="10"/>
      <c r="RF220" s="10"/>
      <c r="RG220" s="10"/>
      <c r="RH220" s="10"/>
      <c r="RI220" s="10"/>
      <c r="RJ220" s="10"/>
      <c r="RK220" s="10"/>
      <c r="RL220" s="10"/>
      <c r="RM220" s="10"/>
      <c r="RN220" s="10"/>
      <c r="RO220" s="10"/>
      <c r="RP220" s="10"/>
      <c r="RQ220" s="10"/>
      <c r="RR220" s="10"/>
      <c r="RS220" s="10"/>
      <c r="RT220" s="10"/>
      <c r="RU220" s="10"/>
      <c r="RV220" s="10"/>
      <c r="RW220" s="10"/>
      <c r="RX220" s="10"/>
      <c r="RY220" s="10"/>
      <c r="RZ220" s="10"/>
      <c r="SA220" s="10"/>
      <c r="SB220" s="10"/>
      <c r="SC220" s="10"/>
      <c r="SD220" s="10"/>
      <c r="SE220" s="10"/>
      <c r="SF220" s="10"/>
      <c r="SG220" s="10"/>
      <c r="SH220" s="10"/>
      <c r="SI220" s="10"/>
      <c r="SJ220" s="10"/>
      <c r="SK220" s="10"/>
      <c r="SL220" s="10"/>
      <c r="SM220" s="10"/>
      <c r="SN220" s="10"/>
      <c r="SO220" s="10"/>
      <c r="SP220" s="10"/>
      <c r="SQ220" s="10"/>
      <c r="SR220" s="10"/>
      <c r="SS220" s="10"/>
      <c r="ST220" s="10"/>
      <c r="SU220" s="10"/>
      <c r="SV220" s="10"/>
      <c r="SW220" s="10"/>
      <c r="SX220" s="10"/>
      <c r="SY220" s="10"/>
      <c r="SZ220" s="10"/>
      <c r="TA220" s="10"/>
      <c r="TB220" s="10"/>
      <c r="TC220" s="10"/>
      <c r="TD220" s="10"/>
      <c r="TE220" s="10"/>
      <c r="TF220" s="10"/>
      <c r="TG220" s="10"/>
      <c r="TH220" s="10"/>
      <c r="TI220" s="10"/>
      <c r="TJ220" s="10"/>
      <c r="TK220" s="10"/>
      <c r="TL220" s="10"/>
      <c r="TM220" s="10"/>
      <c r="TN220" s="10"/>
      <c r="TO220" s="10"/>
      <c r="TP220" s="10"/>
      <c r="TQ220" s="10"/>
      <c r="TR220" s="10"/>
      <c r="TS220" s="10"/>
      <c r="TT220" s="10"/>
      <c r="TU220" s="10"/>
      <c r="TV220" s="10"/>
      <c r="TW220" s="10"/>
      <c r="TX220" s="10"/>
      <c r="TY220" s="10"/>
      <c r="TZ220" s="10"/>
      <c r="UA220" s="10"/>
      <c r="UB220" s="10"/>
      <c r="UC220" s="10"/>
      <c r="UD220" s="10"/>
      <c r="UE220" s="10"/>
      <c r="UF220" s="10"/>
      <c r="UG220" s="10"/>
      <c r="UH220" s="10"/>
      <c r="UI220" s="10"/>
      <c r="UJ220" s="10"/>
      <c r="UK220" s="10"/>
      <c r="UL220" s="10"/>
      <c r="UM220" s="10"/>
      <c r="UN220" s="10"/>
      <c r="UO220" s="10"/>
      <c r="UP220" s="10"/>
      <c r="UQ220" s="10"/>
      <c r="UR220" s="10"/>
      <c r="US220" s="10"/>
      <c r="UT220" s="10"/>
      <c r="UU220" s="10"/>
      <c r="UV220" s="10"/>
      <c r="UW220" s="10"/>
      <c r="UX220" s="10"/>
      <c r="UY220" s="10"/>
      <c r="UZ220" s="10"/>
      <c r="VA220" s="10"/>
      <c r="VB220" s="10"/>
      <c r="VC220" s="10"/>
      <c r="VD220" s="10"/>
      <c r="VE220" s="10"/>
      <c r="VF220" s="10"/>
      <c r="VG220" s="10"/>
      <c r="VH220" s="10"/>
      <c r="VI220" s="10"/>
      <c r="VJ220" s="10"/>
      <c r="VK220" s="10"/>
      <c r="VL220" s="10"/>
      <c r="VM220" s="10"/>
      <c r="VN220" s="10"/>
      <c r="VO220" s="10"/>
      <c r="VP220" s="10"/>
      <c r="VQ220" s="10"/>
      <c r="VR220" s="10"/>
      <c r="VS220" s="10"/>
      <c r="VT220" s="10"/>
      <c r="VU220" s="10"/>
      <c r="VV220" s="10"/>
      <c r="VW220" s="10"/>
      <c r="VX220" s="10"/>
      <c r="VY220" s="10"/>
      <c r="VZ220" s="10"/>
      <c r="WA220" s="10"/>
      <c r="WB220" s="10"/>
      <c r="WC220" s="10"/>
      <c r="WD220" s="10"/>
      <c r="WE220" s="10"/>
      <c r="WF220" s="10"/>
      <c r="WG220" s="10"/>
      <c r="WH220" s="10"/>
      <c r="WI220" s="10"/>
      <c r="WJ220" s="10"/>
      <c r="WK220" s="10"/>
      <c r="WL220" s="10"/>
      <c r="WM220" s="10"/>
      <c r="WN220" s="10"/>
      <c r="WO220" s="10"/>
      <c r="WP220" s="10"/>
      <c r="WQ220" s="10"/>
      <c r="WR220" s="10"/>
      <c r="WS220" s="10"/>
      <c r="WT220" s="10"/>
      <c r="WU220" s="10"/>
      <c r="WV220" s="10"/>
      <c r="WW220" s="10"/>
      <c r="WX220" s="10"/>
      <c r="WY220" s="10"/>
      <c r="WZ220" s="10"/>
      <c r="XA220" s="10"/>
      <c r="XB220" s="10"/>
      <c r="XC220" s="10"/>
      <c r="XD220" s="10"/>
      <c r="XE220" s="10"/>
      <c r="XF220" s="10"/>
      <c r="XG220" s="10"/>
      <c r="XH220" s="10"/>
      <c r="XI220" s="10"/>
      <c r="XJ220" s="10"/>
      <c r="XK220" s="10"/>
      <c r="XL220" s="10"/>
      <c r="XM220" s="10"/>
      <c r="XN220" s="10"/>
      <c r="XO220" s="10"/>
      <c r="XP220" s="10"/>
      <c r="XQ220" s="10"/>
      <c r="XR220" s="10"/>
      <c r="XS220" s="10"/>
      <c r="XT220" s="10"/>
      <c r="XU220" s="10"/>
      <c r="XV220" s="10"/>
      <c r="XW220" s="10"/>
      <c r="XX220" s="10"/>
      <c r="XY220" s="10"/>
      <c r="XZ220" s="10"/>
      <c r="YA220" s="10"/>
      <c r="YB220" s="10"/>
      <c r="YC220" s="10"/>
      <c r="YD220" s="10"/>
      <c r="YE220" s="10"/>
      <c r="YF220" s="10"/>
      <c r="YG220" s="10"/>
      <c r="YH220" s="10"/>
      <c r="YI220" s="10"/>
      <c r="YJ220" s="10"/>
      <c r="YK220" s="10"/>
      <c r="YL220" s="10"/>
      <c r="YM220" s="10"/>
      <c r="YN220" s="10"/>
      <c r="YO220" s="10"/>
      <c r="YP220" s="10"/>
      <c r="YQ220" s="10"/>
      <c r="YR220" s="10"/>
      <c r="YS220" s="10"/>
      <c r="YT220" s="10"/>
      <c r="YU220" s="10"/>
      <c r="YV220" s="10"/>
      <c r="YW220" s="10"/>
      <c r="YX220" s="10"/>
      <c r="YY220" s="10"/>
      <c r="YZ220" s="10"/>
      <c r="ZA220" s="10"/>
      <c r="ZB220" s="10"/>
      <c r="ZC220" s="10"/>
      <c r="ZD220" s="10"/>
      <c r="ZE220" s="10"/>
      <c r="ZF220" s="10"/>
      <c r="ZG220" s="10"/>
      <c r="ZH220" s="10"/>
      <c r="ZI220" s="10"/>
      <c r="ZJ220" s="10"/>
      <c r="ZK220" s="10"/>
      <c r="ZL220" s="10"/>
      <c r="ZM220" s="10"/>
      <c r="ZN220" s="10"/>
      <c r="ZO220" s="10"/>
      <c r="ZP220" s="10"/>
      <c r="ZQ220" s="10"/>
      <c r="ZR220" s="10"/>
      <c r="ZS220" s="10"/>
      <c r="ZT220" s="10"/>
      <c r="ZU220" s="10"/>
      <c r="ZV220" s="10"/>
      <c r="ZW220" s="10"/>
      <c r="ZX220" s="10"/>
      <c r="ZY220" s="10"/>
      <c r="ZZ220" s="10"/>
      <c r="AAA220" s="10"/>
      <c r="AAB220" s="10"/>
      <c r="AAC220" s="10"/>
      <c r="AAD220" s="10"/>
      <c r="AAE220" s="10"/>
      <c r="AAF220" s="10"/>
      <c r="AAG220" s="10"/>
      <c r="AAH220" s="10"/>
      <c r="AAI220" s="10"/>
      <c r="AAJ220" s="10"/>
      <c r="AAK220" s="10"/>
      <c r="AAL220" s="10"/>
      <c r="AAM220" s="10"/>
      <c r="AAN220" s="10"/>
      <c r="AAO220" s="10"/>
      <c r="AAP220" s="10"/>
      <c r="AAQ220" s="10"/>
      <c r="AAR220" s="10"/>
      <c r="AAS220" s="10"/>
      <c r="AAT220" s="10"/>
      <c r="AAU220" s="10"/>
      <c r="AAV220" s="10"/>
      <c r="AAW220" s="10"/>
      <c r="AAX220" s="10"/>
      <c r="AAY220" s="10"/>
      <c r="AAZ220" s="10"/>
      <c r="ABA220" s="10"/>
      <c r="ABB220" s="10"/>
      <c r="ABC220" s="10"/>
      <c r="ABD220" s="10"/>
      <c r="ABE220" s="10"/>
      <c r="ABF220" s="10"/>
      <c r="ABG220" s="10"/>
      <c r="ABH220" s="10"/>
      <c r="ABI220" s="10"/>
      <c r="ABJ220" s="10"/>
      <c r="ABK220" s="10"/>
      <c r="ABL220" s="10"/>
      <c r="ABM220" s="10"/>
      <c r="ABN220" s="10"/>
      <c r="ABO220" s="10"/>
      <c r="ABP220" s="10"/>
      <c r="ABQ220" s="10"/>
      <c r="ABR220" s="10"/>
      <c r="ABS220" s="10"/>
      <c r="ABT220" s="10"/>
      <c r="ABU220" s="10"/>
      <c r="ABV220" s="10"/>
      <c r="ABW220" s="10"/>
      <c r="ABX220" s="10"/>
      <c r="ABY220" s="10"/>
      <c r="ABZ220" s="10"/>
      <c r="ACA220" s="10"/>
      <c r="ACB220" s="10"/>
      <c r="ACC220" s="10"/>
      <c r="ACD220" s="10"/>
      <c r="ACE220" s="10"/>
      <c r="ACF220" s="10"/>
      <c r="ACG220" s="10"/>
      <c r="ACH220" s="10"/>
      <c r="ACI220" s="10"/>
      <c r="ACJ220" s="10"/>
      <c r="ACK220" s="10"/>
      <c r="ACL220" s="10"/>
      <c r="ACM220" s="10"/>
      <c r="ACN220" s="10"/>
      <c r="ACO220" s="10"/>
      <c r="ACP220" s="10"/>
      <c r="ACQ220" s="10"/>
      <c r="ACR220" s="10"/>
      <c r="ACS220" s="10"/>
      <c r="ACT220" s="10"/>
      <c r="ACU220" s="10"/>
      <c r="ACV220" s="10"/>
      <c r="ACW220" s="10"/>
      <c r="ACX220" s="10"/>
      <c r="ACY220" s="10"/>
      <c r="ACZ220" s="10"/>
      <c r="ADA220" s="10"/>
      <c r="ADB220" s="10"/>
      <c r="ADC220" s="10"/>
      <c r="ADD220" s="10"/>
      <c r="ADE220" s="10"/>
      <c r="ADF220" s="10"/>
      <c r="ADG220" s="10"/>
      <c r="ADH220" s="10"/>
      <c r="ADI220" s="10"/>
      <c r="ADJ220" s="10"/>
      <c r="ADK220" s="10"/>
      <c r="ADL220" s="10"/>
      <c r="ADM220" s="10"/>
      <c r="ADN220" s="10"/>
      <c r="ADO220" s="10"/>
      <c r="ADP220" s="10"/>
      <c r="ADQ220" s="10"/>
      <c r="ADR220" s="10"/>
      <c r="ADS220" s="10"/>
      <c r="ADT220" s="10"/>
      <c r="ADU220" s="10"/>
      <c r="ADV220" s="10"/>
      <c r="ADW220" s="10"/>
      <c r="ADX220" s="10"/>
      <c r="ADY220" s="10"/>
      <c r="ADZ220" s="10"/>
      <c r="AEA220" s="10"/>
      <c r="AEB220" s="10"/>
      <c r="AEC220" s="10"/>
      <c r="AED220" s="10"/>
      <c r="AEE220" s="10"/>
      <c r="AEF220" s="10"/>
      <c r="AEG220" s="10"/>
      <c r="AEH220" s="10"/>
      <c r="AEI220" s="10"/>
      <c r="AEJ220" s="10"/>
      <c r="AEK220" s="10"/>
      <c r="AEL220" s="10"/>
      <c r="AEM220" s="10"/>
      <c r="AEN220" s="10"/>
      <c r="AEO220" s="10"/>
      <c r="AEP220" s="10"/>
      <c r="AEQ220" s="10"/>
      <c r="AER220" s="10"/>
      <c r="AES220" s="10"/>
      <c r="AET220" s="10"/>
      <c r="AEU220" s="10"/>
      <c r="AEV220" s="10"/>
      <c r="AEW220" s="10"/>
      <c r="AEX220" s="10"/>
      <c r="AEY220" s="10"/>
      <c r="AEZ220" s="10"/>
      <c r="AFA220" s="10"/>
      <c r="AFB220" s="10"/>
      <c r="AFC220" s="10"/>
      <c r="AFD220" s="10"/>
      <c r="AFE220" s="10"/>
      <c r="AFF220" s="10"/>
      <c r="AFG220" s="10"/>
      <c r="AFH220" s="10"/>
      <c r="AFI220" s="10"/>
      <c r="AFJ220" s="10"/>
      <c r="AFK220" s="10"/>
      <c r="AFL220" s="10"/>
      <c r="AFM220" s="10"/>
      <c r="AFN220" s="10"/>
      <c r="AFO220" s="10"/>
      <c r="AFP220" s="10"/>
      <c r="AFQ220" s="10"/>
      <c r="AFR220" s="10"/>
      <c r="AFS220" s="10"/>
      <c r="AFT220" s="10"/>
      <c r="AFU220" s="10"/>
      <c r="AFV220" s="10"/>
      <c r="AFW220" s="10"/>
      <c r="AFX220" s="10"/>
      <c r="AFY220" s="10"/>
      <c r="AFZ220" s="10"/>
      <c r="AGA220" s="10"/>
      <c r="AGB220" s="10"/>
      <c r="AGC220" s="10"/>
      <c r="AGD220" s="10"/>
      <c r="AGE220" s="10"/>
      <c r="AGF220" s="10"/>
      <c r="AGG220" s="10"/>
      <c r="AGH220" s="10"/>
      <c r="AGI220" s="10"/>
      <c r="AGJ220" s="10"/>
      <c r="AGK220" s="10"/>
      <c r="AGL220" s="10"/>
      <c r="AGM220" s="10"/>
      <c r="AGN220" s="10"/>
      <c r="AGO220" s="10"/>
      <c r="AGP220" s="10"/>
      <c r="AGQ220" s="10"/>
      <c r="AGR220" s="10"/>
      <c r="AGS220" s="10"/>
      <c r="AGT220" s="10"/>
      <c r="AGU220" s="10"/>
      <c r="AGV220" s="10"/>
      <c r="AGW220" s="10"/>
      <c r="AGX220" s="10"/>
      <c r="AGY220" s="10"/>
      <c r="AGZ220" s="10"/>
      <c r="AHA220" s="10"/>
      <c r="AHB220" s="10"/>
      <c r="AHC220" s="10"/>
      <c r="AHD220" s="10"/>
      <c r="AHE220" s="10"/>
      <c r="AHF220" s="10"/>
      <c r="AHG220" s="10"/>
      <c r="AHH220" s="10"/>
      <c r="AHI220" s="10"/>
      <c r="AHJ220" s="10"/>
      <c r="AHK220" s="10"/>
      <c r="AHL220" s="10"/>
      <c r="AHM220" s="10"/>
      <c r="AHN220" s="10"/>
      <c r="AHO220" s="10"/>
      <c r="AHP220" s="10"/>
      <c r="AHQ220" s="10"/>
      <c r="AHR220" s="10"/>
      <c r="AHS220" s="10"/>
      <c r="AHT220" s="10"/>
      <c r="AHU220" s="10"/>
      <c r="AHV220" s="10"/>
      <c r="AHW220" s="10"/>
      <c r="AHX220" s="10"/>
      <c r="AHY220" s="10"/>
      <c r="AHZ220" s="10"/>
      <c r="AIA220" s="10"/>
      <c r="AIB220" s="10"/>
      <c r="AIC220" s="10"/>
      <c r="AID220" s="10"/>
      <c r="AIE220" s="10"/>
      <c r="AIF220" s="10"/>
      <c r="AIG220" s="10"/>
      <c r="AIH220" s="10"/>
      <c r="AII220" s="10"/>
      <c r="AIJ220" s="10"/>
      <c r="AIK220" s="10"/>
      <c r="AIL220" s="10"/>
      <c r="AIM220" s="10"/>
      <c r="AIN220" s="10"/>
      <c r="AIO220" s="10"/>
      <c r="AIP220" s="10"/>
      <c r="AIQ220" s="10"/>
      <c r="AIR220" s="10"/>
      <c r="AIS220" s="10"/>
      <c r="AIT220" s="10"/>
      <c r="AIU220" s="10"/>
      <c r="AIV220" s="10"/>
      <c r="AIW220" s="10"/>
      <c r="AIX220" s="10"/>
      <c r="AIY220" s="10"/>
      <c r="AIZ220" s="10"/>
      <c r="AJA220" s="10"/>
      <c r="AJB220" s="10"/>
      <c r="AJC220" s="10"/>
      <c r="AJD220" s="10"/>
      <c r="AJE220" s="10"/>
      <c r="AJF220" s="10"/>
      <c r="AJG220" s="10"/>
      <c r="AJH220" s="10"/>
      <c r="AJI220" s="10"/>
      <c r="AJJ220" s="10"/>
      <c r="AJK220" s="10"/>
      <c r="AJL220" s="10"/>
      <c r="AJM220" s="10"/>
      <c r="AJN220" s="10"/>
      <c r="AJO220" s="10"/>
      <c r="AJP220" s="10"/>
      <c r="AJQ220" s="10"/>
      <c r="AJR220" s="10"/>
      <c r="AJS220" s="10"/>
      <c r="AJT220" s="10"/>
      <c r="AJU220" s="10"/>
      <c r="AJV220" s="10"/>
      <c r="AJW220" s="10"/>
      <c r="AJX220" s="10"/>
      <c r="AJY220" s="10"/>
      <c r="AJZ220" s="10"/>
      <c r="AKA220" s="10"/>
      <c r="AKB220" s="10"/>
      <c r="AKC220" s="10"/>
      <c r="AKD220" s="10"/>
      <c r="AKE220" s="10"/>
      <c r="AKF220" s="10"/>
      <c r="AKG220" s="10"/>
      <c r="AKH220" s="10"/>
      <c r="AKI220" s="10"/>
      <c r="AKJ220" s="10"/>
      <c r="AKK220" s="10"/>
      <c r="AKL220" s="10"/>
      <c r="AKM220" s="10"/>
      <c r="AKN220" s="10"/>
      <c r="AKO220" s="10"/>
      <c r="AKP220" s="10"/>
      <c r="AKQ220" s="10"/>
      <c r="AKR220" s="10"/>
      <c r="AKS220" s="10"/>
      <c r="AKT220" s="10"/>
      <c r="AKU220" s="10"/>
      <c r="AKV220" s="10"/>
      <c r="AKW220" s="10"/>
      <c r="AKX220" s="10"/>
      <c r="AKY220" s="10"/>
      <c r="AKZ220" s="10"/>
      <c r="ALA220" s="10"/>
      <c r="ALB220" s="10"/>
      <c r="ALC220" s="10"/>
      <c r="ALD220" s="10"/>
      <c r="ALE220" s="10"/>
      <c r="ALF220" s="10"/>
      <c r="ALG220" s="10"/>
      <c r="ALH220" s="10"/>
      <c r="ALI220" s="10"/>
      <c r="ALJ220" s="10"/>
      <c r="ALK220" s="10"/>
      <c r="ALL220" s="10"/>
      <c r="ALM220" s="10"/>
      <c r="ALN220" s="10"/>
      <c r="ALO220" s="10"/>
      <c r="ALP220" s="10"/>
      <c r="ALQ220" s="10"/>
      <c r="ALR220" s="10"/>
      <c r="ALS220" s="10"/>
      <c r="ALT220" s="10"/>
      <c r="ALU220" s="10"/>
      <c r="ALV220" s="10"/>
      <c r="ALW220" s="10"/>
      <c r="ALX220" s="10"/>
      <c r="ALY220" s="10"/>
      <c r="ALZ220" s="10"/>
      <c r="AMA220" s="10"/>
      <c r="AMB220" s="10"/>
      <c r="AMC220" s="10"/>
      <c r="AMD220" s="10"/>
      <c r="AME220" s="10"/>
      <c r="AMF220" s="10"/>
      <c r="AMG220" s="10"/>
      <c r="AMH220" s="10"/>
      <c r="AMI220" s="10"/>
      <c r="AMJ220" s="10"/>
      <c r="AMK220" s="10"/>
      <c r="AML220" s="10"/>
      <c r="AMM220" s="10"/>
      <c r="AMN220" s="10"/>
      <c r="AMO220" s="10"/>
      <c r="AMP220" s="10"/>
      <c r="AMQ220" s="10"/>
      <c r="AMR220" s="10"/>
      <c r="AMS220" s="10"/>
      <c r="AMT220" s="10"/>
      <c r="AMU220" s="10"/>
      <c r="AMV220" s="10"/>
      <c r="AMW220" s="10"/>
      <c r="AMX220" s="10"/>
      <c r="AMY220" s="10"/>
      <c r="AMZ220" s="10"/>
      <c r="ANA220" s="10"/>
      <c r="ANB220" s="10"/>
      <c r="ANC220" s="10"/>
      <c r="AND220" s="10"/>
      <c r="ANE220" s="10"/>
      <c r="ANF220" s="10"/>
      <c r="ANG220" s="10"/>
      <c r="ANH220" s="10"/>
      <c r="ANI220" s="10"/>
      <c r="ANJ220" s="10"/>
      <c r="ANK220" s="10"/>
      <c r="ANL220" s="10"/>
      <c r="ANM220" s="10"/>
      <c r="ANN220" s="10"/>
      <c r="ANO220" s="10"/>
      <c r="ANP220" s="10"/>
      <c r="ANQ220" s="10"/>
      <c r="ANR220" s="10"/>
      <c r="ANS220" s="10"/>
      <c r="ANT220" s="10"/>
      <c r="ANU220" s="10"/>
      <c r="ANV220" s="10"/>
      <c r="ANW220" s="10"/>
      <c r="ANX220" s="10"/>
      <c r="ANY220" s="10"/>
      <c r="ANZ220" s="10"/>
      <c r="AOA220" s="10"/>
      <c r="AOB220" s="10"/>
      <c r="AOC220" s="10"/>
      <c r="AOD220" s="10"/>
      <c r="AOE220" s="10"/>
      <c r="AOF220" s="10"/>
      <c r="AOG220" s="10"/>
      <c r="AOH220" s="10"/>
      <c r="AOI220" s="10"/>
      <c r="AOJ220" s="10"/>
      <c r="AOK220" s="10"/>
      <c r="AOL220" s="10"/>
      <c r="AOM220" s="10"/>
      <c r="AON220" s="10"/>
      <c r="AOO220" s="10"/>
      <c r="AOP220" s="10"/>
      <c r="AOQ220" s="10"/>
      <c r="AOR220" s="10"/>
      <c r="AOS220" s="10"/>
      <c r="AOT220" s="10"/>
      <c r="AOU220" s="10"/>
      <c r="AOV220" s="10"/>
      <c r="AOW220" s="10"/>
      <c r="AOX220" s="10"/>
      <c r="AOY220" s="10"/>
      <c r="AOZ220" s="10"/>
      <c r="APA220" s="10"/>
      <c r="APB220" s="10"/>
      <c r="APC220" s="10"/>
      <c r="APD220" s="10"/>
      <c r="APE220" s="10"/>
      <c r="APF220" s="10"/>
      <c r="APG220" s="10"/>
      <c r="APH220" s="10"/>
      <c r="API220" s="10"/>
      <c r="APJ220" s="10"/>
      <c r="APK220" s="10"/>
      <c r="APL220" s="10"/>
      <c r="APM220" s="10"/>
      <c r="APN220" s="10"/>
      <c r="APO220" s="10"/>
      <c r="APP220" s="10"/>
      <c r="APQ220" s="10"/>
      <c r="APR220" s="10"/>
      <c r="APS220" s="10"/>
      <c r="APT220" s="10"/>
      <c r="APU220" s="10"/>
      <c r="APV220" s="10"/>
      <c r="APW220" s="10"/>
      <c r="APX220" s="10"/>
      <c r="APY220" s="10"/>
      <c r="APZ220" s="10"/>
      <c r="AQA220" s="10"/>
      <c r="AQB220" s="10"/>
      <c r="AQC220" s="10"/>
      <c r="AQD220" s="10"/>
      <c r="AQE220" s="10"/>
      <c r="AQF220" s="10"/>
      <c r="AQG220" s="10"/>
      <c r="AQH220" s="10"/>
      <c r="AQI220" s="10"/>
      <c r="AQJ220" s="10"/>
      <c r="AQK220" s="10"/>
      <c r="AQL220" s="10"/>
      <c r="AQM220" s="10"/>
      <c r="AQN220" s="10"/>
      <c r="AQO220" s="10"/>
      <c r="AQP220" s="10"/>
      <c r="AQQ220" s="10"/>
      <c r="AQR220" s="10"/>
      <c r="AQS220" s="10"/>
      <c r="AQT220" s="10"/>
      <c r="AQU220" s="10"/>
      <c r="AQV220" s="10"/>
      <c r="AQW220" s="10"/>
      <c r="AQX220" s="10"/>
      <c r="AQY220" s="10"/>
      <c r="AQZ220" s="10"/>
      <c r="ARA220" s="10"/>
      <c r="ARB220" s="10"/>
      <c r="ARC220" s="10"/>
      <c r="ARD220" s="10"/>
      <c r="ARE220" s="10"/>
      <c r="ARF220" s="10"/>
      <c r="ARG220" s="10"/>
      <c r="ARH220" s="10"/>
      <c r="ARI220" s="10"/>
      <c r="ARJ220" s="10"/>
      <c r="ARK220" s="10"/>
      <c r="ARL220" s="10"/>
      <c r="ARM220" s="10"/>
      <c r="ARN220" s="10"/>
      <c r="ARO220" s="10"/>
      <c r="ARP220" s="10"/>
      <c r="ARQ220" s="10"/>
      <c r="ARR220" s="10"/>
      <c r="ARS220" s="10"/>
      <c r="ART220" s="10"/>
      <c r="ARU220" s="10"/>
      <c r="ARV220" s="10"/>
      <c r="ARW220" s="10"/>
      <c r="ARX220" s="10"/>
      <c r="ARY220" s="10"/>
      <c r="ARZ220" s="10"/>
      <c r="ASA220" s="10"/>
      <c r="ASB220" s="10"/>
      <c r="ASC220" s="10"/>
      <c r="ASD220" s="10"/>
      <c r="ASE220" s="10"/>
      <c r="ASF220" s="10"/>
      <c r="ASG220" s="10"/>
      <c r="ASH220" s="10"/>
      <c r="ASI220" s="10"/>
      <c r="ASJ220" s="10"/>
      <c r="ASK220" s="10"/>
      <c r="ASL220" s="10"/>
      <c r="ASM220" s="10"/>
      <c r="ASN220" s="10"/>
      <c r="ASO220" s="10"/>
      <c r="ASP220" s="10"/>
      <c r="ASQ220" s="10"/>
      <c r="ASR220" s="10"/>
      <c r="ASS220" s="10"/>
      <c r="AST220" s="10"/>
      <c r="ASU220" s="10"/>
      <c r="ASV220" s="10"/>
      <c r="ASW220" s="10"/>
      <c r="ASX220" s="10"/>
      <c r="ASY220" s="10"/>
      <c r="ASZ220" s="10"/>
      <c r="ATA220" s="10"/>
      <c r="ATB220" s="10"/>
      <c r="ATC220" s="10"/>
      <c r="ATD220" s="10"/>
      <c r="ATE220" s="10"/>
      <c r="ATF220" s="10"/>
      <c r="ATG220" s="10"/>
      <c r="ATH220" s="10"/>
      <c r="ATI220" s="10"/>
      <c r="ATJ220" s="10"/>
      <c r="ATK220" s="10"/>
      <c r="ATL220" s="10"/>
      <c r="ATM220" s="10"/>
      <c r="ATN220" s="10"/>
      <c r="ATO220" s="10"/>
      <c r="ATP220" s="10"/>
      <c r="ATQ220" s="10"/>
      <c r="ATR220" s="10"/>
      <c r="ATS220" s="10"/>
      <c r="ATT220" s="10"/>
      <c r="ATU220" s="10"/>
      <c r="ATV220" s="10"/>
      <c r="ATW220" s="10"/>
      <c r="ATX220" s="10"/>
      <c r="ATY220" s="10"/>
      <c r="ATZ220" s="10"/>
      <c r="AUA220" s="10"/>
      <c r="AUB220" s="10"/>
      <c r="AUC220" s="10"/>
      <c r="AUD220" s="10"/>
      <c r="AUE220" s="10"/>
      <c r="AUF220" s="10"/>
      <c r="AUG220" s="10"/>
      <c r="AUH220" s="10"/>
      <c r="AUI220" s="10"/>
      <c r="AUJ220" s="10"/>
      <c r="AUK220" s="10"/>
      <c r="AUL220" s="10"/>
      <c r="AUM220" s="10"/>
      <c r="AUN220" s="10"/>
      <c r="AUO220" s="10"/>
      <c r="AUP220" s="10"/>
      <c r="AUQ220" s="10"/>
      <c r="AUR220" s="10"/>
      <c r="AUS220" s="10"/>
      <c r="AUT220" s="10"/>
      <c r="AUU220" s="10"/>
      <c r="AUV220" s="10"/>
      <c r="AUW220" s="10"/>
      <c r="AUX220" s="10"/>
      <c r="AUY220" s="10"/>
      <c r="AUZ220" s="10"/>
      <c r="AVA220" s="10"/>
      <c r="AVB220" s="10"/>
      <c r="AVC220" s="10"/>
      <c r="AVD220" s="10"/>
      <c r="AVE220" s="10"/>
      <c r="AVF220" s="10"/>
      <c r="AVG220" s="10"/>
      <c r="AVH220" s="10"/>
      <c r="AVI220" s="10"/>
      <c r="AVJ220" s="10"/>
      <c r="AVK220" s="10"/>
      <c r="AVL220" s="10"/>
      <c r="AVM220" s="10"/>
      <c r="AVN220" s="10"/>
      <c r="AVO220" s="10"/>
      <c r="AVP220" s="10"/>
      <c r="AVQ220" s="10"/>
      <c r="AVR220" s="10"/>
      <c r="AVS220" s="10"/>
      <c r="AVT220" s="10"/>
      <c r="AVU220" s="10"/>
      <c r="AVV220" s="10"/>
      <c r="AVW220" s="10"/>
      <c r="AVX220" s="10"/>
      <c r="AVY220" s="10"/>
      <c r="AVZ220" s="10"/>
      <c r="AWA220" s="10"/>
      <c r="AWB220" s="10"/>
      <c r="AWC220" s="10"/>
      <c r="AWD220" s="10"/>
      <c r="AWE220" s="10"/>
      <c r="AWF220" s="10"/>
      <c r="AWG220" s="10"/>
      <c r="AWH220" s="10"/>
      <c r="AWI220" s="10"/>
      <c r="AWJ220" s="10"/>
      <c r="AWK220" s="10"/>
      <c r="AWL220" s="10"/>
      <c r="AWM220" s="10"/>
      <c r="AWN220" s="10"/>
      <c r="AWO220" s="10"/>
      <c r="AWP220" s="10"/>
      <c r="AWQ220" s="10"/>
      <c r="AWR220" s="10"/>
      <c r="AWS220" s="10"/>
      <c r="AWT220" s="10"/>
      <c r="AWU220" s="10"/>
      <c r="AWV220" s="10"/>
      <c r="AWW220" s="10"/>
      <c r="AWX220" s="10"/>
      <c r="AWY220" s="10"/>
      <c r="AWZ220" s="10"/>
      <c r="AXA220" s="10"/>
      <c r="AXB220" s="10"/>
      <c r="AXC220" s="10"/>
      <c r="AXD220" s="10"/>
      <c r="AXE220" s="10"/>
      <c r="AXF220" s="10"/>
      <c r="AXG220" s="10"/>
      <c r="AXH220" s="10"/>
      <c r="AXI220" s="10"/>
      <c r="AXJ220" s="10"/>
      <c r="AXK220" s="10"/>
      <c r="AXL220" s="10"/>
      <c r="AXM220" s="10"/>
      <c r="AXN220" s="10"/>
      <c r="AXO220" s="10"/>
      <c r="AXP220" s="10"/>
      <c r="AXQ220" s="10"/>
      <c r="AXR220" s="10"/>
      <c r="AXS220" s="10"/>
      <c r="AXT220" s="10"/>
      <c r="AXU220" s="10"/>
      <c r="AXV220" s="10"/>
      <c r="AXW220" s="10"/>
      <c r="AXX220" s="10"/>
      <c r="AXY220" s="10"/>
      <c r="AXZ220" s="10"/>
      <c r="AYA220" s="10"/>
      <c r="AYB220" s="10"/>
      <c r="AYC220" s="10"/>
      <c r="AYD220" s="10"/>
      <c r="AYE220" s="10"/>
      <c r="AYF220" s="10"/>
      <c r="AYG220" s="10"/>
      <c r="AYH220" s="10"/>
      <c r="AYI220" s="10"/>
      <c r="AYJ220" s="10"/>
      <c r="AYK220" s="10"/>
      <c r="AYL220" s="10"/>
      <c r="AYM220" s="10"/>
      <c r="AYN220" s="10"/>
      <c r="AYO220" s="10"/>
      <c r="AYP220" s="10"/>
      <c r="AYQ220" s="10"/>
      <c r="AYR220" s="10"/>
      <c r="AYS220" s="10"/>
      <c r="AYT220" s="10"/>
      <c r="AYU220" s="10"/>
      <c r="AYV220" s="10"/>
      <c r="AYW220" s="10"/>
      <c r="AYX220" s="10"/>
      <c r="AYY220" s="10"/>
      <c r="AYZ220" s="10"/>
      <c r="AZA220" s="10"/>
      <c r="AZB220" s="10"/>
      <c r="AZC220" s="10"/>
      <c r="AZD220" s="10"/>
      <c r="AZE220" s="10"/>
      <c r="AZF220" s="10"/>
      <c r="AZG220" s="10"/>
      <c r="AZH220" s="10"/>
      <c r="AZI220" s="10"/>
      <c r="AZJ220" s="10"/>
      <c r="AZK220" s="10"/>
      <c r="AZL220" s="10"/>
      <c r="AZM220" s="10"/>
      <c r="AZN220" s="10"/>
      <c r="AZO220" s="10"/>
      <c r="AZP220" s="10"/>
      <c r="AZQ220" s="10"/>
      <c r="AZR220" s="10"/>
      <c r="AZS220" s="10"/>
      <c r="AZT220" s="10"/>
      <c r="AZU220" s="10"/>
      <c r="AZV220" s="10"/>
      <c r="AZW220" s="10"/>
      <c r="AZX220" s="10"/>
      <c r="AZY220" s="10"/>
      <c r="AZZ220" s="10"/>
      <c r="BAA220" s="10"/>
      <c r="BAB220" s="10"/>
      <c r="BAC220" s="10"/>
      <c r="BAD220" s="10"/>
      <c r="BAE220" s="10"/>
      <c r="BAF220" s="10"/>
      <c r="BAG220" s="10"/>
      <c r="BAH220" s="10"/>
      <c r="BAI220" s="10"/>
      <c r="BAJ220" s="10"/>
      <c r="BAK220" s="10"/>
      <c r="BAL220" s="10"/>
      <c r="BAM220" s="10"/>
      <c r="BAN220" s="10"/>
      <c r="BAO220" s="10"/>
      <c r="BAP220" s="10"/>
      <c r="BAQ220" s="10"/>
      <c r="BAR220" s="10"/>
      <c r="BAS220" s="10"/>
      <c r="BAT220" s="10"/>
      <c r="BAU220" s="10"/>
      <c r="BAV220" s="10"/>
      <c r="BAW220" s="10"/>
      <c r="BAX220" s="10"/>
      <c r="BAY220" s="10"/>
      <c r="BAZ220" s="10"/>
      <c r="BBA220" s="10"/>
      <c r="BBB220" s="10"/>
      <c r="BBC220" s="10"/>
      <c r="BBD220" s="10"/>
      <c r="BBE220" s="10"/>
      <c r="BBF220" s="10"/>
      <c r="BBG220" s="10"/>
      <c r="BBH220" s="10"/>
      <c r="BBI220" s="10"/>
      <c r="BBJ220" s="10"/>
      <c r="BBK220" s="10"/>
      <c r="BBL220" s="10"/>
      <c r="BBM220" s="10"/>
      <c r="BBN220" s="10"/>
      <c r="BBO220" s="10"/>
      <c r="BBP220" s="10"/>
      <c r="BBQ220" s="10"/>
      <c r="BBR220" s="10"/>
      <c r="BBS220" s="10"/>
      <c r="BBT220" s="10"/>
      <c r="BBU220" s="10"/>
      <c r="BBV220" s="10"/>
      <c r="BBW220" s="10"/>
      <c r="BBX220" s="10"/>
      <c r="BBY220" s="10"/>
      <c r="BBZ220" s="10"/>
      <c r="BCA220" s="10"/>
      <c r="BCB220" s="10"/>
      <c r="BCC220" s="10"/>
      <c r="BCD220" s="10"/>
      <c r="BCE220" s="10"/>
      <c r="BCF220" s="10"/>
      <c r="BCG220" s="10"/>
      <c r="BCH220" s="10"/>
      <c r="BCI220" s="10"/>
      <c r="BCJ220" s="10"/>
      <c r="BCK220" s="10"/>
      <c r="BCL220" s="10"/>
      <c r="BCM220" s="10"/>
      <c r="BCN220" s="10"/>
      <c r="BCO220" s="10"/>
      <c r="BCP220" s="10"/>
      <c r="BCQ220" s="10"/>
      <c r="BCR220" s="10"/>
      <c r="BCS220" s="10"/>
      <c r="BCT220" s="10"/>
    </row>
    <row r="221" spans="1:1450" x14ac:dyDescent="0.25">
      <c r="A221" s="42" t="s">
        <v>1237</v>
      </c>
      <c r="B221" s="29" t="s">
        <v>80</v>
      </c>
      <c r="C221" s="29" t="s">
        <v>84</v>
      </c>
      <c r="D221" s="29" t="s">
        <v>396</v>
      </c>
      <c r="E221" s="29" t="s">
        <v>395</v>
      </c>
      <c r="F221" s="29" t="s">
        <v>42</v>
      </c>
      <c r="G221" s="43">
        <v>21947</v>
      </c>
      <c r="H221" s="43">
        <v>1280</v>
      </c>
      <c r="I221" s="43">
        <v>532</v>
      </c>
      <c r="J221" s="29"/>
      <c r="K221" s="29"/>
      <c r="L221" s="29"/>
      <c r="M221" s="29"/>
      <c r="N221" s="62"/>
      <c r="O221" s="29" t="str">
        <f t="shared" si="46"/>
        <v/>
      </c>
      <c r="P221" s="29"/>
      <c r="Q221" s="44">
        <f>ABS(G221-$K$220)</f>
        <v>13118</v>
      </c>
      <c r="R221" s="30">
        <f>IF(Q221&gt;$P$220,"",G221)</f>
        <v>21947</v>
      </c>
      <c r="S221" s="30">
        <f t="shared" si="50"/>
        <v>532</v>
      </c>
      <c r="T221" s="29"/>
      <c r="U221" s="29"/>
      <c r="V221" s="29"/>
      <c r="W221" s="44">
        <f>IF(R221="","",((R221-$T$220)/S221)^2)</f>
        <v>608.01177285318568</v>
      </c>
      <c r="X221" s="29"/>
      <c r="Y221" s="31"/>
      <c r="Z221" s="31"/>
      <c r="AA221" s="31"/>
      <c r="AB221" s="31"/>
      <c r="AC221" s="29"/>
      <c r="AD221" s="29"/>
      <c r="AE221" s="29"/>
      <c r="AF221" s="29"/>
      <c r="AG221" s="63"/>
      <c r="AH221" s="32"/>
      <c r="AI221" s="32"/>
      <c r="AJ221" s="32"/>
      <c r="AK221" s="32"/>
      <c r="AL221" s="29"/>
      <c r="AM221" s="29"/>
      <c r="AN221" s="29"/>
      <c r="AO221" s="106"/>
      <c r="AP221" s="29"/>
      <c r="AQ221" s="29"/>
      <c r="AR221" s="29"/>
      <c r="AS221" s="29"/>
      <c r="AT221" s="29"/>
    </row>
    <row r="222" spans="1:1450" x14ac:dyDescent="0.25">
      <c r="A222" s="42" t="s">
        <v>1237</v>
      </c>
      <c r="B222" s="29" t="s">
        <v>80</v>
      </c>
      <c r="C222" s="29" t="s">
        <v>84</v>
      </c>
      <c r="D222" s="29" t="s">
        <v>397</v>
      </c>
      <c r="E222" s="29" t="s">
        <v>395</v>
      </c>
      <c r="F222" s="29" t="s">
        <v>41</v>
      </c>
      <c r="G222" s="43">
        <v>40164</v>
      </c>
      <c r="H222" s="43">
        <v>2364</v>
      </c>
      <c r="I222" s="43">
        <v>1002</v>
      </c>
      <c r="J222" s="29"/>
      <c r="K222" s="29"/>
      <c r="L222" s="29"/>
      <c r="M222" s="29"/>
      <c r="N222" s="62"/>
      <c r="O222" s="29" t="str">
        <f t="shared" si="46"/>
        <v/>
      </c>
      <c r="P222" s="29"/>
      <c r="Q222" s="44">
        <f>ABS(G222-$K$220)</f>
        <v>5099</v>
      </c>
      <c r="R222" s="30">
        <f>IF(Q222&gt;$P$220,"",G222)</f>
        <v>40164</v>
      </c>
      <c r="S222" s="30">
        <f t="shared" si="50"/>
        <v>1002</v>
      </c>
      <c r="T222" s="29"/>
      <c r="U222" s="29"/>
      <c r="V222" s="29"/>
      <c r="W222" s="44">
        <f>IF(R222="","",((R222-$T$220)/S222)^2)</f>
        <v>25.896112963693373</v>
      </c>
      <c r="X222" s="29"/>
      <c r="Y222" s="31"/>
      <c r="Z222" s="31"/>
      <c r="AA222" s="31"/>
      <c r="AB222" s="31"/>
      <c r="AC222" s="29"/>
      <c r="AD222" s="29"/>
      <c r="AE222" s="29"/>
      <c r="AF222" s="29"/>
      <c r="AG222" s="63"/>
      <c r="AH222" s="32"/>
      <c r="AI222" s="32"/>
      <c r="AJ222" s="32"/>
      <c r="AK222" s="32"/>
      <c r="AL222" s="29"/>
      <c r="AM222" s="29"/>
      <c r="AP222" s="29"/>
      <c r="AQ222" s="29"/>
      <c r="AR222" s="29"/>
      <c r="AS222" s="29"/>
      <c r="AT222" s="29"/>
    </row>
    <row r="223" spans="1:1450" x14ac:dyDescent="0.25">
      <c r="A223" s="66" t="s">
        <v>1237</v>
      </c>
      <c r="B223" s="33" t="s">
        <v>80</v>
      </c>
      <c r="C223" s="33" t="s">
        <v>84</v>
      </c>
      <c r="D223" s="33" t="s">
        <v>398</v>
      </c>
      <c r="E223" s="33" t="s">
        <v>399</v>
      </c>
      <c r="F223" s="33" t="s">
        <v>39</v>
      </c>
      <c r="G223" s="67">
        <v>40143</v>
      </c>
      <c r="H223" s="67">
        <v>2366</v>
      </c>
      <c r="I223" s="67">
        <v>1010</v>
      </c>
      <c r="J223" s="33">
        <v>3</v>
      </c>
      <c r="K223" s="68">
        <f>AVERAGE(G223:G225)</f>
        <v>41945.333333333336</v>
      </c>
      <c r="L223" s="68">
        <f>STDEV(G223:G225)</f>
        <v>12738.489326970192</v>
      </c>
      <c r="M223" s="33"/>
      <c r="N223" s="69">
        <v>1.196</v>
      </c>
      <c r="O223" s="33" t="str">
        <f t="shared" si="46"/>
        <v/>
      </c>
      <c r="P223" s="68">
        <f>ABS(L223*N223)</f>
        <v>15235.233235056348</v>
      </c>
      <c r="Q223" s="68">
        <f>ABS(G223-$K$223)</f>
        <v>1802.3333333333358</v>
      </c>
      <c r="R223" s="34">
        <f>IF(Q223&gt;$P$223,"",G223)</f>
        <v>40143</v>
      </c>
      <c r="S223" s="34">
        <f t="shared" si="50"/>
        <v>1010</v>
      </c>
      <c r="T223" s="68">
        <f>AVERAGE(R223:R225)</f>
        <v>41945.333333333336</v>
      </c>
      <c r="U223" s="68">
        <f>STDEV(R223:R225)</f>
        <v>12738.489326970192</v>
      </c>
      <c r="V223" s="33"/>
      <c r="W223" s="68">
        <f>IF(R223="","",((R223-$T$223)/S223)^2)</f>
        <v>3.1843990240608306</v>
      </c>
      <c r="X223" s="70">
        <f>(1/(J223-1))*SUM(W223:W225)</f>
        <v>79.93114859355083</v>
      </c>
      <c r="Y223" s="71">
        <f>U223/T223</f>
        <v>0.30369264742133073</v>
      </c>
      <c r="Z223" s="75"/>
      <c r="AA223" s="71" t="str">
        <f>IF(X223&lt;2,"A",IF(Y223&lt;0.15,"B","C"))</f>
        <v>C</v>
      </c>
      <c r="AB223" s="75"/>
      <c r="AC223" s="38">
        <f>T223/1000</f>
        <v>41.945333333333338</v>
      </c>
      <c r="AD223" s="72">
        <f>AC223*(SQRT((U223/T223)^2+(0.21/3.98)^2))</f>
        <v>12.92932120332606</v>
      </c>
      <c r="AE223" s="71">
        <f>AD223/AC223</f>
        <v>0.30824218514557183</v>
      </c>
      <c r="AF223" s="71"/>
      <c r="AG223" s="73">
        <v>50</v>
      </c>
      <c r="AH223" s="36"/>
      <c r="AI223" s="72">
        <f>(MEDIAN(R223:R225))/1000</f>
        <v>40.143000000000001</v>
      </c>
      <c r="AJ223" s="72">
        <f>(QUARTILE(R223:R225,1))/1000</f>
        <v>35.173499999999997</v>
      </c>
      <c r="AK223" s="72">
        <f>(QUARTILE(R223:R225,3))/1000</f>
        <v>47.816000000000003</v>
      </c>
      <c r="AL223" s="38">
        <f>(AK223-AJ223)</f>
        <v>12.642500000000005</v>
      </c>
      <c r="AM223" s="29"/>
      <c r="AP223" s="29"/>
      <c r="AQ223" s="29"/>
      <c r="AR223" s="29"/>
      <c r="AS223" s="29"/>
      <c r="AT223" s="29"/>
    </row>
    <row r="224" spans="1:1450" s="37" customFormat="1" x14ac:dyDescent="0.25">
      <c r="A224" s="66" t="s">
        <v>1237</v>
      </c>
      <c r="B224" s="33" t="s">
        <v>80</v>
      </c>
      <c r="C224" s="33" t="s">
        <v>84</v>
      </c>
      <c r="D224" s="33" t="s">
        <v>400</v>
      </c>
      <c r="E224" s="33" t="s">
        <v>399</v>
      </c>
      <c r="F224" s="33" t="s">
        <v>35</v>
      </c>
      <c r="G224" s="67">
        <v>55489</v>
      </c>
      <c r="H224" s="67">
        <v>3269</v>
      </c>
      <c r="I224" s="67">
        <v>1368</v>
      </c>
      <c r="J224" s="33"/>
      <c r="K224" s="33"/>
      <c r="L224" s="33"/>
      <c r="M224" s="33"/>
      <c r="N224" s="74"/>
      <c r="O224" s="33" t="str">
        <f t="shared" si="46"/>
        <v/>
      </c>
      <c r="P224" s="33"/>
      <c r="Q224" s="68">
        <f>ABS(G224-$K$223)</f>
        <v>13543.666666666664</v>
      </c>
      <c r="R224" s="34">
        <f>IF(Q224&gt;$P$223,"",G224)</f>
        <v>55489</v>
      </c>
      <c r="S224" s="34">
        <f t="shared" si="50"/>
        <v>1368</v>
      </c>
      <c r="T224" s="33"/>
      <c r="U224" s="33"/>
      <c r="V224" s="33"/>
      <c r="W224" s="68">
        <f>IF(R224="","",((R224-$T$223)/S224)^2)</f>
        <v>98.016754502334976</v>
      </c>
      <c r="X224" s="33"/>
      <c r="Y224" s="75"/>
      <c r="Z224" s="75"/>
      <c r="AA224" s="75"/>
      <c r="AB224" s="75"/>
      <c r="AC224" s="33"/>
      <c r="AD224" s="33"/>
      <c r="AE224" s="33"/>
      <c r="AF224" s="33"/>
      <c r="AG224" s="76"/>
      <c r="AH224" s="36"/>
      <c r="AI224" s="36"/>
      <c r="AJ224" s="36"/>
      <c r="AK224" s="36"/>
      <c r="AL224" s="33"/>
      <c r="AM224" s="29"/>
      <c r="AN224" s="10"/>
      <c r="AO224" s="10"/>
      <c r="AP224" s="29"/>
      <c r="AQ224" s="29"/>
      <c r="AR224" s="29"/>
      <c r="AS224" s="29"/>
      <c r="AT224" s="29"/>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10"/>
      <c r="HX224" s="10"/>
      <c r="HY224" s="10"/>
      <c r="HZ224" s="10"/>
      <c r="IA224" s="10"/>
      <c r="IB224" s="10"/>
      <c r="IC224" s="10"/>
      <c r="ID224" s="10"/>
      <c r="IE224" s="10"/>
      <c r="IF224" s="10"/>
      <c r="IG224" s="10"/>
      <c r="IH224" s="10"/>
      <c r="II224" s="10"/>
      <c r="IJ224" s="10"/>
      <c r="IK224" s="10"/>
      <c r="IL224" s="10"/>
      <c r="IM224" s="10"/>
      <c r="IN224" s="10"/>
      <c r="IO224" s="10"/>
      <c r="IP224" s="10"/>
      <c r="IQ224" s="10"/>
      <c r="IR224" s="10"/>
      <c r="IS224" s="10"/>
      <c r="IT224" s="10"/>
      <c r="IU224" s="10"/>
      <c r="IV224" s="10"/>
      <c r="IW224" s="10"/>
      <c r="IX224" s="10"/>
      <c r="IY224" s="10"/>
      <c r="IZ224" s="10"/>
      <c r="JA224" s="10"/>
      <c r="JB224" s="10"/>
      <c r="JC224" s="10"/>
      <c r="JD224" s="10"/>
      <c r="JE224" s="10"/>
      <c r="JF224" s="10"/>
      <c r="JG224" s="10"/>
      <c r="JH224" s="10"/>
      <c r="JI224" s="10"/>
      <c r="JJ224" s="10"/>
      <c r="JK224" s="10"/>
      <c r="JL224" s="10"/>
      <c r="JM224" s="10"/>
      <c r="JN224" s="10"/>
      <c r="JO224" s="10"/>
      <c r="JP224" s="10"/>
      <c r="JQ224" s="10"/>
      <c r="JR224" s="10"/>
      <c r="JS224" s="10"/>
      <c r="JT224" s="10"/>
      <c r="JU224" s="10"/>
      <c r="JV224" s="10"/>
      <c r="JW224" s="10"/>
      <c r="JX224" s="10"/>
      <c r="JY224" s="10"/>
      <c r="JZ224" s="10"/>
      <c r="KA224" s="10"/>
      <c r="KB224" s="10"/>
      <c r="KC224" s="10"/>
      <c r="KD224" s="10"/>
      <c r="KE224" s="10"/>
      <c r="KF224" s="10"/>
      <c r="KG224" s="10"/>
      <c r="KH224" s="10"/>
      <c r="KI224" s="10"/>
      <c r="KJ224" s="10"/>
      <c r="KK224" s="10"/>
      <c r="KL224" s="10"/>
      <c r="KM224" s="10"/>
      <c r="KN224" s="10"/>
      <c r="KO224" s="10"/>
      <c r="KP224" s="10"/>
      <c r="KQ224" s="10"/>
      <c r="KR224" s="10"/>
      <c r="KS224" s="10"/>
      <c r="KT224" s="10"/>
      <c r="KU224" s="10"/>
      <c r="KV224" s="10"/>
      <c r="KW224" s="10"/>
      <c r="KX224" s="10"/>
      <c r="KY224" s="10"/>
      <c r="KZ224" s="10"/>
      <c r="LA224" s="10"/>
      <c r="LB224" s="10"/>
      <c r="LC224" s="10"/>
      <c r="LD224" s="10"/>
      <c r="LE224" s="10"/>
      <c r="LF224" s="10"/>
      <c r="LG224" s="10"/>
      <c r="LH224" s="10"/>
      <c r="LI224" s="10"/>
      <c r="LJ224" s="10"/>
      <c r="LK224" s="10"/>
      <c r="LL224" s="10"/>
      <c r="LM224" s="10"/>
      <c r="LN224" s="10"/>
      <c r="LO224" s="10"/>
      <c r="LP224" s="10"/>
      <c r="LQ224" s="10"/>
      <c r="LR224" s="10"/>
      <c r="LS224" s="10"/>
      <c r="LT224" s="10"/>
      <c r="LU224" s="10"/>
      <c r="LV224" s="10"/>
      <c r="LW224" s="10"/>
      <c r="LX224" s="10"/>
      <c r="LY224" s="10"/>
      <c r="LZ224" s="10"/>
      <c r="MA224" s="10"/>
      <c r="MB224" s="10"/>
      <c r="MC224" s="10"/>
      <c r="MD224" s="10"/>
      <c r="ME224" s="10"/>
      <c r="MF224" s="10"/>
      <c r="MG224" s="10"/>
      <c r="MH224" s="10"/>
      <c r="MI224" s="10"/>
      <c r="MJ224" s="10"/>
      <c r="MK224" s="10"/>
      <c r="ML224" s="10"/>
      <c r="MM224" s="10"/>
      <c r="MN224" s="10"/>
      <c r="MO224" s="10"/>
      <c r="MP224" s="10"/>
      <c r="MQ224" s="10"/>
      <c r="MR224" s="10"/>
      <c r="MS224" s="10"/>
      <c r="MT224" s="10"/>
      <c r="MU224" s="10"/>
      <c r="MV224" s="10"/>
      <c r="MW224" s="10"/>
      <c r="MX224" s="10"/>
      <c r="MY224" s="10"/>
      <c r="MZ224" s="10"/>
      <c r="NA224" s="10"/>
      <c r="NB224" s="10"/>
      <c r="NC224" s="10"/>
      <c r="ND224" s="10"/>
      <c r="NE224" s="10"/>
      <c r="NF224" s="10"/>
      <c r="NG224" s="10"/>
      <c r="NH224" s="10"/>
      <c r="NI224" s="10"/>
      <c r="NJ224" s="10"/>
      <c r="NK224" s="10"/>
      <c r="NL224" s="10"/>
      <c r="NM224" s="10"/>
      <c r="NN224" s="10"/>
      <c r="NO224" s="10"/>
      <c r="NP224" s="10"/>
      <c r="NQ224" s="10"/>
      <c r="NR224" s="10"/>
      <c r="NS224" s="10"/>
      <c r="NT224" s="10"/>
      <c r="NU224" s="10"/>
      <c r="NV224" s="10"/>
      <c r="NW224" s="10"/>
      <c r="NX224" s="10"/>
      <c r="NY224" s="10"/>
      <c r="NZ224" s="10"/>
      <c r="OA224" s="10"/>
      <c r="OB224" s="10"/>
      <c r="OC224" s="10"/>
      <c r="OD224" s="10"/>
      <c r="OE224" s="10"/>
      <c r="OF224" s="10"/>
      <c r="OG224" s="10"/>
      <c r="OH224" s="10"/>
      <c r="OI224" s="10"/>
      <c r="OJ224" s="10"/>
      <c r="OK224" s="10"/>
      <c r="OL224" s="10"/>
      <c r="OM224" s="10"/>
      <c r="ON224" s="10"/>
      <c r="OO224" s="10"/>
      <c r="OP224" s="10"/>
      <c r="OQ224" s="10"/>
      <c r="OR224" s="10"/>
      <c r="OS224" s="10"/>
      <c r="OT224" s="10"/>
      <c r="OU224" s="10"/>
      <c r="OV224" s="10"/>
      <c r="OW224" s="10"/>
      <c r="OX224" s="10"/>
      <c r="OY224" s="10"/>
      <c r="OZ224" s="10"/>
      <c r="PA224" s="10"/>
      <c r="PB224" s="10"/>
      <c r="PC224" s="10"/>
      <c r="PD224" s="10"/>
      <c r="PE224" s="10"/>
      <c r="PF224" s="10"/>
      <c r="PG224" s="10"/>
      <c r="PH224" s="10"/>
      <c r="PI224" s="10"/>
      <c r="PJ224" s="10"/>
      <c r="PK224" s="10"/>
      <c r="PL224" s="10"/>
      <c r="PM224" s="10"/>
      <c r="PN224" s="10"/>
      <c r="PO224" s="10"/>
      <c r="PP224" s="10"/>
      <c r="PQ224" s="10"/>
      <c r="PR224" s="10"/>
      <c r="PS224" s="10"/>
      <c r="PT224" s="10"/>
      <c r="PU224" s="10"/>
      <c r="PV224" s="10"/>
      <c r="PW224" s="10"/>
      <c r="PX224" s="10"/>
      <c r="PY224" s="10"/>
      <c r="PZ224" s="10"/>
      <c r="QA224" s="10"/>
      <c r="QB224" s="10"/>
      <c r="QC224" s="10"/>
      <c r="QD224" s="10"/>
      <c r="QE224" s="10"/>
      <c r="QF224" s="10"/>
      <c r="QG224" s="10"/>
      <c r="QH224" s="10"/>
      <c r="QI224" s="10"/>
      <c r="QJ224" s="10"/>
      <c r="QK224" s="10"/>
      <c r="QL224" s="10"/>
      <c r="QM224" s="10"/>
      <c r="QN224" s="10"/>
      <c r="QO224" s="10"/>
      <c r="QP224" s="10"/>
      <c r="QQ224" s="10"/>
      <c r="QR224" s="10"/>
      <c r="QS224" s="10"/>
      <c r="QT224" s="10"/>
      <c r="QU224" s="10"/>
      <c r="QV224" s="10"/>
      <c r="QW224" s="10"/>
      <c r="QX224" s="10"/>
      <c r="QY224" s="10"/>
      <c r="QZ224" s="10"/>
      <c r="RA224" s="10"/>
      <c r="RB224" s="10"/>
      <c r="RC224" s="10"/>
      <c r="RD224" s="10"/>
      <c r="RE224" s="10"/>
      <c r="RF224" s="10"/>
      <c r="RG224" s="10"/>
      <c r="RH224" s="10"/>
      <c r="RI224" s="10"/>
      <c r="RJ224" s="10"/>
      <c r="RK224" s="10"/>
      <c r="RL224" s="10"/>
      <c r="RM224" s="10"/>
      <c r="RN224" s="10"/>
      <c r="RO224" s="10"/>
      <c r="RP224" s="10"/>
      <c r="RQ224" s="10"/>
      <c r="RR224" s="10"/>
      <c r="RS224" s="10"/>
      <c r="RT224" s="10"/>
      <c r="RU224" s="10"/>
      <c r="RV224" s="10"/>
      <c r="RW224" s="10"/>
      <c r="RX224" s="10"/>
      <c r="RY224" s="10"/>
      <c r="RZ224" s="10"/>
      <c r="SA224" s="10"/>
      <c r="SB224" s="10"/>
      <c r="SC224" s="10"/>
      <c r="SD224" s="10"/>
      <c r="SE224" s="10"/>
      <c r="SF224" s="10"/>
      <c r="SG224" s="10"/>
      <c r="SH224" s="10"/>
      <c r="SI224" s="10"/>
      <c r="SJ224" s="10"/>
      <c r="SK224" s="10"/>
      <c r="SL224" s="10"/>
      <c r="SM224" s="10"/>
      <c r="SN224" s="10"/>
      <c r="SO224" s="10"/>
      <c r="SP224" s="10"/>
      <c r="SQ224" s="10"/>
      <c r="SR224" s="10"/>
      <c r="SS224" s="10"/>
      <c r="ST224" s="10"/>
      <c r="SU224" s="10"/>
      <c r="SV224" s="10"/>
      <c r="SW224" s="10"/>
      <c r="SX224" s="10"/>
      <c r="SY224" s="10"/>
      <c r="SZ224" s="10"/>
      <c r="TA224" s="10"/>
      <c r="TB224" s="10"/>
      <c r="TC224" s="10"/>
      <c r="TD224" s="10"/>
      <c r="TE224" s="10"/>
      <c r="TF224" s="10"/>
      <c r="TG224" s="10"/>
      <c r="TH224" s="10"/>
      <c r="TI224" s="10"/>
      <c r="TJ224" s="10"/>
      <c r="TK224" s="10"/>
      <c r="TL224" s="10"/>
      <c r="TM224" s="10"/>
      <c r="TN224" s="10"/>
      <c r="TO224" s="10"/>
      <c r="TP224" s="10"/>
      <c r="TQ224" s="10"/>
      <c r="TR224" s="10"/>
      <c r="TS224" s="10"/>
      <c r="TT224" s="10"/>
      <c r="TU224" s="10"/>
      <c r="TV224" s="10"/>
      <c r="TW224" s="10"/>
      <c r="TX224" s="10"/>
      <c r="TY224" s="10"/>
      <c r="TZ224" s="10"/>
      <c r="UA224" s="10"/>
      <c r="UB224" s="10"/>
      <c r="UC224" s="10"/>
      <c r="UD224" s="10"/>
      <c r="UE224" s="10"/>
      <c r="UF224" s="10"/>
      <c r="UG224" s="10"/>
      <c r="UH224" s="10"/>
      <c r="UI224" s="10"/>
      <c r="UJ224" s="10"/>
      <c r="UK224" s="10"/>
      <c r="UL224" s="10"/>
      <c r="UM224" s="10"/>
      <c r="UN224" s="10"/>
      <c r="UO224" s="10"/>
      <c r="UP224" s="10"/>
      <c r="UQ224" s="10"/>
      <c r="UR224" s="10"/>
      <c r="US224" s="10"/>
      <c r="UT224" s="10"/>
      <c r="UU224" s="10"/>
      <c r="UV224" s="10"/>
      <c r="UW224" s="10"/>
      <c r="UX224" s="10"/>
      <c r="UY224" s="10"/>
      <c r="UZ224" s="10"/>
      <c r="VA224" s="10"/>
      <c r="VB224" s="10"/>
      <c r="VC224" s="10"/>
      <c r="VD224" s="10"/>
      <c r="VE224" s="10"/>
      <c r="VF224" s="10"/>
      <c r="VG224" s="10"/>
      <c r="VH224" s="10"/>
      <c r="VI224" s="10"/>
      <c r="VJ224" s="10"/>
      <c r="VK224" s="10"/>
      <c r="VL224" s="10"/>
      <c r="VM224" s="10"/>
      <c r="VN224" s="10"/>
      <c r="VO224" s="10"/>
      <c r="VP224" s="10"/>
      <c r="VQ224" s="10"/>
      <c r="VR224" s="10"/>
      <c r="VS224" s="10"/>
      <c r="VT224" s="10"/>
      <c r="VU224" s="10"/>
      <c r="VV224" s="10"/>
      <c r="VW224" s="10"/>
      <c r="VX224" s="10"/>
      <c r="VY224" s="10"/>
      <c r="VZ224" s="10"/>
      <c r="WA224" s="10"/>
      <c r="WB224" s="10"/>
      <c r="WC224" s="10"/>
      <c r="WD224" s="10"/>
      <c r="WE224" s="10"/>
      <c r="WF224" s="10"/>
      <c r="WG224" s="10"/>
      <c r="WH224" s="10"/>
      <c r="WI224" s="10"/>
      <c r="WJ224" s="10"/>
      <c r="WK224" s="10"/>
      <c r="WL224" s="10"/>
      <c r="WM224" s="10"/>
      <c r="WN224" s="10"/>
      <c r="WO224" s="10"/>
      <c r="WP224" s="10"/>
      <c r="WQ224" s="10"/>
      <c r="WR224" s="10"/>
      <c r="WS224" s="10"/>
      <c r="WT224" s="10"/>
      <c r="WU224" s="10"/>
      <c r="WV224" s="10"/>
      <c r="WW224" s="10"/>
      <c r="WX224" s="10"/>
      <c r="WY224" s="10"/>
      <c r="WZ224" s="10"/>
      <c r="XA224" s="10"/>
      <c r="XB224" s="10"/>
      <c r="XC224" s="10"/>
      <c r="XD224" s="10"/>
      <c r="XE224" s="10"/>
      <c r="XF224" s="10"/>
      <c r="XG224" s="10"/>
      <c r="XH224" s="10"/>
      <c r="XI224" s="10"/>
      <c r="XJ224" s="10"/>
      <c r="XK224" s="10"/>
      <c r="XL224" s="10"/>
      <c r="XM224" s="10"/>
      <c r="XN224" s="10"/>
      <c r="XO224" s="10"/>
      <c r="XP224" s="10"/>
      <c r="XQ224" s="10"/>
      <c r="XR224" s="10"/>
      <c r="XS224" s="10"/>
      <c r="XT224" s="10"/>
      <c r="XU224" s="10"/>
      <c r="XV224" s="10"/>
      <c r="XW224" s="10"/>
      <c r="XX224" s="10"/>
      <c r="XY224" s="10"/>
      <c r="XZ224" s="10"/>
      <c r="YA224" s="10"/>
      <c r="YB224" s="10"/>
      <c r="YC224" s="10"/>
      <c r="YD224" s="10"/>
      <c r="YE224" s="10"/>
      <c r="YF224" s="10"/>
      <c r="YG224" s="10"/>
      <c r="YH224" s="10"/>
      <c r="YI224" s="10"/>
      <c r="YJ224" s="10"/>
      <c r="YK224" s="10"/>
      <c r="YL224" s="10"/>
      <c r="YM224" s="10"/>
      <c r="YN224" s="10"/>
      <c r="YO224" s="10"/>
      <c r="YP224" s="10"/>
      <c r="YQ224" s="10"/>
      <c r="YR224" s="10"/>
      <c r="YS224" s="10"/>
      <c r="YT224" s="10"/>
      <c r="YU224" s="10"/>
      <c r="YV224" s="10"/>
      <c r="YW224" s="10"/>
      <c r="YX224" s="10"/>
      <c r="YY224" s="10"/>
      <c r="YZ224" s="10"/>
      <c r="ZA224" s="10"/>
      <c r="ZB224" s="10"/>
      <c r="ZC224" s="10"/>
      <c r="ZD224" s="10"/>
      <c r="ZE224" s="10"/>
      <c r="ZF224" s="10"/>
      <c r="ZG224" s="10"/>
      <c r="ZH224" s="10"/>
      <c r="ZI224" s="10"/>
      <c r="ZJ224" s="10"/>
      <c r="ZK224" s="10"/>
      <c r="ZL224" s="10"/>
      <c r="ZM224" s="10"/>
      <c r="ZN224" s="10"/>
      <c r="ZO224" s="10"/>
      <c r="ZP224" s="10"/>
      <c r="ZQ224" s="10"/>
      <c r="ZR224" s="10"/>
      <c r="ZS224" s="10"/>
      <c r="ZT224" s="10"/>
      <c r="ZU224" s="10"/>
      <c r="ZV224" s="10"/>
      <c r="ZW224" s="10"/>
      <c r="ZX224" s="10"/>
      <c r="ZY224" s="10"/>
      <c r="ZZ224" s="10"/>
      <c r="AAA224" s="10"/>
      <c r="AAB224" s="10"/>
      <c r="AAC224" s="10"/>
      <c r="AAD224" s="10"/>
      <c r="AAE224" s="10"/>
      <c r="AAF224" s="10"/>
      <c r="AAG224" s="10"/>
      <c r="AAH224" s="10"/>
      <c r="AAI224" s="10"/>
      <c r="AAJ224" s="10"/>
      <c r="AAK224" s="10"/>
      <c r="AAL224" s="10"/>
      <c r="AAM224" s="10"/>
      <c r="AAN224" s="10"/>
      <c r="AAO224" s="10"/>
      <c r="AAP224" s="10"/>
      <c r="AAQ224" s="10"/>
      <c r="AAR224" s="10"/>
      <c r="AAS224" s="10"/>
      <c r="AAT224" s="10"/>
      <c r="AAU224" s="10"/>
      <c r="AAV224" s="10"/>
      <c r="AAW224" s="10"/>
      <c r="AAX224" s="10"/>
      <c r="AAY224" s="10"/>
      <c r="AAZ224" s="10"/>
      <c r="ABA224" s="10"/>
      <c r="ABB224" s="10"/>
      <c r="ABC224" s="10"/>
      <c r="ABD224" s="10"/>
      <c r="ABE224" s="10"/>
      <c r="ABF224" s="10"/>
      <c r="ABG224" s="10"/>
      <c r="ABH224" s="10"/>
      <c r="ABI224" s="10"/>
      <c r="ABJ224" s="10"/>
      <c r="ABK224" s="10"/>
      <c r="ABL224" s="10"/>
      <c r="ABM224" s="10"/>
      <c r="ABN224" s="10"/>
      <c r="ABO224" s="10"/>
      <c r="ABP224" s="10"/>
      <c r="ABQ224" s="10"/>
      <c r="ABR224" s="10"/>
      <c r="ABS224" s="10"/>
      <c r="ABT224" s="10"/>
      <c r="ABU224" s="10"/>
      <c r="ABV224" s="10"/>
      <c r="ABW224" s="10"/>
      <c r="ABX224" s="10"/>
      <c r="ABY224" s="10"/>
      <c r="ABZ224" s="10"/>
      <c r="ACA224" s="10"/>
      <c r="ACB224" s="10"/>
      <c r="ACC224" s="10"/>
      <c r="ACD224" s="10"/>
      <c r="ACE224" s="10"/>
      <c r="ACF224" s="10"/>
      <c r="ACG224" s="10"/>
      <c r="ACH224" s="10"/>
      <c r="ACI224" s="10"/>
      <c r="ACJ224" s="10"/>
      <c r="ACK224" s="10"/>
      <c r="ACL224" s="10"/>
      <c r="ACM224" s="10"/>
      <c r="ACN224" s="10"/>
      <c r="ACO224" s="10"/>
      <c r="ACP224" s="10"/>
      <c r="ACQ224" s="10"/>
      <c r="ACR224" s="10"/>
      <c r="ACS224" s="10"/>
      <c r="ACT224" s="10"/>
      <c r="ACU224" s="10"/>
      <c r="ACV224" s="10"/>
      <c r="ACW224" s="10"/>
      <c r="ACX224" s="10"/>
      <c r="ACY224" s="10"/>
      <c r="ACZ224" s="10"/>
      <c r="ADA224" s="10"/>
      <c r="ADB224" s="10"/>
      <c r="ADC224" s="10"/>
      <c r="ADD224" s="10"/>
      <c r="ADE224" s="10"/>
      <c r="ADF224" s="10"/>
      <c r="ADG224" s="10"/>
      <c r="ADH224" s="10"/>
      <c r="ADI224" s="10"/>
      <c r="ADJ224" s="10"/>
      <c r="ADK224" s="10"/>
      <c r="ADL224" s="10"/>
      <c r="ADM224" s="10"/>
      <c r="ADN224" s="10"/>
      <c r="ADO224" s="10"/>
      <c r="ADP224" s="10"/>
      <c r="ADQ224" s="10"/>
      <c r="ADR224" s="10"/>
      <c r="ADS224" s="10"/>
      <c r="ADT224" s="10"/>
      <c r="ADU224" s="10"/>
      <c r="ADV224" s="10"/>
      <c r="ADW224" s="10"/>
      <c r="ADX224" s="10"/>
      <c r="ADY224" s="10"/>
      <c r="ADZ224" s="10"/>
      <c r="AEA224" s="10"/>
      <c r="AEB224" s="10"/>
      <c r="AEC224" s="10"/>
      <c r="AED224" s="10"/>
      <c r="AEE224" s="10"/>
      <c r="AEF224" s="10"/>
      <c r="AEG224" s="10"/>
      <c r="AEH224" s="10"/>
      <c r="AEI224" s="10"/>
      <c r="AEJ224" s="10"/>
      <c r="AEK224" s="10"/>
      <c r="AEL224" s="10"/>
      <c r="AEM224" s="10"/>
      <c r="AEN224" s="10"/>
      <c r="AEO224" s="10"/>
      <c r="AEP224" s="10"/>
      <c r="AEQ224" s="10"/>
      <c r="AER224" s="10"/>
      <c r="AES224" s="10"/>
      <c r="AET224" s="10"/>
      <c r="AEU224" s="10"/>
      <c r="AEV224" s="10"/>
      <c r="AEW224" s="10"/>
      <c r="AEX224" s="10"/>
      <c r="AEY224" s="10"/>
      <c r="AEZ224" s="10"/>
      <c r="AFA224" s="10"/>
      <c r="AFB224" s="10"/>
      <c r="AFC224" s="10"/>
      <c r="AFD224" s="10"/>
      <c r="AFE224" s="10"/>
      <c r="AFF224" s="10"/>
      <c r="AFG224" s="10"/>
      <c r="AFH224" s="10"/>
      <c r="AFI224" s="10"/>
      <c r="AFJ224" s="10"/>
      <c r="AFK224" s="10"/>
      <c r="AFL224" s="10"/>
      <c r="AFM224" s="10"/>
      <c r="AFN224" s="10"/>
      <c r="AFO224" s="10"/>
      <c r="AFP224" s="10"/>
      <c r="AFQ224" s="10"/>
      <c r="AFR224" s="10"/>
      <c r="AFS224" s="10"/>
      <c r="AFT224" s="10"/>
      <c r="AFU224" s="10"/>
      <c r="AFV224" s="10"/>
      <c r="AFW224" s="10"/>
      <c r="AFX224" s="10"/>
      <c r="AFY224" s="10"/>
      <c r="AFZ224" s="10"/>
      <c r="AGA224" s="10"/>
      <c r="AGB224" s="10"/>
      <c r="AGC224" s="10"/>
      <c r="AGD224" s="10"/>
      <c r="AGE224" s="10"/>
      <c r="AGF224" s="10"/>
      <c r="AGG224" s="10"/>
      <c r="AGH224" s="10"/>
      <c r="AGI224" s="10"/>
      <c r="AGJ224" s="10"/>
      <c r="AGK224" s="10"/>
      <c r="AGL224" s="10"/>
      <c r="AGM224" s="10"/>
      <c r="AGN224" s="10"/>
      <c r="AGO224" s="10"/>
      <c r="AGP224" s="10"/>
      <c r="AGQ224" s="10"/>
      <c r="AGR224" s="10"/>
      <c r="AGS224" s="10"/>
      <c r="AGT224" s="10"/>
      <c r="AGU224" s="10"/>
      <c r="AGV224" s="10"/>
      <c r="AGW224" s="10"/>
      <c r="AGX224" s="10"/>
      <c r="AGY224" s="10"/>
      <c r="AGZ224" s="10"/>
      <c r="AHA224" s="10"/>
      <c r="AHB224" s="10"/>
      <c r="AHC224" s="10"/>
      <c r="AHD224" s="10"/>
      <c r="AHE224" s="10"/>
      <c r="AHF224" s="10"/>
      <c r="AHG224" s="10"/>
      <c r="AHH224" s="10"/>
      <c r="AHI224" s="10"/>
      <c r="AHJ224" s="10"/>
      <c r="AHK224" s="10"/>
      <c r="AHL224" s="10"/>
      <c r="AHM224" s="10"/>
      <c r="AHN224" s="10"/>
      <c r="AHO224" s="10"/>
      <c r="AHP224" s="10"/>
      <c r="AHQ224" s="10"/>
      <c r="AHR224" s="10"/>
      <c r="AHS224" s="10"/>
      <c r="AHT224" s="10"/>
      <c r="AHU224" s="10"/>
      <c r="AHV224" s="10"/>
      <c r="AHW224" s="10"/>
      <c r="AHX224" s="10"/>
      <c r="AHY224" s="10"/>
      <c r="AHZ224" s="10"/>
      <c r="AIA224" s="10"/>
      <c r="AIB224" s="10"/>
      <c r="AIC224" s="10"/>
      <c r="AID224" s="10"/>
      <c r="AIE224" s="10"/>
      <c r="AIF224" s="10"/>
      <c r="AIG224" s="10"/>
      <c r="AIH224" s="10"/>
      <c r="AII224" s="10"/>
      <c r="AIJ224" s="10"/>
      <c r="AIK224" s="10"/>
      <c r="AIL224" s="10"/>
      <c r="AIM224" s="10"/>
      <c r="AIN224" s="10"/>
      <c r="AIO224" s="10"/>
      <c r="AIP224" s="10"/>
      <c r="AIQ224" s="10"/>
      <c r="AIR224" s="10"/>
      <c r="AIS224" s="10"/>
      <c r="AIT224" s="10"/>
      <c r="AIU224" s="10"/>
      <c r="AIV224" s="10"/>
      <c r="AIW224" s="10"/>
      <c r="AIX224" s="10"/>
      <c r="AIY224" s="10"/>
      <c r="AIZ224" s="10"/>
      <c r="AJA224" s="10"/>
      <c r="AJB224" s="10"/>
      <c r="AJC224" s="10"/>
      <c r="AJD224" s="10"/>
      <c r="AJE224" s="10"/>
      <c r="AJF224" s="10"/>
      <c r="AJG224" s="10"/>
      <c r="AJH224" s="10"/>
      <c r="AJI224" s="10"/>
      <c r="AJJ224" s="10"/>
      <c r="AJK224" s="10"/>
      <c r="AJL224" s="10"/>
      <c r="AJM224" s="10"/>
      <c r="AJN224" s="10"/>
      <c r="AJO224" s="10"/>
      <c r="AJP224" s="10"/>
      <c r="AJQ224" s="10"/>
      <c r="AJR224" s="10"/>
      <c r="AJS224" s="10"/>
      <c r="AJT224" s="10"/>
      <c r="AJU224" s="10"/>
      <c r="AJV224" s="10"/>
      <c r="AJW224" s="10"/>
      <c r="AJX224" s="10"/>
      <c r="AJY224" s="10"/>
      <c r="AJZ224" s="10"/>
      <c r="AKA224" s="10"/>
      <c r="AKB224" s="10"/>
      <c r="AKC224" s="10"/>
      <c r="AKD224" s="10"/>
      <c r="AKE224" s="10"/>
      <c r="AKF224" s="10"/>
      <c r="AKG224" s="10"/>
      <c r="AKH224" s="10"/>
      <c r="AKI224" s="10"/>
      <c r="AKJ224" s="10"/>
      <c r="AKK224" s="10"/>
      <c r="AKL224" s="10"/>
      <c r="AKM224" s="10"/>
      <c r="AKN224" s="10"/>
      <c r="AKO224" s="10"/>
      <c r="AKP224" s="10"/>
      <c r="AKQ224" s="10"/>
      <c r="AKR224" s="10"/>
      <c r="AKS224" s="10"/>
      <c r="AKT224" s="10"/>
      <c r="AKU224" s="10"/>
      <c r="AKV224" s="10"/>
      <c r="AKW224" s="10"/>
      <c r="AKX224" s="10"/>
      <c r="AKY224" s="10"/>
      <c r="AKZ224" s="10"/>
      <c r="ALA224" s="10"/>
      <c r="ALB224" s="10"/>
      <c r="ALC224" s="10"/>
      <c r="ALD224" s="10"/>
      <c r="ALE224" s="10"/>
      <c r="ALF224" s="10"/>
      <c r="ALG224" s="10"/>
      <c r="ALH224" s="10"/>
      <c r="ALI224" s="10"/>
      <c r="ALJ224" s="10"/>
      <c r="ALK224" s="10"/>
      <c r="ALL224" s="10"/>
      <c r="ALM224" s="10"/>
      <c r="ALN224" s="10"/>
      <c r="ALO224" s="10"/>
      <c r="ALP224" s="10"/>
      <c r="ALQ224" s="10"/>
      <c r="ALR224" s="10"/>
      <c r="ALS224" s="10"/>
      <c r="ALT224" s="10"/>
      <c r="ALU224" s="10"/>
      <c r="ALV224" s="10"/>
      <c r="ALW224" s="10"/>
      <c r="ALX224" s="10"/>
      <c r="ALY224" s="10"/>
      <c r="ALZ224" s="10"/>
      <c r="AMA224" s="10"/>
      <c r="AMB224" s="10"/>
      <c r="AMC224" s="10"/>
      <c r="AMD224" s="10"/>
      <c r="AME224" s="10"/>
      <c r="AMF224" s="10"/>
      <c r="AMG224" s="10"/>
      <c r="AMH224" s="10"/>
      <c r="AMI224" s="10"/>
      <c r="AMJ224" s="10"/>
      <c r="AMK224" s="10"/>
      <c r="AML224" s="10"/>
      <c r="AMM224" s="10"/>
      <c r="AMN224" s="10"/>
      <c r="AMO224" s="10"/>
      <c r="AMP224" s="10"/>
      <c r="AMQ224" s="10"/>
      <c r="AMR224" s="10"/>
      <c r="AMS224" s="10"/>
      <c r="AMT224" s="10"/>
      <c r="AMU224" s="10"/>
      <c r="AMV224" s="10"/>
      <c r="AMW224" s="10"/>
      <c r="AMX224" s="10"/>
      <c r="AMY224" s="10"/>
      <c r="AMZ224" s="10"/>
      <c r="ANA224" s="10"/>
      <c r="ANB224" s="10"/>
      <c r="ANC224" s="10"/>
      <c r="AND224" s="10"/>
      <c r="ANE224" s="10"/>
      <c r="ANF224" s="10"/>
      <c r="ANG224" s="10"/>
      <c r="ANH224" s="10"/>
      <c r="ANI224" s="10"/>
      <c r="ANJ224" s="10"/>
      <c r="ANK224" s="10"/>
      <c r="ANL224" s="10"/>
      <c r="ANM224" s="10"/>
      <c r="ANN224" s="10"/>
      <c r="ANO224" s="10"/>
      <c r="ANP224" s="10"/>
      <c r="ANQ224" s="10"/>
      <c r="ANR224" s="10"/>
      <c r="ANS224" s="10"/>
      <c r="ANT224" s="10"/>
      <c r="ANU224" s="10"/>
      <c r="ANV224" s="10"/>
      <c r="ANW224" s="10"/>
      <c r="ANX224" s="10"/>
      <c r="ANY224" s="10"/>
      <c r="ANZ224" s="10"/>
      <c r="AOA224" s="10"/>
      <c r="AOB224" s="10"/>
      <c r="AOC224" s="10"/>
      <c r="AOD224" s="10"/>
      <c r="AOE224" s="10"/>
      <c r="AOF224" s="10"/>
      <c r="AOG224" s="10"/>
      <c r="AOH224" s="10"/>
      <c r="AOI224" s="10"/>
      <c r="AOJ224" s="10"/>
      <c r="AOK224" s="10"/>
      <c r="AOL224" s="10"/>
      <c r="AOM224" s="10"/>
      <c r="AON224" s="10"/>
      <c r="AOO224" s="10"/>
      <c r="AOP224" s="10"/>
      <c r="AOQ224" s="10"/>
      <c r="AOR224" s="10"/>
      <c r="AOS224" s="10"/>
      <c r="AOT224" s="10"/>
      <c r="AOU224" s="10"/>
      <c r="AOV224" s="10"/>
      <c r="AOW224" s="10"/>
      <c r="AOX224" s="10"/>
      <c r="AOY224" s="10"/>
      <c r="AOZ224" s="10"/>
      <c r="APA224" s="10"/>
      <c r="APB224" s="10"/>
      <c r="APC224" s="10"/>
      <c r="APD224" s="10"/>
      <c r="APE224" s="10"/>
      <c r="APF224" s="10"/>
      <c r="APG224" s="10"/>
      <c r="APH224" s="10"/>
      <c r="API224" s="10"/>
      <c r="APJ224" s="10"/>
      <c r="APK224" s="10"/>
      <c r="APL224" s="10"/>
      <c r="APM224" s="10"/>
      <c r="APN224" s="10"/>
      <c r="APO224" s="10"/>
      <c r="APP224" s="10"/>
      <c r="APQ224" s="10"/>
      <c r="APR224" s="10"/>
      <c r="APS224" s="10"/>
      <c r="APT224" s="10"/>
      <c r="APU224" s="10"/>
      <c r="APV224" s="10"/>
      <c r="APW224" s="10"/>
      <c r="APX224" s="10"/>
      <c r="APY224" s="10"/>
      <c r="APZ224" s="10"/>
      <c r="AQA224" s="10"/>
      <c r="AQB224" s="10"/>
      <c r="AQC224" s="10"/>
      <c r="AQD224" s="10"/>
      <c r="AQE224" s="10"/>
      <c r="AQF224" s="10"/>
      <c r="AQG224" s="10"/>
      <c r="AQH224" s="10"/>
      <c r="AQI224" s="10"/>
      <c r="AQJ224" s="10"/>
      <c r="AQK224" s="10"/>
      <c r="AQL224" s="10"/>
      <c r="AQM224" s="10"/>
      <c r="AQN224" s="10"/>
      <c r="AQO224" s="10"/>
      <c r="AQP224" s="10"/>
      <c r="AQQ224" s="10"/>
      <c r="AQR224" s="10"/>
      <c r="AQS224" s="10"/>
      <c r="AQT224" s="10"/>
      <c r="AQU224" s="10"/>
      <c r="AQV224" s="10"/>
      <c r="AQW224" s="10"/>
      <c r="AQX224" s="10"/>
      <c r="AQY224" s="10"/>
      <c r="AQZ224" s="10"/>
      <c r="ARA224" s="10"/>
      <c r="ARB224" s="10"/>
      <c r="ARC224" s="10"/>
      <c r="ARD224" s="10"/>
      <c r="ARE224" s="10"/>
      <c r="ARF224" s="10"/>
      <c r="ARG224" s="10"/>
      <c r="ARH224" s="10"/>
      <c r="ARI224" s="10"/>
      <c r="ARJ224" s="10"/>
      <c r="ARK224" s="10"/>
      <c r="ARL224" s="10"/>
      <c r="ARM224" s="10"/>
      <c r="ARN224" s="10"/>
      <c r="ARO224" s="10"/>
      <c r="ARP224" s="10"/>
      <c r="ARQ224" s="10"/>
      <c r="ARR224" s="10"/>
      <c r="ARS224" s="10"/>
      <c r="ART224" s="10"/>
      <c r="ARU224" s="10"/>
      <c r="ARV224" s="10"/>
      <c r="ARW224" s="10"/>
      <c r="ARX224" s="10"/>
      <c r="ARY224" s="10"/>
      <c r="ARZ224" s="10"/>
      <c r="ASA224" s="10"/>
      <c r="ASB224" s="10"/>
      <c r="ASC224" s="10"/>
      <c r="ASD224" s="10"/>
      <c r="ASE224" s="10"/>
      <c r="ASF224" s="10"/>
      <c r="ASG224" s="10"/>
      <c r="ASH224" s="10"/>
      <c r="ASI224" s="10"/>
      <c r="ASJ224" s="10"/>
      <c r="ASK224" s="10"/>
      <c r="ASL224" s="10"/>
      <c r="ASM224" s="10"/>
      <c r="ASN224" s="10"/>
      <c r="ASO224" s="10"/>
      <c r="ASP224" s="10"/>
      <c r="ASQ224" s="10"/>
      <c r="ASR224" s="10"/>
      <c r="ASS224" s="10"/>
      <c r="AST224" s="10"/>
      <c r="ASU224" s="10"/>
      <c r="ASV224" s="10"/>
      <c r="ASW224" s="10"/>
      <c r="ASX224" s="10"/>
      <c r="ASY224" s="10"/>
      <c r="ASZ224" s="10"/>
      <c r="ATA224" s="10"/>
      <c r="ATB224" s="10"/>
      <c r="ATC224" s="10"/>
      <c r="ATD224" s="10"/>
      <c r="ATE224" s="10"/>
      <c r="ATF224" s="10"/>
      <c r="ATG224" s="10"/>
      <c r="ATH224" s="10"/>
      <c r="ATI224" s="10"/>
      <c r="ATJ224" s="10"/>
      <c r="ATK224" s="10"/>
      <c r="ATL224" s="10"/>
      <c r="ATM224" s="10"/>
      <c r="ATN224" s="10"/>
      <c r="ATO224" s="10"/>
      <c r="ATP224" s="10"/>
      <c r="ATQ224" s="10"/>
      <c r="ATR224" s="10"/>
      <c r="ATS224" s="10"/>
      <c r="ATT224" s="10"/>
      <c r="ATU224" s="10"/>
      <c r="ATV224" s="10"/>
      <c r="ATW224" s="10"/>
      <c r="ATX224" s="10"/>
      <c r="ATY224" s="10"/>
      <c r="ATZ224" s="10"/>
      <c r="AUA224" s="10"/>
      <c r="AUB224" s="10"/>
      <c r="AUC224" s="10"/>
      <c r="AUD224" s="10"/>
      <c r="AUE224" s="10"/>
      <c r="AUF224" s="10"/>
      <c r="AUG224" s="10"/>
      <c r="AUH224" s="10"/>
      <c r="AUI224" s="10"/>
      <c r="AUJ224" s="10"/>
      <c r="AUK224" s="10"/>
      <c r="AUL224" s="10"/>
      <c r="AUM224" s="10"/>
      <c r="AUN224" s="10"/>
      <c r="AUO224" s="10"/>
      <c r="AUP224" s="10"/>
      <c r="AUQ224" s="10"/>
      <c r="AUR224" s="10"/>
      <c r="AUS224" s="10"/>
      <c r="AUT224" s="10"/>
      <c r="AUU224" s="10"/>
      <c r="AUV224" s="10"/>
      <c r="AUW224" s="10"/>
      <c r="AUX224" s="10"/>
      <c r="AUY224" s="10"/>
      <c r="AUZ224" s="10"/>
      <c r="AVA224" s="10"/>
      <c r="AVB224" s="10"/>
      <c r="AVC224" s="10"/>
      <c r="AVD224" s="10"/>
      <c r="AVE224" s="10"/>
      <c r="AVF224" s="10"/>
      <c r="AVG224" s="10"/>
      <c r="AVH224" s="10"/>
      <c r="AVI224" s="10"/>
      <c r="AVJ224" s="10"/>
      <c r="AVK224" s="10"/>
      <c r="AVL224" s="10"/>
      <c r="AVM224" s="10"/>
      <c r="AVN224" s="10"/>
      <c r="AVO224" s="10"/>
      <c r="AVP224" s="10"/>
      <c r="AVQ224" s="10"/>
      <c r="AVR224" s="10"/>
      <c r="AVS224" s="10"/>
      <c r="AVT224" s="10"/>
      <c r="AVU224" s="10"/>
      <c r="AVV224" s="10"/>
      <c r="AVW224" s="10"/>
      <c r="AVX224" s="10"/>
      <c r="AVY224" s="10"/>
      <c r="AVZ224" s="10"/>
      <c r="AWA224" s="10"/>
      <c r="AWB224" s="10"/>
      <c r="AWC224" s="10"/>
      <c r="AWD224" s="10"/>
      <c r="AWE224" s="10"/>
      <c r="AWF224" s="10"/>
      <c r="AWG224" s="10"/>
      <c r="AWH224" s="10"/>
      <c r="AWI224" s="10"/>
      <c r="AWJ224" s="10"/>
      <c r="AWK224" s="10"/>
      <c r="AWL224" s="10"/>
      <c r="AWM224" s="10"/>
      <c r="AWN224" s="10"/>
      <c r="AWO224" s="10"/>
      <c r="AWP224" s="10"/>
      <c r="AWQ224" s="10"/>
      <c r="AWR224" s="10"/>
      <c r="AWS224" s="10"/>
      <c r="AWT224" s="10"/>
      <c r="AWU224" s="10"/>
      <c r="AWV224" s="10"/>
      <c r="AWW224" s="10"/>
      <c r="AWX224" s="10"/>
      <c r="AWY224" s="10"/>
      <c r="AWZ224" s="10"/>
      <c r="AXA224" s="10"/>
      <c r="AXB224" s="10"/>
      <c r="AXC224" s="10"/>
      <c r="AXD224" s="10"/>
      <c r="AXE224" s="10"/>
      <c r="AXF224" s="10"/>
      <c r="AXG224" s="10"/>
      <c r="AXH224" s="10"/>
      <c r="AXI224" s="10"/>
      <c r="AXJ224" s="10"/>
      <c r="AXK224" s="10"/>
      <c r="AXL224" s="10"/>
      <c r="AXM224" s="10"/>
      <c r="AXN224" s="10"/>
      <c r="AXO224" s="10"/>
      <c r="AXP224" s="10"/>
      <c r="AXQ224" s="10"/>
      <c r="AXR224" s="10"/>
      <c r="AXS224" s="10"/>
      <c r="AXT224" s="10"/>
      <c r="AXU224" s="10"/>
      <c r="AXV224" s="10"/>
      <c r="AXW224" s="10"/>
      <c r="AXX224" s="10"/>
      <c r="AXY224" s="10"/>
      <c r="AXZ224" s="10"/>
      <c r="AYA224" s="10"/>
      <c r="AYB224" s="10"/>
      <c r="AYC224" s="10"/>
      <c r="AYD224" s="10"/>
      <c r="AYE224" s="10"/>
      <c r="AYF224" s="10"/>
      <c r="AYG224" s="10"/>
      <c r="AYH224" s="10"/>
      <c r="AYI224" s="10"/>
      <c r="AYJ224" s="10"/>
      <c r="AYK224" s="10"/>
      <c r="AYL224" s="10"/>
      <c r="AYM224" s="10"/>
      <c r="AYN224" s="10"/>
      <c r="AYO224" s="10"/>
      <c r="AYP224" s="10"/>
      <c r="AYQ224" s="10"/>
      <c r="AYR224" s="10"/>
      <c r="AYS224" s="10"/>
      <c r="AYT224" s="10"/>
      <c r="AYU224" s="10"/>
      <c r="AYV224" s="10"/>
      <c r="AYW224" s="10"/>
      <c r="AYX224" s="10"/>
      <c r="AYY224" s="10"/>
      <c r="AYZ224" s="10"/>
      <c r="AZA224" s="10"/>
      <c r="AZB224" s="10"/>
      <c r="AZC224" s="10"/>
      <c r="AZD224" s="10"/>
      <c r="AZE224" s="10"/>
      <c r="AZF224" s="10"/>
      <c r="AZG224" s="10"/>
      <c r="AZH224" s="10"/>
      <c r="AZI224" s="10"/>
      <c r="AZJ224" s="10"/>
      <c r="AZK224" s="10"/>
      <c r="AZL224" s="10"/>
      <c r="AZM224" s="10"/>
      <c r="AZN224" s="10"/>
      <c r="AZO224" s="10"/>
      <c r="AZP224" s="10"/>
      <c r="AZQ224" s="10"/>
      <c r="AZR224" s="10"/>
      <c r="AZS224" s="10"/>
      <c r="AZT224" s="10"/>
      <c r="AZU224" s="10"/>
      <c r="AZV224" s="10"/>
      <c r="AZW224" s="10"/>
      <c r="AZX224" s="10"/>
      <c r="AZY224" s="10"/>
      <c r="AZZ224" s="10"/>
      <c r="BAA224" s="10"/>
      <c r="BAB224" s="10"/>
      <c r="BAC224" s="10"/>
      <c r="BAD224" s="10"/>
      <c r="BAE224" s="10"/>
      <c r="BAF224" s="10"/>
      <c r="BAG224" s="10"/>
      <c r="BAH224" s="10"/>
      <c r="BAI224" s="10"/>
      <c r="BAJ224" s="10"/>
      <c r="BAK224" s="10"/>
      <c r="BAL224" s="10"/>
      <c r="BAM224" s="10"/>
      <c r="BAN224" s="10"/>
      <c r="BAO224" s="10"/>
      <c r="BAP224" s="10"/>
      <c r="BAQ224" s="10"/>
      <c r="BAR224" s="10"/>
      <c r="BAS224" s="10"/>
      <c r="BAT224" s="10"/>
      <c r="BAU224" s="10"/>
      <c r="BAV224" s="10"/>
      <c r="BAW224" s="10"/>
      <c r="BAX224" s="10"/>
      <c r="BAY224" s="10"/>
      <c r="BAZ224" s="10"/>
      <c r="BBA224" s="10"/>
      <c r="BBB224" s="10"/>
      <c r="BBC224" s="10"/>
      <c r="BBD224" s="10"/>
      <c r="BBE224" s="10"/>
      <c r="BBF224" s="10"/>
      <c r="BBG224" s="10"/>
      <c r="BBH224" s="10"/>
      <c r="BBI224" s="10"/>
      <c r="BBJ224" s="10"/>
      <c r="BBK224" s="10"/>
      <c r="BBL224" s="10"/>
      <c r="BBM224" s="10"/>
      <c r="BBN224" s="10"/>
      <c r="BBO224" s="10"/>
      <c r="BBP224" s="10"/>
      <c r="BBQ224" s="10"/>
      <c r="BBR224" s="10"/>
      <c r="BBS224" s="10"/>
      <c r="BBT224" s="10"/>
      <c r="BBU224" s="10"/>
      <c r="BBV224" s="10"/>
      <c r="BBW224" s="10"/>
      <c r="BBX224" s="10"/>
      <c r="BBY224" s="10"/>
      <c r="BBZ224" s="10"/>
      <c r="BCA224" s="10"/>
      <c r="BCB224" s="10"/>
      <c r="BCC224" s="10"/>
      <c r="BCD224" s="10"/>
      <c r="BCE224" s="10"/>
      <c r="BCF224" s="10"/>
      <c r="BCG224" s="10"/>
      <c r="BCH224" s="10"/>
      <c r="BCI224" s="10"/>
      <c r="BCJ224" s="10"/>
      <c r="BCK224" s="10"/>
      <c r="BCL224" s="10"/>
      <c r="BCM224" s="10"/>
      <c r="BCN224" s="10"/>
      <c r="BCO224" s="10"/>
      <c r="BCP224" s="10"/>
      <c r="BCQ224" s="10"/>
      <c r="BCR224" s="10"/>
      <c r="BCS224" s="10"/>
      <c r="BCT224" s="10"/>
    </row>
    <row r="225" spans="1:1450" s="37" customFormat="1" x14ac:dyDescent="0.25">
      <c r="A225" s="66" t="s">
        <v>1237</v>
      </c>
      <c r="B225" s="33" t="s">
        <v>80</v>
      </c>
      <c r="C225" s="33" t="s">
        <v>84</v>
      </c>
      <c r="D225" s="33" t="s">
        <v>401</v>
      </c>
      <c r="E225" s="33" t="s">
        <v>399</v>
      </c>
      <c r="F225" s="33" t="s">
        <v>37</v>
      </c>
      <c r="G225" s="67">
        <v>30204</v>
      </c>
      <c r="H225" s="67">
        <v>2220</v>
      </c>
      <c r="I225" s="67">
        <v>1533</v>
      </c>
      <c r="J225" s="33"/>
      <c r="K225" s="33"/>
      <c r="L225" s="33"/>
      <c r="M225" s="33"/>
      <c r="N225" s="74"/>
      <c r="O225" s="33" t="str">
        <f t="shared" si="46"/>
        <v/>
      </c>
      <c r="P225" s="33"/>
      <c r="Q225" s="68">
        <f>ABS(G225-$K$223)</f>
        <v>11741.333333333336</v>
      </c>
      <c r="R225" s="34">
        <f>IF(Q225&gt;$P$223,"",G225)</f>
        <v>30204</v>
      </c>
      <c r="S225" s="34">
        <f t="shared" si="50"/>
        <v>1533</v>
      </c>
      <c r="T225" s="33"/>
      <c r="U225" s="33"/>
      <c r="V225" s="33"/>
      <c r="W225" s="68">
        <f>IF(R225="","",((R225-$T$223)/S225)^2)</f>
        <v>58.661143660705832</v>
      </c>
      <c r="X225" s="33"/>
      <c r="Y225" s="75"/>
      <c r="Z225" s="75"/>
      <c r="AA225" s="75"/>
      <c r="AB225" s="75"/>
      <c r="AC225" s="33"/>
      <c r="AD225" s="33"/>
      <c r="AE225" s="33"/>
      <c r="AF225" s="33"/>
      <c r="AG225" s="76"/>
      <c r="AH225" s="36"/>
      <c r="AI225" s="36"/>
      <c r="AJ225" s="36"/>
      <c r="AK225" s="36"/>
      <c r="AL225" s="33"/>
      <c r="AM225" s="29"/>
      <c r="AN225" s="10"/>
      <c r="AO225" s="10"/>
      <c r="AP225" s="29"/>
      <c r="AQ225" s="29"/>
      <c r="AR225" s="29"/>
      <c r="AS225" s="29"/>
      <c r="AT225" s="29"/>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c r="HU225" s="10"/>
      <c r="HV225" s="10"/>
      <c r="HW225" s="10"/>
      <c r="HX225" s="10"/>
      <c r="HY225" s="10"/>
      <c r="HZ225" s="10"/>
      <c r="IA225" s="10"/>
      <c r="IB225" s="10"/>
      <c r="IC225" s="10"/>
      <c r="ID225" s="10"/>
      <c r="IE225" s="10"/>
      <c r="IF225" s="10"/>
      <c r="IG225" s="10"/>
      <c r="IH225" s="10"/>
      <c r="II225" s="10"/>
      <c r="IJ225" s="10"/>
      <c r="IK225" s="10"/>
      <c r="IL225" s="10"/>
      <c r="IM225" s="10"/>
      <c r="IN225" s="10"/>
      <c r="IO225" s="10"/>
      <c r="IP225" s="10"/>
      <c r="IQ225" s="10"/>
      <c r="IR225" s="10"/>
      <c r="IS225" s="10"/>
      <c r="IT225" s="10"/>
      <c r="IU225" s="10"/>
      <c r="IV225" s="10"/>
      <c r="IW225" s="10"/>
      <c r="IX225" s="10"/>
      <c r="IY225" s="10"/>
      <c r="IZ225" s="10"/>
      <c r="JA225" s="10"/>
      <c r="JB225" s="10"/>
      <c r="JC225" s="10"/>
      <c r="JD225" s="10"/>
      <c r="JE225" s="10"/>
      <c r="JF225" s="10"/>
      <c r="JG225" s="10"/>
      <c r="JH225" s="10"/>
      <c r="JI225" s="10"/>
      <c r="JJ225" s="10"/>
      <c r="JK225" s="10"/>
      <c r="JL225" s="10"/>
      <c r="JM225" s="10"/>
      <c r="JN225" s="10"/>
      <c r="JO225" s="10"/>
      <c r="JP225" s="10"/>
      <c r="JQ225" s="10"/>
      <c r="JR225" s="10"/>
      <c r="JS225" s="10"/>
      <c r="JT225" s="10"/>
      <c r="JU225" s="10"/>
      <c r="JV225" s="10"/>
      <c r="JW225" s="10"/>
      <c r="JX225" s="10"/>
      <c r="JY225" s="10"/>
      <c r="JZ225" s="10"/>
      <c r="KA225" s="10"/>
      <c r="KB225" s="10"/>
      <c r="KC225" s="10"/>
      <c r="KD225" s="10"/>
      <c r="KE225" s="10"/>
      <c r="KF225" s="10"/>
      <c r="KG225" s="10"/>
      <c r="KH225" s="10"/>
      <c r="KI225" s="10"/>
      <c r="KJ225" s="10"/>
      <c r="KK225" s="10"/>
      <c r="KL225" s="10"/>
      <c r="KM225" s="10"/>
      <c r="KN225" s="10"/>
      <c r="KO225" s="10"/>
      <c r="KP225" s="10"/>
      <c r="KQ225" s="10"/>
      <c r="KR225" s="10"/>
      <c r="KS225" s="10"/>
      <c r="KT225" s="10"/>
      <c r="KU225" s="10"/>
      <c r="KV225" s="10"/>
      <c r="KW225" s="10"/>
      <c r="KX225" s="10"/>
      <c r="KY225" s="10"/>
      <c r="KZ225" s="10"/>
      <c r="LA225" s="10"/>
      <c r="LB225" s="10"/>
      <c r="LC225" s="10"/>
      <c r="LD225" s="10"/>
      <c r="LE225" s="10"/>
      <c r="LF225" s="10"/>
      <c r="LG225" s="10"/>
      <c r="LH225" s="10"/>
      <c r="LI225" s="10"/>
      <c r="LJ225" s="10"/>
      <c r="LK225" s="10"/>
      <c r="LL225" s="10"/>
      <c r="LM225" s="10"/>
      <c r="LN225" s="10"/>
      <c r="LO225" s="10"/>
      <c r="LP225" s="10"/>
      <c r="LQ225" s="10"/>
      <c r="LR225" s="10"/>
      <c r="LS225" s="10"/>
      <c r="LT225" s="10"/>
      <c r="LU225" s="10"/>
      <c r="LV225" s="10"/>
      <c r="LW225" s="10"/>
      <c r="LX225" s="10"/>
      <c r="LY225" s="10"/>
      <c r="LZ225" s="10"/>
      <c r="MA225" s="10"/>
      <c r="MB225" s="10"/>
      <c r="MC225" s="10"/>
      <c r="MD225" s="10"/>
      <c r="ME225" s="10"/>
      <c r="MF225" s="10"/>
      <c r="MG225" s="10"/>
      <c r="MH225" s="10"/>
      <c r="MI225" s="10"/>
      <c r="MJ225" s="10"/>
      <c r="MK225" s="10"/>
      <c r="ML225" s="10"/>
      <c r="MM225" s="10"/>
      <c r="MN225" s="10"/>
      <c r="MO225" s="10"/>
      <c r="MP225" s="10"/>
      <c r="MQ225" s="10"/>
      <c r="MR225" s="10"/>
      <c r="MS225" s="10"/>
      <c r="MT225" s="10"/>
      <c r="MU225" s="10"/>
      <c r="MV225" s="10"/>
      <c r="MW225" s="10"/>
      <c r="MX225" s="10"/>
      <c r="MY225" s="10"/>
      <c r="MZ225" s="10"/>
      <c r="NA225" s="10"/>
      <c r="NB225" s="10"/>
      <c r="NC225" s="10"/>
      <c r="ND225" s="10"/>
      <c r="NE225" s="10"/>
      <c r="NF225" s="10"/>
      <c r="NG225" s="10"/>
      <c r="NH225" s="10"/>
      <c r="NI225" s="10"/>
      <c r="NJ225" s="10"/>
      <c r="NK225" s="10"/>
      <c r="NL225" s="10"/>
      <c r="NM225" s="10"/>
      <c r="NN225" s="10"/>
      <c r="NO225" s="10"/>
      <c r="NP225" s="10"/>
      <c r="NQ225" s="10"/>
      <c r="NR225" s="10"/>
      <c r="NS225" s="10"/>
      <c r="NT225" s="10"/>
      <c r="NU225" s="10"/>
      <c r="NV225" s="10"/>
      <c r="NW225" s="10"/>
      <c r="NX225" s="10"/>
      <c r="NY225" s="10"/>
      <c r="NZ225" s="10"/>
      <c r="OA225" s="10"/>
      <c r="OB225" s="10"/>
      <c r="OC225" s="10"/>
      <c r="OD225" s="10"/>
      <c r="OE225" s="10"/>
      <c r="OF225" s="10"/>
      <c r="OG225" s="10"/>
      <c r="OH225" s="10"/>
      <c r="OI225" s="10"/>
      <c r="OJ225" s="10"/>
      <c r="OK225" s="10"/>
      <c r="OL225" s="10"/>
      <c r="OM225" s="10"/>
      <c r="ON225" s="10"/>
      <c r="OO225" s="10"/>
      <c r="OP225" s="10"/>
      <c r="OQ225" s="10"/>
      <c r="OR225" s="10"/>
      <c r="OS225" s="10"/>
      <c r="OT225" s="10"/>
      <c r="OU225" s="10"/>
      <c r="OV225" s="10"/>
      <c r="OW225" s="10"/>
      <c r="OX225" s="10"/>
      <c r="OY225" s="10"/>
      <c r="OZ225" s="10"/>
      <c r="PA225" s="10"/>
      <c r="PB225" s="10"/>
      <c r="PC225" s="10"/>
      <c r="PD225" s="10"/>
      <c r="PE225" s="10"/>
      <c r="PF225" s="10"/>
      <c r="PG225" s="10"/>
      <c r="PH225" s="10"/>
      <c r="PI225" s="10"/>
      <c r="PJ225" s="10"/>
      <c r="PK225" s="10"/>
      <c r="PL225" s="10"/>
      <c r="PM225" s="10"/>
      <c r="PN225" s="10"/>
      <c r="PO225" s="10"/>
      <c r="PP225" s="10"/>
      <c r="PQ225" s="10"/>
      <c r="PR225" s="10"/>
      <c r="PS225" s="10"/>
      <c r="PT225" s="10"/>
      <c r="PU225" s="10"/>
      <c r="PV225" s="10"/>
      <c r="PW225" s="10"/>
      <c r="PX225" s="10"/>
      <c r="PY225" s="10"/>
      <c r="PZ225" s="10"/>
      <c r="QA225" s="10"/>
      <c r="QB225" s="10"/>
      <c r="QC225" s="10"/>
      <c r="QD225" s="10"/>
      <c r="QE225" s="10"/>
      <c r="QF225" s="10"/>
      <c r="QG225" s="10"/>
      <c r="QH225" s="10"/>
      <c r="QI225" s="10"/>
      <c r="QJ225" s="10"/>
      <c r="QK225" s="10"/>
      <c r="QL225" s="10"/>
      <c r="QM225" s="10"/>
      <c r="QN225" s="10"/>
      <c r="QO225" s="10"/>
      <c r="QP225" s="10"/>
      <c r="QQ225" s="10"/>
      <c r="QR225" s="10"/>
      <c r="QS225" s="10"/>
      <c r="QT225" s="10"/>
      <c r="QU225" s="10"/>
      <c r="QV225" s="10"/>
      <c r="QW225" s="10"/>
      <c r="QX225" s="10"/>
      <c r="QY225" s="10"/>
      <c r="QZ225" s="10"/>
      <c r="RA225" s="10"/>
      <c r="RB225" s="10"/>
      <c r="RC225" s="10"/>
      <c r="RD225" s="10"/>
      <c r="RE225" s="10"/>
      <c r="RF225" s="10"/>
      <c r="RG225" s="10"/>
      <c r="RH225" s="10"/>
      <c r="RI225" s="10"/>
      <c r="RJ225" s="10"/>
      <c r="RK225" s="10"/>
      <c r="RL225" s="10"/>
      <c r="RM225" s="10"/>
      <c r="RN225" s="10"/>
      <c r="RO225" s="10"/>
      <c r="RP225" s="10"/>
      <c r="RQ225" s="10"/>
      <c r="RR225" s="10"/>
      <c r="RS225" s="10"/>
      <c r="RT225" s="10"/>
      <c r="RU225" s="10"/>
      <c r="RV225" s="10"/>
      <c r="RW225" s="10"/>
      <c r="RX225" s="10"/>
      <c r="RY225" s="10"/>
      <c r="RZ225" s="10"/>
      <c r="SA225" s="10"/>
      <c r="SB225" s="10"/>
      <c r="SC225" s="10"/>
      <c r="SD225" s="10"/>
      <c r="SE225" s="10"/>
      <c r="SF225" s="10"/>
      <c r="SG225" s="10"/>
      <c r="SH225" s="10"/>
      <c r="SI225" s="10"/>
      <c r="SJ225" s="10"/>
      <c r="SK225" s="10"/>
      <c r="SL225" s="10"/>
      <c r="SM225" s="10"/>
      <c r="SN225" s="10"/>
      <c r="SO225" s="10"/>
      <c r="SP225" s="10"/>
      <c r="SQ225" s="10"/>
      <c r="SR225" s="10"/>
      <c r="SS225" s="10"/>
      <c r="ST225" s="10"/>
      <c r="SU225" s="10"/>
      <c r="SV225" s="10"/>
      <c r="SW225" s="10"/>
      <c r="SX225" s="10"/>
      <c r="SY225" s="10"/>
      <c r="SZ225" s="10"/>
      <c r="TA225" s="10"/>
      <c r="TB225" s="10"/>
      <c r="TC225" s="10"/>
      <c r="TD225" s="10"/>
      <c r="TE225" s="10"/>
      <c r="TF225" s="10"/>
      <c r="TG225" s="10"/>
      <c r="TH225" s="10"/>
      <c r="TI225" s="10"/>
      <c r="TJ225" s="10"/>
      <c r="TK225" s="10"/>
      <c r="TL225" s="10"/>
      <c r="TM225" s="10"/>
      <c r="TN225" s="10"/>
      <c r="TO225" s="10"/>
      <c r="TP225" s="10"/>
      <c r="TQ225" s="10"/>
      <c r="TR225" s="10"/>
      <c r="TS225" s="10"/>
      <c r="TT225" s="10"/>
      <c r="TU225" s="10"/>
      <c r="TV225" s="10"/>
      <c r="TW225" s="10"/>
      <c r="TX225" s="10"/>
      <c r="TY225" s="10"/>
      <c r="TZ225" s="10"/>
      <c r="UA225" s="10"/>
      <c r="UB225" s="10"/>
      <c r="UC225" s="10"/>
      <c r="UD225" s="10"/>
      <c r="UE225" s="10"/>
      <c r="UF225" s="10"/>
      <c r="UG225" s="10"/>
      <c r="UH225" s="10"/>
      <c r="UI225" s="10"/>
      <c r="UJ225" s="10"/>
      <c r="UK225" s="10"/>
      <c r="UL225" s="10"/>
      <c r="UM225" s="10"/>
      <c r="UN225" s="10"/>
      <c r="UO225" s="10"/>
      <c r="UP225" s="10"/>
      <c r="UQ225" s="10"/>
      <c r="UR225" s="10"/>
      <c r="US225" s="10"/>
      <c r="UT225" s="10"/>
      <c r="UU225" s="10"/>
      <c r="UV225" s="10"/>
      <c r="UW225" s="10"/>
      <c r="UX225" s="10"/>
      <c r="UY225" s="10"/>
      <c r="UZ225" s="10"/>
      <c r="VA225" s="10"/>
      <c r="VB225" s="10"/>
      <c r="VC225" s="10"/>
      <c r="VD225" s="10"/>
      <c r="VE225" s="10"/>
      <c r="VF225" s="10"/>
      <c r="VG225" s="10"/>
      <c r="VH225" s="10"/>
      <c r="VI225" s="10"/>
      <c r="VJ225" s="10"/>
      <c r="VK225" s="10"/>
      <c r="VL225" s="10"/>
      <c r="VM225" s="10"/>
      <c r="VN225" s="10"/>
      <c r="VO225" s="10"/>
      <c r="VP225" s="10"/>
      <c r="VQ225" s="10"/>
      <c r="VR225" s="10"/>
      <c r="VS225" s="10"/>
      <c r="VT225" s="10"/>
      <c r="VU225" s="10"/>
      <c r="VV225" s="10"/>
      <c r="VW225" s="10"/>
      <c r="VX225" s="10"/>
      <c r="VY225" s="10"/>
      <c r="VZ225" s="10"/>
      <c r="WA225" s="10"/>
      <c r="WB225" s="10"/>
      <c r="WC225" s="10"/>
      <c r="WD225" s="10"/>
      <c r="WE225" s="10"/>
      <c r="WF225" s="10"/>
      <c r="WG225" s="10"/>
      <c r="WH225" s="10"/>
      <c r="WI225" s="10"/>
      <c r="WJ225" s="10"/>
      <c r="WK225" s="10"/>
      <c r="WL225" s="10"/>
      <c r="WM225" s="10"/>
      <c r="WN225" s="10"/>
      <c r="WO225" s="10"/>
      <c r="WP225" s="10"/>
      <c r="WQ225" s="10"/>
      <c r="WR225" s="10"/>
      <c r="WS225" s="10"/>
      <c r="WT225" s="10"/>
      <c r="WU225" s="10"/>
      <c r="WV225" s="10"/>
      <c r="WW225" s="10"/>
      <c r="WX225" s="10"/>
      <c r="WY225" s="10"/>
      <c r="WZ225" s="10"/>
      <c r="XA225" s="10"/>
      <c r="XB225" s="10"/>
      <c r="XC225" s="10"/>
      <c r="XD225" s="10"/>
      <c r="XE225" s="10"/>
      <c r="XF225" s="10"/>
      <c r="XG225" s="10"/>
      <c r="XH225" s="10"/>
      <c r="XI225" s="10"/>
      <c r="XJ225" s="10"/>
      <c r="XK225" s="10"/>
      <c r="XL225" s="10"/>
      <c r="XM225" s="10"/>
      <c r="XN225" s="10"/>
      <c r="XO225" s="10"/>
      <c r="XP225" s="10"/>
      <c r="XQ225" s="10"/>
      <c r="XR225" s="10"/>
      <c r="XS225" s="10"/>
      <c r="XT225" s="10"/>
      <c r="XU225" s="10"/>
      <c r="XV225" s="10"/>
      <c r="XW225" s="10"/>
      <c r="XX225" s="10"/>
      <c r="XY225" s="10"/>
      <c r="XZ225" s="10"/>
      <c r="YA225" s="10"/>
      <c r="YB225" s="10"/>
      <c r="YC225" s="10"/>
      <c r="YD225" s="10"/>
      <c r="YE225" s="10"/>
      <c r="YF225" s="10"/>
      <c r="YG225" s="10"/>
      <c r="YH225" s="10"/>
      <c r="YI225" s="10"/>
      <c r="YJ225" s="10"/>
      <c r="YK225" s="10"/>
      <c r="YL225" s="10"/>
      <c r="YM225" s="10"/>
      <c r="YN225" s="10"/>
      <c r="YO225" s="10"/>
      <c r="YP225" s="10"/>
      <c r="YQ225" s="10"/>
      <c r="YR225" s="10"/>
      <c r="YS225" s="10"/>
      <c r="YT225" s="10"/>
      <c r="YU225" s="10"/>
      <c r="YV225" s="10"/>
      <c r="YW225" s="10"/>
      <c r="YX225" s="10"/>
      <c r="YY225" s="10"/>
      <c r="YZ225" s="10"/>
      <c r="ZA225" s="10"/>
      <c r="ZB225" s="10"/>
      <c r="ZC225" s="10"/>
      <c r="ZD225" s="10"/>
      <c r="ZE225" s="10"/>
      <c r="ZF225" s="10"/>
      <c r="ZG225" s="10"/>
      <c r="ZH225" s="10"/>
      <c r="ZI225" s="10"/>
      <c r="ZJ225" s="10"/>
      <c r="ZK225" s="10"/>
      <c r="ZL225" s="10"/>
      <c r="ZM225" s="10"/>
      <c r="ZN225" s="10"/>
      <c r="ZO225" s="10"/>
      <c r="ZP225" s="10"/>
      <c r="ZQ225" s="10"/>
      <c r="ZR225" s="10"/>
      <c r="ZS225" s="10"/>
      <c r="ZT225" s="10"/>
      <c r="ZU225" s="10"/>
      <c r="ZV225" s="10"/>
      <c r="ZW225" s="10"/>
      <c r="ZX225" s="10"/>
      <c r="ZY225" s="10"/>
      <c r="ZZ225" s="10"/>
      <c r="AAA225" s="10"/>
      <c r="AAB225" s="10"/>
      <c r="AAC225" s="10"/>
      <c r="AAD225" s="10"/>
      <c r="AAE225" s="10"/>
      <c r="AAF225" s="10"/>
      <c r="AAG225" s="10"/>
      <c r="AAH225" s="10"/>
      <c r="AAI225" s="10"/>
      <c r="AAJ225" s="10"/>
      <c r="AAK225" s="10"/>
      <c r="AAL225" s="10"/>
      <c r="AAM225" s="10"/>
      <c r="AAN225" s="10"/>
      <c r="AAO225" s="10"/>
      <c r="AAP225" s="10"/>
      <c r="AAQ225" s="10"/>
      <c r="AAR225" s="10"/>
      <c r="AAS225" s="10"/>
      <c r="AAT225" s="10"/>
      <c r="AAU225" s="10"/>
      <c r="AAV225" s="10"/>
      <c r="AAW225" s="10"/>
      <c r="AAX225" s="10"/>
      <c r="AAY225" s="10"/>
      <c r="AAZ225" s="10"/>
      <c r="ABA225" s="10"/>
      <c r="ABB225" s="10"/>
      <c r="ABC225" s="10"/>
      <c r="ABD225" s="10"/>
      <c r="ABE225" s="10"/>
      <c r="ABF225" s="10"/>
      <c r="ABG225" s="10"/>
      <c r="ABH225" s="10"/>
      <c r="ABI225" s="10"/>
      <c r="ABJ225" s="10"/>
      <c r="ABK225" s="10"/>
      <c r="ABL225" s="10"/>
      <c r="ABM225" s="10"/>
      <c r="ABN225" s="10"/>
      <c r="ABO225" s="10"/>
      <c r="ABP225" s="10"/>
      <c r="ABQ225" s="10"/>
      <c r="ABR225" s="10"/>
      <c r="ABS225" s="10"/>
      <c r="ABT225" s="10"/>
      <c r="ABU225" s="10"/>
      <c r="ABV225" s="10"/>
      <c r="ABW225" s="10"/>
      <c r="ABX225" s="10"/>
      <c r="ABY225" s="10"/>
      <c r="ABZ225" s="10"/>
      <c r="ACA225" s="10"/>
      <c r="ACB225" s="10"/>
      <c r="ACC225" s="10"/>
      <c r="ACD225" s="10"/>
      <c r="ACE225" s="10"/>
      <c r="ACF225" s="10"/>
      <c r="ACG225" s="10"/>
      <c r="ACH225" s="10"/>
      <c r="ACI225" s="10"/>
      <c r="ACJ225" s="10"/>
      <c r="ACK225" s="10"/>
      <c r="ACL225" s="10"/>
      <c r="ACM225" s="10"/>
      <c r="ACN225" s="10"/>
      <c r="ACO225" s="10"/>
      <c r="ACP225" s="10"/>
      <c r="ACQ225" s="10"/>
      <c r="ACR225" s="10"/>
      <c r="ACS225" s="10"/>
      <c r="ACT225" s="10"/>
      <c r="ACU225" s="10"/>
      <c r="ACV225" s="10"/>
      <c r="ACW225" s="10"/>
      <c r="ACX225" s="10"/>
      <c r="ACY225" s="10"/>
      <c r="ACZ225" s="10"/>
      <c r="ADA225" s="10"/>
      <c r="ADB225" s="10"/>
      <c r="ADC225" s="10"/>
      <c r="ADD225" s="10"/>
      <c r="ADE225" s="10"/>
      <c r="ADF225" s="10"/>
      <c r="ADG225" s="10"/>
      <c r="ADH225" s="10"/>
      <c r="ADI225" s="10"/>
      <c r="ADJ225" s="10"/>
      <c r="ADK225" s="10"/>
      <c r="ADL225" s="10"/>
      <c r="ADM225" s="10"/>
      <c r="ADN225" s="10"/>
      <c r="ADO225" s="10"/>
      <c r="ADP225" s="10"/>
      <c r="ADQ225" s="10"/>
      <c r="ADR225" s="10"/>
      <c r="ADS225" s="10"/>
      <c r="ADT225" s="10"/>
      <c r="ADU225" s="10"/>
      <c r="ADV225" s="10"/>
      <c r="ADW225" s="10"/>
      <c r="ADX225" s="10"/>
      <c r="ADY225" s="10"/>
      <c r="ADZ225" s="10"/>
      <c r="AEA225" s="10"/>
      <c r="AEB225" s="10"/>
      <c r="AEC225" s="10"/>
      <c r="AED225" s="10"/>
      <c r="AEE225" s="10"/>
      <c r="AEF225" s="10"/>
      <c r="AEG225" s="10"/>
      <c r="AEH225" s="10"/>
      <c r="AEI225" s="10"/>
      <c r="AEJ225" s="10"/>
      <c r="AEK225" s="10"/>
      <c r="AEL225" s="10"/>
      <c r="AEM225" s="10"/>
      <c r="AEN225" s="10"/>
      <c r="AEO225" s="10"/>
      <c r="AEP225" s="10"/>
      <c r="AEQ225" s="10"/>
      <c r="AER225" s="10"/>
      <c r="AES225" s="10"/>
      <c r="AET225" s="10"/>
      <c r="AEU225" s="10"/>
      <c r="AEV225" s="10"/>
      <c r="AEW225" s="10"/>
      <c r="AEX225" s="10"/>
      <c r="AEY225" s="10"/>
      <c r="AEZ225" s="10"/>
      <c r="AFA225" s="10"/>
      <c r="AFB225" s="10"/>
      <c r="AFC225" s="10"/>
      <c r="AFD225" s="10"/>
      <c r="AFE225" s="10"/>
      <c r="AFF225" s="10"/>
      <c r="AFG225" s="10"/>
      <c r="AFH225" s="10"/>
      <c r="AFI225" s="10"/>
      <c r="AFJ225" s="10"/>
      <c r="AFK225" s="10"/>
      <c r="AFL225" s="10"/>
      <c r="AFM225" s="10"/>
      <c r="AFN225" s="10"/>
      <c r="AFO225" s="10"/>
      <c r="AFP225" s="10"/>
      <c r="AFQ225" s="10"/>
      <c r="AFR225" s="10"/>
      <c r="AFS225" s="10"/>
      <c r="AFT225" s="10"/>
      <c r="AFU225" s="10"/>
      <c r="AFV225" s="10"/>
      <c r="AFW225" s="10"/>
      <c r="AFX225" s="10"/>
      <c r="AFY225" s="10"/>
      <c r="AFZ225" s="10"/>
      <c r="AGA225" s="10"/>
      <c r="AGB225" s="10"/>
      <c r="AGC225" s="10"/>
      <c r="AGD225" s="10"/>
      <c r="AGE225" s="10"/>
      <c r="AGF225" s="10"/>
      <c r="AGG225" s="10"/>
      <c r="AGH225" s="10"/>
      <c r="AGI225" s="10"/>
      <c r="AGJ225" s="10"/>
      <c r="AGK225" s="10"/>
      <c r="AGL225" s="10"/>
      <c r="AGM225" s="10"/>
      <c r="AGN225" s="10"/>
      <c r="AGO225" s="10"/>
      <c r="AGP225" s="10"/>
      <c r="AGQ225" s="10"/>
      <c r="AGR225" s="10"/>
      <c r="AGS225" s="10"/>
      <c r="AGT225" s="10"/>
      <c r="AGU225" s="10"/>
      <c r="AGV225" s="10"/>
      <c r="AGW225" s="10"/>
      <c r="AGX225" s="10"/>
      <c r="AGY225" s="10"/>
      <c r="AGZ225" s="10"/>
      <c r="AHA225" s="10"/>
      <c r="AHB225" s="10"/>
      <c r="AHC225" s="10"/>
      <c r="AHD225" s="10"/>
      <c r="AHE225" s="10"/>
      <c r="AHF225" s="10"/>
      <c r="AHG225" s="10"/>
      <c r="AHH225" s="10"/>
      <c r="AHI225" s="10"/>
      <c r="AHJ225" s="10"/>
      <c r="AHK225" s="10"/>
      <c r="AHL225" s="10"/>
      <c r="AHM225" s="10"/>
      <c r="AHN225" s="10"/>
      <c r="AHO225" s="10"/>
      <c r="AHP225" s="10"/>
      <c r="AHQ225" s="10"/>
      <c r="AHR225" s="10"/>
      <c r="AHS225" s="10"/>
      <c r="AHT225" s="10"/>
      <c r="AHU225" s="10"/>
      <c r="AHV225" s="10"/>
      <c r="AHW225" s="10"/>
      <c r="AHX225" s="10"/>
      <c r="AHY225" s="10"/>
      <c r="AHZ225" s="10"/>
      <c r="AIA225" s="10"/>
      <c r="AIB225" s="10"/>
      <c r="AIC225" s="10"/>
      <c r="AID225" s="10"/>
      <c r="AIE225" s="10"/>
      <c r="AIF225" s="10"/>
      <c r="AIG225" s="10"/>
      <c r="AIH225" s="10"/>
      <c r="AII225" s="10"/>
      <c r="AIJ225" s="10"/>
      <c r="AIK225" s="10"/>
      <c r="AIL225" s="10"/>
      <c r="AIM225" s="10"/>
      <c r="AIN225" s="10"/>
      <c r="AIO225" s="10"/>
      <c r="AIP225" s="10"/>
      <c r="AIQ225" s="10"/>
      <c r="AIR225" s="10"/>
      <c r="AIS225" s="10"/>
      <c r="AIT225" s="10"/>
      <c r="AIU225" s="10"/>
      <c r="AIV225" s="10"/>
      <c r="AIW225" s="10"/>
      <c r="AIX225" s="10"/>
      <c r="AIY225" s="10"/>
      <c r="AIZ225" s="10"/>
      <c r="AJA225" s="10"/>
      <c r="AJB225" s="10"/>
      <c r="AJC225" s="10"/>
      <c r="AJD225" s="10"/>
      <c r="AJE225" s="10"/>
      <c r="AJF225" s="10"/>
      <c r="AJG225" s="10"/>
      <c r="AJH225" s="10"/>
      <c r="AJI225" s="10"/>
      <c r="AJJ225" s="10"/>
      <c r="AJK225" s="10"/>
      <c r="AJL225" s="10"/>
      <c r="AJM225" s="10"/>
      <c r="AJN225" s="10"/>
      <c r="AJO225" s="10"/>
      <c r="AJP225" s="10"/>
      <c r="AJQ225" s="10"/>
      <c r="AJR225" s="10"/>
      <c r="AJS225" s="10"/>
      <c r="AJT225" s="10"/>
      <c r="AJU225" s="10"/>
      <c r="AJV225" s="10"/>
      <c r="AJW225" s="10"/>
      <c r="AJX225" s="10"/>
      <c r="AJY225" s="10"/>
      <c r="AJZ225" s="10"/>
      <c r="AKA225" s="10"/>
      <c r="AKB225" s="10"/>
      <c r="AKC225" s="10"/>
      <c r="AKD225" s="10"/>
      <c r="AKE225" s="10"/>
      <c r="AKF225" s="10"/>
      <c r="AKG225" s="10"/>
      <c r="AKH225" s="10"/>
      <c r="AKI225" s="10"/>
      <c r="AKJ225" s="10"/>
      <c r="AKK225" s="10"/>
      <c r="AKL225" s="10"/>
      <c r="AKM225" s="10"/>
      <c r="AKN225" s="10"/>
      <c r="AKO225" s="10"/>
      <c r="AKP225" s="10"/>
      <c r="AKQ225" s="10"/>
      <c r="AKR225" s="10"/>
      <c r="AKS225" s="10"/>
      <c r="AKT225" s="10"/>
      <c r="AKU225" s="10"/>
      <c r="AKV225" s="10"/>
      <c r="AKW225" s="10"/>
      <c r="AKX225" s="10"/>
      <c r="AKY225" s="10"/>
      <c r="AKZ225" s="10"/>
      <c r="ALA225" s="10"/>
      <c r="ALB225" s="10"/>
      <c r="ALC225" s="10"/>
      <c r="ALD225" s="10"/>
      <c r="ALE225" s="10"/>
      <c r="ALF225" s="10"/>
      <c r="ALG225" s="10"/>
      <c r="ALH225" s="10"/>
      <c r="ALI225" s="10"/>
      <c r="ALJ225" s="10"/>
      <c r="ALK225" s="10"/>
      <c r="ALL225" s="10"/>
      <c r="ALM225" s="10"/>
      <c r="ALN225" s="10"/>
      <c r="ALO225" s="10"/>
      <c r="ALP225" s="10"/>
      <c r="ALQ225" s="10"/>
      <c r="ALR225" s="10"/>
      <c r="ALS225" s="10"/>
      <c r="ALT225" s="10"/>
      <c r="ALU225" s="10"/>
      <c r="ALV225" s="10"/>
      <c r="ALW225" s="10"/>
      <c r="ALX225" s="10"/>
      <c r="ALY225" s="10"/>
      <c r="ALZ225" s="10"/>
      <c r="AMA225" s="10"/>
      <c r="AMB225" s="10"/>
      <c r="AMC225" s="10"/>
      <c r="AMD225" s="10"/>
      <c r="AME225" s="10"/>
      <c r="AMF225" s="10"/>
      <c r="AMG225" s="10"/>
      <c r="AMH225" s="10"/>
      <c r="AMI225" s="10"/>
      <c r="AMJ225" s="10"/>
      <c r="AMK225" s="10"/>
      <c r="AML225" s="10"/>
      <c r="AMM225" s="10"/>
      <c r="AMN225" s="10"/>
      <c r="AMO225" s="10"/>
      <c r="AMP225" s="10"/>
      <c r="AMQ225" s="10"/>
      <c r="AMR225" s="10"/>
      <c r="AMS225" s="10"/>
      <c r="AMT225" s="10"/>
      <c r="AMU225" s="10"/>
      <c r="AMV225" s="10"/>
      <c r="AMW225" s="10"/>
      <c r="AMX225" s="10"/>
      <c r="AMY225" s="10"/>
      <c r="AMZ225" s="10"/>
      <c r="ANA225" s="10"/>
      <c r="ANB225" s="10"/>
      <c r="ANC225" s="10"/>
      <c r="AND225" s="10"/>
      <c r="ANE225" s="10"/>
      <c r="ANF225" s="10"/>
      <c r="ANG225" s="10"/>
      <c r="ANH225" s="10"/>
      <c r="ANI225" s="10"/>
      <c r="ANJ225" s="10"/>
      <c r="ANK225" s="10"/>
      <c r="ANL225" s="10"/>
      <c r="ANM225" s="10"/>
      <c r="ANN225" s="10"/>
      <c r="ANO225" s="10"/>
      <c r="ANP225" s="10"/>
      <c r="ANQ225" s="10"/>
      <c r="ANR225" s="10"/>
      <c r="ANS225" s="10"/>
      <c r="ANT225" s="10"/>
      <c r="ANU225" s="10"/>
      <c r="ANV225" s="10"/>
      <c r="ANW225" s="10"/>
      <c r="ANX225" s="10"/>
      <c r="ANY225" s="10"/>
      <c r="ANZ225" s="10"/>
      <c r="AOA225" s="10"/>
      <c r="AOB225" s="10"/>
      <c r="AOC225" s="10"/>
      <c r="AOD225" s="10"/>
      <c r="AOE225" s="10"/>
      <c r="AOF225" s="10"/>
      <c r="AOG225" s="10"/>
      <c r="AOH225" s="10"/>
      <c r="AOI225" s="10"/>
      <c r="AOJ225" s="10"/>
      <c r="AOK225" s="10"/>
      <c r="AOL225" s="10"/>
      <c r="AOM225" s="10"/>
      <c r="AON225" s="10"/>
      <c r="AOO225" s="10"/>
      <c r="AOP225" s="10"/>
      <c r="AOQ225" s="10"/>
      <c r="AOR225" s="10"/>
      <c r="AOS225" s="10"/>
      <c r="AOT225" s="10"/>
      <c r="AOU225" s="10"/>
      <c r="AOV225" s="10"/>
      <c r="AOW225" s="10"/>
      <c r="AOX225" s="10"/>
      <c r="AOY225" s="10"/>
      <c r="AOZ225" s="10"/>
      <c r="APA225" s="10"/>
      <c r="APB225" s="10"/>
      <c r="APC225" s="10"/>
      <c r="APD225" s="10"/>
      <c r="APE225" s="10"/>
      <c r="APF225" s="10"/>
      <c r="APG225" s="10"/>
      <c r="APH225" s="10"/>
      <c r="API225" s="10"/>
      <c r="APJ225" s="10"/>
      <c r="APK225" s="10"/>
      <c r="APL225" s="10"/>
      <c r="APM225" s="10"/>
      <c r="APN225" s="10"/>
      <c r="APO225" s="10"/>
      <c r="APP225" s="10"/>
      <c r="APQ225" s="10"/>
      <c r="APR225" s="10"/>
      <c r="APS225" s="10"/>
      <c r="APT225" s="10"/>
      <c r="APU225" s="10"/>
      <c r="APV225" s="10"/>
      <c r="APW225" s="10"/>
      <c r="APX225" s="10"/>
      <c r="APY225" s="10"/>
      <c r="APZ225" s="10"/>
      <c r="AQA225" s="10"/>
      <c r="AQB225" s="10"/>
      <c r="AQC225" s="10"/>
      <c r="AQD225" s="10"/>
      <c r="AQE225" s="10"/>
      <c r="AQF225" s="10"/>
      <c r="AQG225" s="10"/>
      <c r="AQH225" s="10"/>
      <c r="AQI225" s="10"/>
      <c r="AQJ225" s="10"/>
      <c r="AQK225" s="10"/>
      <c r="AQL225" s="10"/>
      <c r="AQM225" s="10"/>
      <c r="AQN225" s="10"/>
      <c r="AQO225" s="10"/>
      <c r="AQP225" s="10"/>
      <c r="AQQ225" s="10"/>
      <c r="AQR225" s="10"/>
      <c r="AQS225" s="10"/>
      <c r="AQT225" s="10"/>
      <c r="AQU225" s="10"/>
      <c r="AQV225" s="10"/>
      <c r="AQW225" s="10"/>
      <c r="AQX225" s="10"/>
      <c r="AQY225" s="10"/>
      <c r="AQZ225" s="10"/>
      <c r="ARA225" s="10"/>
      <c r="ARB225" s="10"/>
      <c r="ARC225" s="10"/>
      <c r="ARD225" s="10"/>
      <c r="ARE225" s="10"/>
      <c r="ARF225" s="10"/>
      <c r="ARG225" s="10"/>
      <c r="ARH225" s="10"/>
      <c r="ARI225" s="10"/>
      <c r="ARJ225" s="10"/>
      <c r="ARK225" s="10"/>
      <c r="ARL225" s="10"/>
      <c r="ARM225" s="10"/>
      <c r="ARN225" s="10"/>
      <c r="ARO225" s="10"/>
      <c r="ARP225" s="10"/>
      <c r="ARQ225" s="10"/>
      <c r="ARR225" s="10"/>
      <c r="ARS225" s="10"/>
      <c r="ART225" s="10"/>
      <c r="ARU225" s="10"/>
      <c r="ARV225" s="10"/>
      <c r="ARW225" s="10"/>
      <c r="ARX225" s="10"/>
      <c r="ARY225" s="10"/>
      <c r="ARZ225" s="10"/>
      <c r="ASA225" s="10"/>
      <c r="ASB225" s="10"/>
      <c r="ASC225" s="10"/>
      <c r="ASD225" s="10"/>
      <c r="ASE225" s="10"/>
      <c r="ASF225" s="10"/>
      <c r="ASG225" s="10"/>
      <c r="ASH225" s="10"/>
      <c r="ASI225" s="10"/>
      <c r="ASJ225" s="10"/>
      <c r="ASK225" s="10"/>
      <c r="ASL225" s="10"/>
      <c r="ASM225" s="10"/>
      <c r="ASN225" s="10"/>
      <c r="ASO225" s="10"/>
      <c r="ASP225" s="10"/>
      <c r="ASQ225" s="10"/>
      <c r="ASR225" s="10"/>
      <c r="ASS225" s="10"/>
      <c r="AST225" s="10"/>
      <c r="ASU225" s="10"/>
      <c r="ASV225" s="10"/>
      <c r="ASW225" s="10"/>
      <c r="ASX225" s="10"/>
      <c r="ASY225" s="10"/>
      <c r="ASZ225" s="10"/>
      <c r="ATA225" s="10"/>
      <c r="ATB225" s="10"/>
      <c r="ATC225" s="10"/>
      <c r="ATD225" s="10"/>
      <c r="ATE225" s="10"/>
      <c r="ATF225" s="10"/>
      <c r="ATG225" s="10"/>
      <c r="ATH225" s="10"/>
      <c r="ATI225" s="10"/>
      <c r="ATJ225" s="10"/>
      <c r="ATK225" s="10"/>
      <c r="ATL225" s="10"/>
      <c r="ATM225" s="10"/>
      <c r="ATN225" s="10"/>
      <c r="ATO225" s="10"/>
      <c r="ATP225" s="10"/>
      <c r="ATQ225" s="10"/>
      <c r="ATR225" s="10"/>
      <c r="ATS225" s="10"/>
      <c r="ATT225" s="10"/>
      <c r="ATU225" s="10"/>
      <c r="ATV225" s="10"/>
      <c r="ATW225" s="10"/>
      <c r="ATX225" s="10"/>
      <c r="ATY225" s="10"/>
      <c r="ATZ225" s="10"/>
      <c r="AUA225" s="10"/>
      <c r="AUB225" s="10"/>
      <c r="AUC225" s="10"/>
      <c r="AUD225" s="10"/>
      <c r="AUE225" s="10"/>
      <c r="AUF225" s="10"/>
      <c r="AUG225" s="10"/>
      <c r="AUH225" s="10"/>
      <c r="AUI225" s="10"/>
      <c r="AUJ225" s="10"/>
      <c r="AUK225" s="10"/>
      <c r="AUL225" s="10"/>
      <c r="AUM225" s="10"/>
      <c r="AUN225" s="10"/>
      <c r="AUO225" s="10"/>
      <c r="AUP225" s="10"/>
      <c r="AUQ225" s="10"/>
      <c r="AUR225" s="10"/>
      <c r="AUS225" s="10"/>
      <c r="AUT225" s="10"/>
      <c r="AUU225" s="10"/>
      <c r="AUV225" s="10"/>
      <c r="AUW225" s="10"/>
      <c r="AUX225" s="10"/>
      <c r="AUY225" s="10"/>
      <c r="AUZ225" s="10"/>
      <c r="AVA225" s="10"/>
      <c r="AVB225" s="10"/>
      <c r="AVC225" s="10"/>
      <c r="AVD225" s="10"/>
      <c r="AVE225" s="10"/>
      <c r="AVF225" s="10"/>
      <c r="AVG225" s="10"/>
      <c r="AVH225" s="10"/>
      <c r="AVI225" s="10"/>
      <c r="AVJ225" s="10"/>
      <c r="AVK225" s="10"/>
      <c r="AVL225" s="10"/>
      <c r="AVM225" s="10"/>
      <c r="AVN225" s="10"/>
      <c r="AVO225" s="10"/>
      <c r="AVP225" s="10"/>
      <c r="AVQ225" s="10"/>
      <c r="AVR225" s="10"/>
      <c r="AVS225" s="10"/>
      <c r="AVT225" s="10"/>
      <c r="AVU225" s="10"/>
      <c r="AVV225" s="10"/>
      <c r="AVW225" s="10"/>
      <c r="AVX225" s="10"/>
      <c r="AVY225" s="10"/>
      <c r="AVZ225" s="10"/>
      <c r="AWA225" s="10"/>
      <c r="AWB225" s="10"/>
      <c r="AWC225" s="10"/>
      <c r="AWD225" s="10"/>
      <c r="AWE225" s="10"/>
      <c r="AWF225" s="10"/>
      <c r="AWG225" s="10"/>
      <c r="AWH225" s="10"/>
      <c r="AWI225" s="10"/>
      <c r="AWJ225" s="10"/>
      <c r="AWK225" s="10"/>
      <c r="AWL225" s="10"/>
      <c r="AWM225" s="10"/>
      <c r="AWN225" s="10"/>
      <c r="AWO225" s="10"/>
      <c r="AWP225" s="10"/>
      <c r="AWQ225" s="10"/>
      <c r="AWR225" s="10"/>
      <c r="AWS225" s="10"/>
      <c r="AWT225" s="10"/>
      <c r="AWU225" s="10"/>
      <c r="AWV225" s="10"/>
      <c r="AWW225" s="10"/>
      <c r="AWX225" s="10"/>
      <c r="AWY225" s="10"/>
      <c r="AWZ225" s="10"/>
      <c r="AXA225" s="10"/>
      <c r="AXB225" s="10"/>
      <c r="AXC225" s="10"/>
      <c r="AXD225" s="10"/>
      <c r="AXE225" s="10"/>
      <c r="AXF225" s="10"/>
      <c r="AXG225" s="10"/>
      <c r="AXH225" s="10"/>
      <c r="AXI225" s="10"/>
      <c r="AXJ225" s="10"/>
      <c r="AXK225" s="10"/>
      <c r="AXL225" s="10"/>
      <c r="AXM225" s="10"/>
      <c r="AXN225" s="10"/>
      <c r="AXO225" s="10"/>
      <c r="AXP225" s="10"/>
      <c r="AXQ225" s="10"/>
      <c r="AXR225" s="10"/>
      <c r="AXS225" s="10"/>
      <c r="AXT225" s="10"/>
      <c r="AXU225" s="10"/>
      <c r="AXV225" s="10"/>
      <c r="AXW225" s="10"/>
      <c r="AXX225" s="10"/>
      <c r="AXY225" s="10"/>
      <c r="AXZ225" s="10"/>
      <c r="AYA225" s="10"/>
      <c r="AYB225" s="10"/>
      <c r="AYC225" s="10"/>
      <c r="AYD225" s="10"/>
      <c r="AYE225" s="10"/>
      <c r="AYF225" s="10"/>
      <c r="AYG225" s="10"/>
      <c r="AYH225" s="10"/>
      <c r="AYI225" s="10"/>
      <c r="AYJ225" s="10"/>
      <c r="AYK225" s="10"/>
      <c r="AYL225" s="10"/>
      <c r="AYM225" s="10"/>
      <c r="AYN225" s="10"/>
      <c r="AYO225" s="10"/>
      <c r="AYP225" s="10"/>
      <c r="AYQ225" s="10"/>
      <c r="AYR225" s="10"/>
      <c r="AYS225" s="10"/>
      <c r="AYT225" s="10"/>
      <c r="AYU225" s="10"/>
      <c r="AYV225" s="10"/>
      <c r="AYW225" s="10"/>
      <c r="AYX225" s="10"/>
      <c r="AYY225" s="10"/>
      <c r="AYZ225" s="10"/>
      <c r="AZA225" s="10"/>
      <c r="AZB225" s="10"/>
      <c r="AZC225" s="10"/>
      <c r="AZD225" s="10"/>
      <c r="AZE225" s="10"/>
      <c r="AZF225" s="10"/>
      <c r="AZG225" s="10"/>
      <c r="AZH225" s="10"/>
      <c r="AZI225" s="10"/>
      <c r="AZJ225" s="10"/>
      <c r="AZK225" s="10"/>
      <c r="AZL225" s="10"/>
      <c r="AZM225" s="10"/>
      <c r="AZN225" s="10"/>
      <c r="AZO225" s="10"/>
      <c r="AZP225" s="10"/>
      <c r="AZQ225" s="10"/>
      <c r="AZR225" s="10"/>
      <c r="AZS225" s="10"/>
      <c r="AZT225" s="10"/>
      <c r="AZU225" s="10"/>
      <c r="AZV225" s="10"/>
      <c r="AZW225" s="10"/>
      <c r="AZX225" s="10"/>
      <c r="AZY225" s="10"/>
      <c r="AZZ225" s="10"/>
      <c r="BAA225" s="10"/>
      <c r="BAB225" s="10"/>
      <c r="BAC225" s="10"/>
      <c r="BAD225" s="10"/>
      <c r="BAE225" s="10"/>
      <c r="BAF225" s="10"/>
      <c r="BAG225" s="10"/>
      <c r="BAH225" s="10"/>
      <c r="BAI225" s="10"/>
      <c r="BAJ225" s="10"/>
      <c r="BAK225" s="10"/>
      <c r="BAL225" s="10"/>
      <c r="BAM225" s="10"/>
      <c r="BAN225" s="10"/>
      <c r="BAO225" s="10"/>
      <c r="BAP225" s="10"/>
      <c r="BAQ225" s="10"/>
      <c r="BAR225" s="10"/>
      <c r="BAS225" s="10"/>
      <c r="BAT225" s="10"/>
      <c r="BAU225" s="10"/>
      <c r="BAV225" s="10"/>
      <c r="BAW225" s="10"/>
      <c r="BAX225" s="10"/>
      <c r="BAY225" s="10"/>
      <c r="BAZ225" s="10"/>
      <c r="BBA225" s="10"/>
      <c r="BBB225" s="10"/>
      <c r="BBC225" s="10"/>
      <c r="BBD225" s="10"/>
      <c r="BBE225" s="10"/>
      <c r="BBF225" s="10"/>
      <c r="BBG225" s="10"/>
      <c r="BBH225" s="10"/>
      <c r="BBI225" s="10"/>
      <c r="BBJ225" s="10"/>
      <c r="BBK225" s="10"/>
      <c r="BBL225" s="10"/>
      <c r="BBM225" s="10"/>
      <c r="BBN225" s="10"/>
      <c r="BBO225" s="10"/>
      <c r="BBP225" s="10"/>
      <c r="BBQ225" s="10"/>
      <c r="BBR225" s="10"/>
      <c r="BBS225" s="10"/>
      <c r="BBT225" s="10"/>
      <c r="BBU225" s="10"/>
      <c r="BBV225" s="10"/>
      <c r="BBW225" s="10"/>
      <c r="BBX225" s="10"/>
      <c r="BBY225" s="10"/>
      <c r="BBZ225" s="10"/>
      <c r="BCA225" s="10"/>
      <c r="BCB225" s="10"/>
      <c r="BCC225" s="10"/>
      <c r="BCD225" s="10"/>
      <c r="BCE225" s="10"/>
      <c r="BCF225" s="10"/>
      <c r="BCG225" s="10"/>
      <c r="BCH225" s="10"/>
      <c r="BCI225" s="10"/>
      <c r="BCJ225" s="10"/>
      <c r="BCK225" s="10"/>
      <c r="BCL225" s="10"/>
      <c r="BCM225" s="10"/>
      <c r="BCN225" s="10"/>
      <c r="BCO225" s="10"/>
      <c r="BCP225" s="10"/>
      <c r="BCQ225" s="10"/>
      <c r="BCR225" s="10"/>
      <c r="BCS225" s="10"/>
      <c r="BCT225" s="10"/>
    </row>
    <row r="226" spans="1:1450" s="37" customFormat="1" x14ac:dyDescent="0.25">
      <c r="A226" s="42" t="s">
        <v>1237</v>
      </c>
      <c r="B226" s="29" t="s">
        <v>80</v>
      </c>
      <c r="C226" s="29" t="s">
        <v>84</v>
      </c>
      <c r="D226" s="29" t="s">
        <v>402</v>
      </c>
      <c r="E226" s="29" t="s">
        <v>403</v>
      </c>
      <c r="F226" s="29" t="s">
        <v>34</v>
      </c>
      <c r="G226" s="43">
        <v>59185</v>
      </c>
      <c r="H226" s="43">
        <v>3597</v>
      </c>
      <c r="I226" s="43">
        <v>1700</v>
      </c>
      <c r="J226" s="29">
        <v>3</v>
      </c>
      <c r="K226" s="44">
        <f>AVERAGE(G226:G228)</f>
        <v>39759</v>
      </c>
      <c r="L226" s="44">
        <f>STDEV(G226:G228)</f>
        <v>18406.87556322365</v>
      </c>
      <c r="M226" s="29"/>
      <c r="N226" s="45">
        <v>1.196</v>
      </c>
      <c r="O226" s="29" t="str">
        <f t="shared" si="46"/>
        <v/>
      </c>
      <c r="P226" s="44">
        <f>ABS(L226*N226)</f>
        <v>22014.623173615484</v>
      </c>
      <c r="Q226" s="44">
        <f>ABS(G226-$K$226)</f>
        <v>19426</v>
      </c>
      <c r="R226" s="30">
        <f>IF(Q226&gt;$P$226,"",G226)</f>
        <v>59185</v>
      </c>
      <c r="S226" s="30">
        <f t="shared" si="50"/>
        <v>1700</v>
      </c>
      <c r="T226" s="44">
        <f>AVERAGE(R226:R228)</f>
        <v>39759</v>
      </c>
      <c r="U226" s="44">
        <f>STDEV(R226:R228)</f>
        <v>18406.87556322365</v>
      </c>
      <c r="V226" s="29"/>
      <c r="W226" s="44">
        <f>IF(R226="","",((R226-$T$226)/S226)^2)</f>
        <v>130.57767335640139</v>
      </c>
      <c r="X226" s="46">
        <f>(1/(J226-1))*SUM(W226:W228)</f>
        <v>482.18708105959405</v>
      </c>
      <c r="Y226" s="47">
        <f>U226/T226</f>
        <v>0.46296123049431953</v>
      </c>
      <c r="Z226" s="31"/>
      <c r="AA226" s="47" t="str">
        <f>IF(X226&lt;2,"A",IF(Y226&lt;0.15,"B","C"))</f>
        <v>C</v>
      </c>
      <c r="AB226" s="31"/>
      <c r="AC226" s="48">
        <f>T226/1000</f>
        <v>39.759</v>
      </c>
      <c r="AD226" s="49">
        <f>AC226*(SQRT((U226/T226)^2+(0.21/3.98)^2))</f>
        <v>18.526035375932175</v>
      </c>
      <c r="AE226" s="47">
        <f>AD226/AC226</f>
        <v>0.4659582830537029</v>
      </c>
      <c r="AF226" s="47"/>
      <c r="AG226" s="50">
        <v>51</v>
      </c>
      <c r="AH226" s="32"/>
      <c r="AI226" s="49">
        <f>(MEDIAN(R226:R228))/1000</f>
        <v>37.515000000000001</v>
      </c>
      <c r="AJ226" s="49">
        <f>(QUARTILE(R226:R228,1))/1000</f>
        <v>30.045999999999999</v>
      </c>
      <c r="AK226" s="49">
        <f>(QUARTILE(R226:R228,3))/1000</f>
        <v>48.35</v>
      </c>
      <c r="AL226" s="48">
        <f>(AK226-AJ226)</f>
        <v>18.304000000000002</v>
      </c>
      <c r="AM226" s="29"/>
      <c r="AN226" s="10"/>
      <c r="AO226" s="10"/>
      <c r="AP226" s="29"/>
      <c r="AQ226" s="29"/>
      <c r="AR226" s="29"/>
      <c r="AS226" s="29"/>
      <c r="AT226" s="29"/>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c r="HU226" s="10"/>
      <c r="HV226" s="10"/>
      <c r="HW226" s="10"/>
      <c r="HX226" s="10"/>
      <c r="HY226" s="10"/>
      <c r="HZ226" s="10"/>
      <c r="IA226" s="10"/>
      <c r="IB226" s="10"/>
      <c r="IC226" s="10"/>
      <c r="ID226" s="10"/>
      <c r="IE226" s="10"/>
      <c r="IF226" s="10"/>
      <c r="IG226" s="10"/>
      <c r="IH226" s="10"/>
      <c r="II226" s="10"/>
      <c r="IJ226" s="10"/>
      <c r="IK226" s="10"/>
      <c r="IL226" s="10"/>
      <c r="IM226" s="10"/>
      <c r="IN226" s="10"/>
      <c r="IO226" s="10"/>
      <c r="IP226" s="10"/>
      <c r="IQ226" s="10"/>
      <c r="IR226" s="10"/>
      <c r="IS226" s="10"/>
      <c r="IT226" s="10"/>
      <c r="IU226" s="10"/>
      <c r="IV226" s="10"/>
      <c r="IW226" s="10"/>
      <c r="IX226" s="10"/>
      <c r="IY226" s="10"/>
      <c r="IZ226" s="10"/>
      <c r="JA226" s="10"/>
      <c r="JB226" s="10"/>
      <c r="JC226" s="10"/>
      <c r="JD226" s="10"/>
      <c r="JE226" s="10"/>
      <c r="JF226" s="10"/>
      <c r="JG226" s="10"/>
      <c r="JH226" s="10"/>
      <c r="JI226" s="10"/>
      <c r="JJ226" s="10"/>
      <c r="JK226" s="10"/>
      <c r="JL226" s="10"/>
      <c r="JM226" s="10"/>
      <c r="JN226" s="10"/>
      <c r="JO226" s="10"/>
      <c r="JP226" s="10"/>
      <c r="JQ226" s="10"/>
      <c r="JR226" s="10"/>
      <c r="JS226" s="10"/>
      <c r="JT226" s="10"/>
      <c r="JU226" s="10"/>
      <c r="JV226" s="10"/>
      <c r="JW226" s="10"/>
      <c r="JX226" s="10"/>
      <c r="JY226" s="10"/>
      <c r="JZ226" s="10"/>
      <c r="KA226" s="10"/>
      <c r="KB226" s="10"/>
      <c r="KC226" s="10"/>
      <c r="KD226" s="10"/>
      <c r="KE226" s="10"/>
      <c r="KF226" s="10"/>
      <c r="KG226" s="10"/>
      <c r="KH226" s="10"/>
      <c r="KI226" s="10"/>
      <c r="KJ226" s="10"/>
      <c r="KK226" s="10"/>
      <c r="KL226" s="10"/>
      <c r="KM226" s="10"/>
      <c r="KN226" s="10"/>
      <c r="KO226" s="10"/>
      <c r="KP226" s="10"/>
      <c r="KQ226" s="10"/>
      <c r="KR226" s="10"/>
      <c r="KS226" s="10"/>
      <c r="KT226" s="10"/>
      <c r="KU226" s="10"/>
      <c r="KV226" s="10"/>
      <c r="KW226" s="10"/>
      <c r="KX226" s="10"/>
      <c r="KY226" s="10"/>
      <c r="KZ226" s="10"/>
      <c r="LA226" s="10"/>
      <c r="LB226" s="10"/>
      <c r="LC226" s="10"/>
      <c r="LD226" s="10"/>
      <c r="LE226" s="10"/>
      <c r="LF226" s="10"/>
      <c r="LG226" s="10"/>
      <c r="LH226" s="10"/>
      <c r="LI226" s="10"/>
      <c r="LJ226" s="10"/>
      <c r="LK226" s="10"/>
      <c r="LL226" s="10"/>
      <c r="LM226" s="10"/>
      <c r="LN226" s="10"/>
      <c r="LO226" s="10"/>
      <c r="LP226" s="10"/>
      <c r="LQ226" s="10"/>
      <c r="LR226" s="10"/>
      <c r="LS226" s="10"/>
      <c r="LT226" s="10"/>
      <c r="LU226" s="10"/>
      <c r="LV226" s="10"/>
      <c r="LW226" s="10"/>
      <c r="LX226" s="10"/>
      <c r="LY226" s="10"/>
      <c r="LZ226" s="10"/>
      <c r="MA226" s="10"/>
      <c r="MB226" s="10"/>
      <c r="MC226" s="10"/>
      <c r="MD226" s="10"/>
      <c r="ME226" s="10"/>
      <c r="MF226" s="10"/>
      <c r="MG226" s="10"/>
      <c r="MH226" s="10"/>
      <c r="MI226" s="10"/>
      <c r="MJ226" s="10"/>
      <c r="MK226" s="10"/>
      <c r="ML226" s="10"/>
      <c r="MM226" s="10"/>
      <c r="MN226" s="10"/>
      <c r="MO226" s="10"/>
      <c r="MP226" s="10"/>
      <c r="MQ226" s="10"/>
      <c r="MR226" s="10"/>
      <c r="MS226" s="10"/>
      <c r="MT226" s="10"/>
      <c r="MU226" s="10"/>
      <c r="MV226" s="10"/>
      <c r="MW226" s="10"/>
      <c r="MX226" s="10"/>
      <c r="MY226" s="10"/>
      <c r="MZ226" s="10"/>
      <c r="NA226" s="10"/>
      <c r="NB226" s="10"/>
      <c r="NC226" s="10"/>
      <c r="ND226" s="10"/>
      <c r="NE226" s="10"/>
      <c r="NF226" s="10"/>
      <c r="NG226" s="10"/>
      <c r="NH226" s="10"/>
      <c r="NI226" s="10"/>
      <c r="NJ226" s="10"/>
      <c r="NK226" s="10"/>
      <c r="NL226" s="10"/>
      <c r="NM226" s="10"/>
      <c r="NN226" s="10"/>
      <c r="NO226" s="10"/>
      <c r="NP226" s="10"/>
      <c r="NQ226" s="10"/>
      <c r="NR226" s="10"/>
      <c r="NS226" s="10"/>
      <c r="NT226" s="10"/>
      <c r="NU226" s="10"/>
      <c r="NV226" s="10"/>
      <c r="NW226" s="10"/>
      <c r="NX226" s="10"/>
      <c r="NY226" s="10"/>
      <c r="NZ226" s="10"/>
      <c r="OA226" s="10"/>
      <c r="OB226" s="10"/>
      <c r="OC226" s="10"/>
      <c r="OD226" s="10"/>
      <c r="OE226" s="10"/>
      <c r="OF226" s="10"/>
      <c r="OG226" s="10"/>
      <c r="OH226" s="10"/>
      <c r="OI226" s="10"/>
      <c r="OJ226" s="10"/>
      <c r="OK226" s="10"/>
      <c r="OL226" s="10"/>
      <c r="OM226" s="10"/>
      <c r="ON226" s="10"/>
      <c r="OO226" s="10"/>
      <c r="OP226" s="10"/>
      <c r="OQ226" s="10"/>
      <c r="OR226" s="10"/>
      <c r="OS226" s="10"/>
      <c r="OT226" s="10"/>
      <c r="OU226" s="10"/>
      <c r="OV226" s="10"/>
      <c r="OW226" s="10"/>
      <c r="OX226" s="10"/>
      <c r="OY226" s="10"/>
      <c r="OZ226" s="10"/>
      <c r="PA226" s="10"/>
      <c r="PB226" s="10"/>
      <c r="PC226" s="10"/>
      <c r="PD226" s="10"/>
      <c r="PE226" s="10"/>
      <c r="PF226" s="10"/>
      <c r="PG226" s="10"/>
      <c r="PH226" s="10"/>
      <c r="PI226" s="10"/>
      <c r="PJ226" s="10"/>
      <c r="PK226" s="10"/>
      <c r="PL226" s="10"/>
      <c r="PM226" s="10"/>
      <c r="PN226" s="10"/>
      <c r="PO226" s="10"/>
      <c r="PP226" s="10"/>
      <c r="PQ226" s="10"/>
      <c r="PR226" s="10"/>
      <c r="PS226" s="10"/>
      <c r="PT226" s="10"/>
      <c r="PU226" s="10"/>
      <c r="PV226" s="10"/>
      <c r="PW226" s="10"/>
      <c r="PX226" s="10"/>
      <c r="PY226" s="10"/>
      <c r="PZ226" s="10"/>
      <c r="QA226" s="10"/>
      <c r="QB226" s="10"/>
      <c r="QC226" s="10"/>
      <c r="QD226" s="10"/>
      <c r="QE226" s="10"/>
      <c r="QF226" s="10"/>
      <c r="QG226" s="10"/>
      <c r="QH226" s="10"/>
      <c r="QI226" s="10"/>
      <c r="QJ226" s="10"/>
      <c r="QK226" s="10"/>
      <c r="QL226" s="10"/>
      <c r="QM226" s="10"/>
      <c r="QN226" s="10"/>
      <c r="QO226" s="10"/>
      <c r="QP226" s="10"/>
      <c r="QQ226" s="10"/>
      <c r="QR226" s="10"/>
      <c r="QS226" s="10"/>
      <c r="QT226" s="10"/>
      <c r="QU226" s="10"/>
      <c r="QV226" s="10"/>
      <c r="QW226" s="10"/>
      <c r="QX226" s="10"/>
      <c r="QY226" s="10"/>
      <c r="QZ226" s="10"/>
      <c r="RA226" s="10"/>
      <c r="RB226" s="10"/>
      <c r="RC226" s="10"/>
      <c r="RD226" s="10"/>
      <c r="RE226" s="10"/>
      <c r="RF226" s="10"/>
      <c r="RG226" s="10"/>
      <c r="RH226" s="10"/>
      <c r="RI226" s="10"/>
      <c r="RJ226" s="10"/>
      <c r="RK226" s="10"/>
      <c r="RL226" s="10"/>
      <c r="RM226" s="10"/>
      <c r="RN226" s="10"/>
      <c r="RO226" s="10"/>
      <c r="RP226" s="10"/>
      <c r="RQ226" s="10"/>
      <c r="RR226" s="10"/>
      <c r="RS226" s="10"/>
      <c r="RT226" s="10"/>
      <c r="RU226" s="10"/>
      <c r="RV226" s="10"/>
      <c r="RW226" s="10"/>
      <c r="RX226" s="10"/>
      <c r="RY226" s="10"/>
      <c r="RZ226" s="10"/>
      <c r="SA226" s="10"/>
      <c r="SB226" s="10"/>
      <c r="SC226" s="10"/>
      <c r="SD226" s="10"/>
      <c r="SE226" s="10"/>
      <c r="SF226" s="10"/>
      <c r="SG226" s="10"/>
      <c r="SH226" s="10"/>
      <c r="SI226" s="10"/>
      <c r="SJ226" s="10"/>
      <c r="SK226" s="10"/>
      <c r="SL226" s="10"/>
      <c r="SM226" s="10"/>
      <c r="SN226" s="10"/>
      <c r="SO226" s="10"/>
      <c r="SP226" s="10"/>
      <c r="SQ226" s="10"/>
      <c r="SR226" s="10"/>
      <c r="SS226" s="10"/>
      <c r="ST226" s="10"/>
      <c r="SU226" s="10"/>
      <c r="SV226" s="10"/>
      <c r="SW226" s="10"/>
      <c r="SX226" s="10"/>
      <c r="SY226" s="10"/>
      <c r="SZ226" s="10"/>
      <c r="TA226" s="10"/>
      <c r="TB226" s="10"/>
      <c r="TC226" s="10"/>
      <c r="TD226" s="10"/>
      <c r="TE226" s="10"/>
      <c r="TF226" s="10"/>
      <c r="TG226" s="10"/>
      <c r="TH226" s="10"/>
      <c r="TI226" s="10"/>
      <c r="TJ226" s="10"/>
      <c r="TK226" s="10"/>
      <c r="TL226" s="10"/>
      <c r="TM226" s="10"/>
      <c r="TN226" s="10"/>
      <c r="TO226" s="10"/>
      <c r="TP226" s="10"/>
      <c r="TQ226" s="10"/>
      <c r="TR226" s="10"/>
      <c r="TS226" s="10"/>
      <c r="TT226" s="10"/>
      <c r="TU226" s="10"/>
      <c r="TV226" s="10"/>
      <c r="TW226" s="10"/>
      <c r="TX226" s="10"/>
      <c r="TY226" s="10"/>
      <c r="TZ226" s="10"/>
      <c r="UA226" s="10"/>
      <c r="UB226" s="10"/>
      <c r="UC226" s="10"/>
      <c r="UD226" s="10"/>
      <c r="UE226" s="10"/>
      <c r="UF226" s="10"/>
      <c r="UG226" s="10"/>
      <c r="UH226" s="10"/>
      <c r="UI226" s="10"/>
      <c r="UJ226" s="10"/>
      <c r="UK226" s="10"/>
      <c r="UL226" s="10"/>
      <c r="UM226" s="10"/>
      <c r="UN226" s="10"/>
      <c r="UO226" s="10"/>
      <c r="UP226" s="10"/>
      <c r="UQ226" s="10"/>
      <c r="UR226" s="10"/>
      <c r="US226" s="10"/>
      <c r="UT226" s="10"/>
      <c r="UU226" s="10"/>
      <c r="UV226" s="10"/>
      <c r="UW226" s="10"/>
      <c r="UX226" s="10"/>
      <c r="UY226" s="10"/>
      <c r="UZ226" s="10"/>
      <c r="VA226" s="10"/>
      <c r="VB226" s="10"/>
      <c r="VC226" s="10"/>
      <c r="VD226" s="10"/>
      <c r="VE226" s="10"/>
      <c r="VF226" s="10"/>
      <c r="VG226" s="10"/>
      <c r="VH226" s="10"/>
      <c r="VI226" s="10"/>
      <c r="VJ226" s="10"/>
      <c r="VK226" s="10"/>
      <c r="VL226" s="10"/>
      <c r="VM226" s="10"/>
      <c r="VN226" s="10"/>
      <c r="VO226" s="10"/>
      <c r="VP226" s="10"/>
      <c r="VQ226" s="10"/>
      <c r="VR226" s="10"/>
      <c r="VS226" s="10"/>
      <c r="VT226" s="10"/>
      <c r="VU226" s="10"/>
      <c r="VV226" s="10"/>
      <c r="VW226" s="10"/>
      <c r="VX226" s="10"/>
      <c r="VY226" s="10"/>
      <c r="VZ226" s="10"/>
      <c r="WA226" s="10"/>
      <c r="WB226" s="10"/>
      <c r="WC226" s="10"/>
      <c r="WD226" s="10"/>
      <c r="WE226" s="10"/>
      <c r="WF226" s="10"/>
      <c r="WG226" s="10"/>
      <c r="WH226" s="10"/>
      <c r="WI226" s="10"/>
      <c r="WJ226" s="10"/>
      <c r="WK226" s="10"/>
      <c r="WL226" s="10"/>
      <c r="WM226" s="10"/>
      <c r="WN226" s="10"/>
      <c r="WO226" s="10"/>
      <c r="WP226" s="10"/>
      <c r="WQ226" s="10"/>
      <c r="WR226" s="10"/>
      <c r="WS226" s="10"/>
      <c r="WT226" s="10"/>
      <c r="WU226" s="10"/>
      <c r="WV226" s="10"/>
      <c r="WW226" s="10"/>
      <c r="WX226" s="10"/>
      <c r="WY226" s="10"/>
      <c r="WZ226" s="10"/>
      <c r="XA226" s="10"/>
      <c r="XB226" s="10"/>
      <c r="XC226" s="10"/>
      <c r="XD226" s="10"/>
      <c r="XE226" s="10"/>
      <c r="XF226" s="10"/>
      <c r="XG226" s="10"/>
      <c r="XH226" s="10"/>
      <c r="XI226" s="10"/>
      <c r="XJ226" s="10"/>
      <c r="XK226" s="10"/>
      <c r="XL226" s="10"/>
      <c r="XM226" s="10"/>
      <c r="XN226" s="10"/>
      <c r="XO226" s="10"/>
      <c r="XP226" s="10"/>
      <c r="XQ226" s="10"/>
      <c r="XR226" s="10"/>
      <c r="XS226" s="10"/>
      <c r="XT226" s="10"/>
      <c r="XU226" s="10"/>
      <c r="XV226" s="10"/>
      <c r="XW226" s="10"/>
      <c r="XX226" s="10"/>
      <c r="XY226" s="10"/>
      <c r="XZ226" s="10"/>
      <c r="YA226" s="10"/>
      <c r="YB226" s="10"/>
      <c r="YC226" s="10"/>
      <c r="YD226" s="10"/>
      <c r="YE226" s="10"/>
      <c r="YF226" s="10"/>
      <c r="YG226" s="10"/>
      <c r="YH226" s="10"/>
      <c r="YI226" s="10"/>
      <c r="YJ226" s="10"/>
      <c r="YK226" s="10"/>
      <c r="YL226" s="10"/>
      <c r="YM226" s="10"/>
      <c r="YN226" s="10"/>
      <c r="YO226" s="10"/>
      <c r="YP226" s="10"/>
      <c r="YQ226" s="10"/>
      <c r="YR226" s="10"/>
      <c r="YS226" s="10"/>
      <c r="YT226" s="10"/>
      <c r="YU226" s="10"/>
      <c r="YV226" s="10"/>
      <c r="YW226" s="10"/>
      <c r="YX226" s="10"/>
      <c r="YY226" s="10"/>
      <c r="YZ226" s="10"/>
      <c r="ZA226" s="10"/>
      <c r="ZB226" s="10"/>
      <c r="ZC226" s="10"/>
      <c r="ZD226" s="10"/>
      <c r="ZE226" s="10"/>
      <c r="ZF226" s="10"/>
      <c r="ZG226" s="10"/>
      <c r="ZH226" s="10"/>
      <c r="ZI226" s="10"/>
      <c r="ZJ226" s="10"/>
      <c r="ZK226" s="10"/>
      <c r="ZL226" s="10"/>
      <c r="ZM226" s="10"/>
      <c r="ZN226" s="10"/>
      <c r="ZO226" s="10"/>
      <c r="ZP226" s="10"/>
      <c r="ZQ226" s="10"/>
      <c r="ZR226" s="10"/>
      <c r="ZS226" s="10"/>
      <c r="ZT226" s="10"/>
      <c r="ZU226" s="10"/>
      <c r="ZV226" s="10"/>
      <c r="ZW226" s="10"/>
      <c r="ZX226" s="10"/>
      <c r="ZY226" s="10"/>
      <c r="ZZ226" s="10"/>
      <c r="AAA226" s="10"/>
      <c r="AAB226" s="10"/>
      <c r="AAC226" s="10"/>
      <c r="AAD226" s="10"/>
      <c r="AAE226" s="10"/>
      <c r="AAF226" s="10"/>
      <c r="AAG226" s="10"/>
      <c r="AAH226" s="10"/>
      <c r="AAI226" s="10"/>
      <c r="AAJ226" s="10"/>
      <c r="AAK226" s="10"/>
      <c r="AAL226" s="10"/>
      <c r="AAM226" s="10"/>
      <c r="AAN226" s="10"/>
      <c r="AAO226" s="10"/>
      <c r="AAP226" s="10"/>
      <c r="AAQ226" s="10"/>
      <c r="AAR226" s="10"/>
      <c r="AAS226" s="10"/>
      <c r="AAT226" s="10"/>
      <c r="AAU226" s="10"/>
      <c r="AAV226" s="10"/>
      <c r="AAW226" s="10"/>
      <c r="AAX226" s="10"/>
      <c r="AAY226" s="10"/>
      <c r="AAZ226" s="10"/>
      <c r="ABA226" s="10"/>
      <c r="ABB226" s="10"/>
      <c r="ABC226" s="10"/>
      <c r="ABD226" s="10"/>
      <c r="ABE226" s="10"/>
      <c r="ABF226" s="10"/>
      <c r="ABG226" s="10"/>
      <c r="ABH226" s="10"/>
      <c r="ABI226" s="10"/>
      <c r="ABJ226" s="10"/>
      <c r="ABK226" s="10"/>
      <c r="ABL226" s="10"/>
      <c r="ABM226" s="10"/>
      <c r="ABN226" s="10"/>
      <c r="ABO226" s="10"/>
      <c r="ABP226" s="10"/>
      <c r="ABQ226" s="10"/>
      <c r="ABR226" s="10"/>
      <c r="ABS226" s="10"/>
      <c r="ABT226" s="10"/>
      <c r="ABU226" s="10"/>
      <c r="ABV226" s="10"/>
      <c r="ABW226" s="10"/>
      <c r="ABX226" s="10"/>
      <c r="ABY226" s="10"/>
      <c r="ABZ226" s="10"/>
      <c r="ACA226" s="10"/>
      <c r="ACB226" s="10"/>
      <c r="ACC226" s="10"/>
      <c r="ACD226" s="10"/>
      <c r="ACE226" s="10"/>
      <c r="ACF226" s="10"/>
      <c r="ACG226" s="10"/>
      <c r="ACH226" s="10"/>
      <c r="ACI226" s="10"/>
      <c r="ACJ226" s="10"/>
      <c r="ACK226" s="10"/>
      <c r="ACL226" s="10"/>
      <c r="ACM226" s="10"/>
      <c r="ACN226" s="10"/>
      <c r="ACO226" s="10"/>
      <c r="ACP226" s="10"/>
      <c r="ACQ226" s="10"/>
      <c r="ACR226" s="10"/>
      <c r="ACS226" s="10"/>
      <c r="ACT226" s="10"/>
      <c r="ACU226" s="10"/>
      <c r="ACV226" s="10"/>
      <c r="ACW226" s="10"/>
      <c r="ACX226" s="10"/>
      <c r="ACY226" s="10"/>
      <c r="ACZ226" s="10"/>
      <c r="ADA226" s="10"/>
      <c r="ADB226" s="10"/>
      <c r="ADC226" s="10"/>
      <c r="ADD226" s="10"/>
      <c r="ADE226" s="10"/>
      <c r="ADF226" s="10"/>
      <c r="ADG226" s="10"/>
      <c r="ADH226" s="10"/>
      <c r="ADI226" s="10"/>
      <c r="ADJ226" s="10"/>
      <c r="ADK226" s="10"/>
      <c r="ADL226" s="10"/>
      <c r="ADM226" s="10"/>
      <c r="ADN226" s="10"/>
      <c r="ADO226" s="10"/>
      <c r="ADP226" s="10"/>
      <c r="ADQ226" s="10"/>
      <c r="ADR226" s="10"/>
      <c r="ADS226" s="10"/>
      <c r="ADT226" s="10"/>
      <c r="ADU226" s="10"/>
      <c r="ADV226" s="10"/>
      <c r="ADW226" s="10"/>
      <c r="ADX226" s="10"/>
      <c r="ADY226" s="10"/>
      <c r="ADZ226" s="10"/>
      <c r="AEA226" s="10"/>
      <c r="AEB226" s="10"/>
      <c r="AEC226" s="10"/>
      <c r="AED226" s="10"/>
      <c r="AEE226" s="10"/>
      <c r="AEF226" s="10"/>
      <c r="AEG226" s="10"/>
      <c r="AEH226" s="10"/>
      <c r="AEI226" s="10"/>
      <c r="AEJ226" s="10"/>
      <c r="AEK226" s="10"/>
      <c r="AEL226" s="10"/>
      <c r="AEM226" s="10"/>
      <c r="AEN226" s="10"/>
      <c r="AEO226" s="10"/>
      <c r="AEP226" s="10"/>
      <c r="AEQ226" s="10"/>
      <c r="AER226" s="10"/>
      <c r="AES226" s="10"/>
      <c r="AET226" s="10"/>
      <c r="AEU226" s="10"/>
      <c r="AEV226" s="10"/>
      <c r="AEW226" s="10"/>
      <c r="AEX226" s="10"/>
      <c r="AEY226" s="10"/>
      <c r="AEZ226" s="10"/>
      <c r="AFA226" s="10"/>
      <c r="AFB226" s="10"/>
      <c r="AFC226" s="10"/>
      <c r="AFD226" s="10"/>
      <c r="AFE226" s="10"/>
      <c r="AFF226" s="10"/>
      <c r="AFG226" s="10"/>
      <c r="AFH226" s="10"/>
      <c r="AFI226" s="10"/>
      <c r="AFJ226" s="10"/>
      <c r="AFK226" s="10"/>
      <c r="AFL226" s="10"/>
      <c r="AFM226" s="10"/>
      <c r="AFN226" s="10"/>
      <c r="AFO226" s="10"/>
      <c r="AFP226" s="10"/>
      <c r="AFQ226" s="10"/>
      <c r="AFR226" s="10"/>
      <c r="AFS226" s="10"/>
      <c r="AFT226" s="10"/>
      <c r="AFU226" s="10"/>
      <c r="AFV226" s="10"/>
      <c r="AFW226" s="10"/>
      <c r="AFX226" s="10"/>
      <c r="AFY226" s="10"/>
      <c r="AFZ226" s="10"/>
      <c r="AGA226" s="10"/>
      <c r="AGB226" s="10"/>
      <c r="AGC226" s="10"/>
      <c r="AGD226" s="10"/>
      <c r="AGE226" s="10"/>
      <c r="AGF226" s="10"/>
      <c r="AGG226" s="10"/>
      <c r="AGH226" s="10"/>
      <c r="AGI226" s="10"/>
      <c r="AGJ226" s="10"/>
      <c r="AGK226" s="10"/>
      <c r="AGL226" s="10"/>
      <c r="AGM226" s="10"/>
      <c r="AGN226" s="10"/>
      <c r="AGO226" s="10"/>
      <c r="AGP226" s="10"/>
      <c r="AGQ226" s="10"/>
      <c r="AGR226" s="10"/>
      <c r="AGS226" s="10"/>
      <c r="AGT226" s="10"/>
      <c r="AGU226" s="10"/>
      <c r="AGV226" s="10"/>
      <c r="AGW226" s="10"/>
      <c r="AGX226" s="10"/>
      <c r="AGY226" s="10"/>
      <c r="AGZ226" s="10"/>
      <c r="AHA226" s="10"/>
      <c r="AHB226" s="10"/>
      <c r="AHC226" s="10"/>
      <c r="AHD226" s="10"/>
      <c r="AHE226" s="10"/>
      <c r="AHF226" s="10"/>
      <c r="AHG226" s="10"/>
      <c r="AHH226" s="10"/>
      <c r="AHI226" s="10"/>
      <c r="AHJ226" s="10"/>
      <c r="AHK226" s="10"/>
      <c r="AHL226" s="10"/>
      <c r="AHM226" s="10"/>
      <c r="AHN226" s="10"/>
      <c r="AHO226" s="10"/>
      <c r="AHP226" s="10"/>
      <c r="AHQ226" s="10"/>
      <c r="AHR226" s="10"/>
      <c r="AHS226" s="10"/>
      <c r="AHT226" s="10"/>
      <c r="AHU226" s="10"/>
      <c r="AHV226" s="10"/>
      <c r="AHW226" s="10"/>
      <c r="AHX226" s="10"/>
      <c r="AHY226" s="10"/>
      <c r="AHZ226" s="10"/>
      <c r="AIA226" s="10"/>
      <c r="AIB226" s="10"/>
      <c r="AIC226" s="10"/>
      <c r="AID226" s="10"/>
      <c r="AIE226" s="10"/>
      <c r="AIF226" s="10"/>
      <c r="AIG226" s="10"/>
      <c r="AIH226" s="10"/>
      <c r="AII226" s="10"/>
      <c r="AIJ226" s="10"/>
      <c r="AIK226" s="10"/>
      <c r="AIL226" s="10"/>
      <c r="AIM226" s="10"/>
      <c r="AIN226" s="10"/>
      <c r="AIO226" s="10"/>
      <c r="AIP226" s="10"/>
      <c r="AIQ226" s="10"/>
      <c r="AIR226" s="10"/>
      <c r="AIS226" s="10"/>
      <c r="AIT226" s="10"/>
      <c r="AIU226" s="10"/>
      <c r="AIV226" s="10"/>
      <c r="AIW226" s="10"/>
      <c r="AIX226" s="10"/>
      <c r="AIY226" s="10"/>
      <c r="AIZ226" s="10"/>
      <c r="AJA226" s="10"/>
      <c r="AJB226" s="10"/>
      <c r="AJC226" s="10"/>
      <c r="AJD226" s="10"/>
      <c r="AJE226" s="10"/>
      <c r="AJF226" s="10"/>
      <c r="AJG226" s="10"/>
      <c r="AJH226" s="10"/>
      <c r="AJI226" s="10"/>
      <c r="AJJ226" s="10"/>
      <c r="AJK226" s="10"/>
      <c r="AJL226" s="10"/>
      <c r="AJM226" s="10"/>
      <c r="AJN226" s="10"/>
      <c r="AJO226" s="10"/>
      <c r="AJP226" s="10"/>
      <c r="AJQ226" s="10"/>
      <c r="AJR226" s="10"/>
      <c r="AJS226" s="10"/>
      <c r="AJT226" s="10"/>
      <c r="AJU226" s="10"/>
      <c r="AJV226" s="10"/>
      <c r="AJW226" s="10"/>
      <c r="AJX226" s="10"/>
      <c r="AJY226" s="10"/>
      <c r="AJZ226" s="10"/>
      <c r="AKA226" s="10"/>
      <c r="AKB226" s="10"/>
      <c r="AKC226" s="10"/>
      <c r="AKD226" s="10"/>
      <c r="AKE226" s="10"/>
      <c r="AKF226" s="10"/>
      <c r="AKG226" s="10"/>
      <c r="AKH226" s="10"/>
      <c r="AKI226" s="10"/>
      <c r="AKJ226" s="10"/>
      <c r="AKK226" s="10"/>
      <c r="AKL226" s="10"/>
      <c r="AKM226" s="10"/>
      <c r="AKN226" s="10"/>
      <c r="AKO226" s="10"/>
      <c r="AKP226" s="10"/>
      <c r="AKQ226" s="10"/>
      <c r="AKR226" s="10"/>
      <c r="AKS226" s="10"/>
      <c r="AKT226" s="10"/>
      <c r="AKU226" s="10"/>
      <c r="AKV226" s="10"/>
      <c r="AKW226" s="10"/>
      <c r="AKX226" s="10"/>
      <c r="AKY226" s="10"/>
      <c r="AKZ226" s="10"/>
      <c r="ALA226" s="10"/>
      <c r="ALB226" s="10"/>
      <c r="ALC226" s="10"/>
      <c r="ALD226" s="10"/>
      <c r="ALE226" s="10"/>
      <c r="ALF226" s="10"/>
      <c r="ALG226" s="10"/>
      <c r="ALH226" s="10"/>
      <c r="ALI226" s="10"/>
      <c r="ALJ226" s="10"/>
      <c r="ALK226" s="10"/>
      <c r="ALL226" s="10"/>
      <c r="ALM226" s="10"/>
      <c r="ALN226" s="10"/>
      <c r="ALO226" s="10"/>
      <c r="ALP226" s="10"/>
      <c r="ALQ226" s="10"/>
      <c r="ALR226" s="10"/>
      <c r="ALS226" s="10"/>
      <c r="ALT226" s="10"/>
      <c r="ALU226" s="10"/>
      <c r="ALV226" s="10"/>
      <c r="ALW226" s="10"/>
      <c r="ALX226" s="10"/>
      <c r="ALY226" s="10"/>
      <c r="ALZ226" s="10"/>
      <c r="AMA226" s="10"/>
      <c r="AMB226" s="10"/>
      <c r="AMC226" s="10"/>
      <c r="AMD226" s="10"/>
      <c r="AME226" s="10"/>
      <c r="AMF226" s="10"/>
      <c r="AMG226" s="10"/>
      <c r="AMH226" s="10"/>
      <c r="AMI226" s="10"/>
      <c r="AMJ226" s="10"/>
      <c r="AMK226" s="10"/>
      <c r="AML226" s="10"/>
      <c r="AMM226" s="10"/>
      <c r="AMN226" s="10"/>
      <c r="AMO226" s="10"/>
      <c r="AMP226" s="10"/>
      <c r="AMQ226" s="10"/>
      <c r="AMR226" s="10"/>
      <c r="AMS226" s="10"/>
      <c r="AMT226" s="10"/>
      <c r="AMU226" s="10"/>
      <c r="AMV226" s="10"/>
      <c r="AMW226" s="10"/>
      <c r="AMX226" s="10"/>
      <c r="AMY226" s="10"/>
      <c r="AMZ226" s="10"/>
      <c r="ANA226" s="10"/>
      <c r="ANB226" s="10"/>
      <c r="ANC226" s="10"/>
      <c r="AND226" s="10"/>
      <c r="ANE226" s="10"/>
      <c r="ANF226" s="10"/>
      <c r="ANG226" s="10"/>
      <c r="ANH226" s="10"/>
      <c r="ANI226" s="10"/>
      <c r="ANJ226" s="10"/>
      <c r="ANK226" s="10"/>
      <c r="ANL226" s="10"/>
      <c r="ANM226" s="10"/>
      <c r="ANN226" s="10"/>
      <c r="ANO226" s="10"/>
      <c r="ANP226" s="10"/>
      <c r="ANQ226" s="10"/>
      <c r="ANR226" s="10"/>
      <c r="ANS226" s="10"/>
      <c r="ANT226" s="10"/>
      <c r="ANU226" s="10"/>
      <c r="ANV226" s="10"/>
      <c r="ANW226" s="10"/>
      <c r="ANX226" s="10"/>
      <c r="ANY226" s="10"/>
      <c r="ANZ226" s="10"/>
      <c r="AOA226" s="10"/>
      <c r="AOB226" s="10"/>
      <c r="AOC226" s="10"/>
      <c r="AOD226" s="10"/>
      <c r="AOE226" s="10"/>
      <c r="AOF226" s="10"/>
      <c r="AOG226" s="10"/>
      <c r="AOH226" s="10"/>
      <c r="AOI226" s="10"/>
      <c r="AOJ226" s="10"/>
      <c r="AOK226" s="10"/>
      <c r="AOL226" s="10"/>
      <c r="AOM226" s="10"/>
      <c r="AON226" s="10"/>
      <c r="AOO226" s="10"/>
      <c r="AOP226" s="10"/>
      <c r="AOQ226" s="10"/>
      <c r="AOR226" s="10"/>
      <c r="AOS226" s="10"/>
      <c r="AOT226" s="10"/>
      <c r="AOU226" s="10"/>
      <c r="AOV226" s="10"/>
      <c r="AOW226" s="10"/>
      <c r="AOX226" s="10"/>
      <c r="AOY226" s="10"/>
      <c r="AOZ226" s="10"/>
      <c r="APA226" s="10"/>
      <c r="APB226" s="10"/>
      <c r="APC226" s="10"/>
      <c r="APD226" s="10"/>
      <c r="APE226" s="10"/>
      <c r="APF226" s="10"/>
      <c r="APG226" s="10"/>
      <c r="APH226" s="10"/>
      <c r="API226" s="10"/>
      <c r="APJ226" s="10"/>
      <c r="APK226" s="10"/>
      <c r="APL226" s="10"/>
      <c r="APM226" s="10"/>
      <c r="APN226" s="10"/>
      <c r="APO226" s="10"/>
      <c r="APP226" s="10"/>
      <c r="APQ226" s="10"/>
      <c r="APR226" s="10"/>
      <c r="APS226" s="10"/>
      <c r="APT226" s="10"/>
      <c r="APU226" s="10"/>
      <c r="APV226" s="10"/>
      <c r="APW226" s="10"/>
      <c r="APX226" s="10"/>
      <c r="APY226" s="10"/>
      <c r="APZ226" s="10"/>
      <c r="AQA226" s="10"/>
      <c r="AQB226" s="10"/>
      <c r="AQC226" s="10"/>
      <c r="AQD226" s="10"/>
      <c r="AQE226" s="10"/>
      <c r="AQF226" s="10"/>
      <c r="AQG226" s="10"/>
      <c r="AQH226" s="10"/>
      <c r="AQI226" s="10"/>
      <c r="AQJ226" s="10"/>
      <c r="AQK226" s="10"/>
      <c r="AQL226" s="10"/>
      <c r="AQM226" s="10"/>
      <c r="AQN226" s="10"/>
      <c r="AQO226" s="10"/>
      <c r="AQP226" s="10"/>
      <c r="AQQ226" s="10"/>
      <c r="AQR226" s="10"/>
      <c r="AQS226" s="10"/>
      <c r="AQT226" s="10"/>
      <c r="AQU226" s="10"/>
      <c r="AQV226" s="10"/>
      <c r="AQW226" s="10"/>
      <c r="AQX226" s="10"/>
      <c r="AQY226" s="10"/>
      <c r="AQZ226" s="10"/>
      <c r="ARA226" s="10"/>
      <c r="ARB226" s="10"/>
      <c r="ARC226" s="10"/>
      <c r="ARD226" s="10"/>
      <c r="ARE226" s="10"/>
      <c r="ARF226" s="10"/>
      <c r="ARG226" s="10"/>
      <c r="ARH226" s="10"/>
      <c r="ARI226" s="10"/>
      <c r="ARJ226" s="10"/>
      <c r="ARK226" s="10"/>
      <c r="ARL226" s="10"/>
      <c r="ARM226" s="10"/>
      <c r="ARN226" s="10"/>
      <c r="ARO226" s="10"/>
      <c r="ARP226" s="10"/>
      <c r="ARQ226" s="10"/>
      <c r="ARR226" s="10"/>
      <c r="ARS226" s="10"/>
      <c r="ART226" s="10"/>
      <c r="ARU226" s="10"/>
      <c r="ARV226" s="10"/>
      <c r="ARW226" s="10"/>
      <c r="ARX226" s="10"/>
      <c r="ARY226" s="10"/>
      <c r="ARZ226" s="10"/>
      <c r="ASA226" s="10"/>
      <c r="ASB226" s="10"/>
      <c r="ASC226" s="10"/>
      <c r="ASD226" s="10"/>
      <c r="ASE226" s="10"/>
      <c r="ASF226" s="10"/>
      <c r="ASG226" s="10"/>
      <c r="ASH226" s="10"/>
      <c r="ASI226" s="10"/>
      <c r="ASJ226" s="10"/>
      <c r="ASK226" s="10"/>
      <c r="ASL226" s="10"/>
      <c r="ASM226" s="10"/>
      <c r="ASN226" s="10"/>
      <c r="ASO226" s="10"/>
      <c r="ASP226" s="10"/>
      <c r="ASQ226" s="10"/>
      <c r="ASR226" s="10"/>
      <c r="ASS226" s="10"/>
      <c r="AST226" s="10"/>
      <c r="ASU226" s="10"/>
      <c r="ASV226" s="10"/>
      <c r="ASW226" s="10"/>
      <c r="ASX226" s="10"/>
      <c r="ASY226" s="10"/>
      <c r="ASZ226" s="10"/>
      <c r="ATA226" s="10"/>
      <c r="ATB226" s="10"/>
      <c r="ATC226" s="10"/>
      <c r="ATD226" s="10"/>
      <c r="ATE226" s="10"/>
      <c r="ATF226" s="10"/>
      <c r="ATG226" s="10"/>
      <c r="ATH226" s="10"/>
      <c r="ATI226" s="10"/>
      <c r="ATJ226" s="10"/>
      <c r="ATK226" s="10"/>
      <c r="ATL226" s="10"/>
      <c r="ATM226" s="10"/>
      <c r="ATN226" s="10"/>
      <c r="ATO226" s="10"/>
      <c r="ATP226" s="10"/>
      <c r="ATQ226" s="10"/>
      <c r="ATR226" s="10"/>
      <c r="ATS226" s="10"/>
      <c r="ATT226" s="10"/>
      <c r="ATU226" s="10"/>
      <c r="ATV226" s="10"/>
      <c r="ATW226" s="10"/>
      <c r="ATX226" s="10"/>
      <c r="ATY226" s="10"/>
      <c r="ATZ226" s="10"/>
      <c r="AUA226" s="10"/>
      <c r="AUB226" s="10"/>
      <c r="AUC226" s="10"/>
      <c r="AUD226" s="10"/>
      <c r="AUE226" s="10"/>
      <c r="AUF226" s="10"/>
      <c r="AUG226" s="10"/>
      <c r="AUH226" s="10"/>
      <c r="AUI226" s="10"/>
      <c r="AUJ226" s="10"/>
      <c r="AUK226" s="10"/>
      <c r="AUL226" s="10"/>
      <c r="AUM226" s="10"/>
      <c r="AUN226" s="10"/>
      <c r="AUO226" s="10"/>
      <c r="AUP226" s="10"/>
      <c r="AUQ226" s="10"/>
      <c r="AUR226" s="10"/>
      <c r="AUS226" s="10"/>
      <c r="AUT226" s="10"/>
      <c r="AUU226" s="10"/>
      <c r="AUV226" s="10"/>
      <c r="AUW226" s="10"/>
      <c r="AUX226" s="10"/>
      <c r="AUY226" s="10"/>
      <c r="AUZ226" s="10"/>
      <c r="AVA226" s="10"/>
      <c r="AVB226" s="10"/>
      <c r="AVC226" s="10"/>
      <c r="AVD226" s="10"/>
      <c r="AVE226" s="10"/>
      <c r="AVF226" s="10"/>
      <c r="AVG226" s="10"/>
      <c r="AVH226" s="10"/>
      <c r="AVI226" s="10"/>
      <c r="AVJ226" s="10"/>
      <c r="AVK226" s="10"/>
      <c r="AVL226" s="10"/>
      <c r="AVM226" s="10"/>
      <c r="AVN226" s="10"/>
      <c r="AVO226" s="10"/>
      <c r="AVP226" s="10"/>
      <c r="AVQ226" s="10"/>
      <c r="AVR226" s="10"/>
      <c r="AVS226" s="10"/>
      <c r="AVT226" s="10"/>
      <c r="AVU226" s="10"/>
      <c r="AVV226" s="10"/>
      <c r="AVW226" s="10"/>
      <c r="AVX226" s="10"/>
      <c r="AVY226" s="10"/>
      <c r="AVZ226" s="10"/>
      <c r="AWA226" s="10"/>
      <c r="AWB226" s="10"/>
      <c r="AWC226" s="10"/>
      <c r="AWD226" s="10"/>
      <c r="AWE226" s="10"/>
      <c r="AWF226" s="10"/>
      <c r="AWG226" s="10"/>
      <c r="AWH226" s="10"/>
      <c r="AWI226" s="10"/>
      <c r="AWJ226" s="10"/>
      <c r="AWK226" s="10"/>
      <c r="AWL226" s="10"/>
      <c r="AWM226" s="10"/>
      <c r="AWN226" s="10"/>
      <c r="AWO226" s="10"/>
      <c r="AWP226" s="10"/>
      <c r="AWQ226" s="10"/>
      <c r="AWR226" s="10"/>
      <c r="AWS226" s="10"/>
      <c r="AWT226" s="10"/>
      <c r="AWU226" s="10"/>
      <c r="AWV226" s="10"/>
      <c r="AWW226" s="10"/>
      <c r="AWX226" s="10"/>
      <c r="AWY226" s="10"/>
      <c r="AWZ226" s="10"/>
      <c r="AXA226" s="10"/>
      <c r="AXB226" s="10"/>
      <c r="AXC226" s="10"/>
      <c r="AXD226" s="10"/>
      <c r="AXE226" s="10"/>
      <c r="AXF226" s="10"/>
      <c r="AXG226" s="10"/>
      <c r="AXH226" s="10"/>
      <c r="AXI226" s="10"/>
      <c r="AXJ226" s="10"/>
      <c r="AXK226" s="10"/>
      <c r="AXL226" s="10"/>
      <c r="AXM226" s="10"/>
      <c r="AXN226" s="10"/>
      <c r="AXO226" s="10"/>
      <c r="AXP226" s="10"/>
      <c r="AXQ226" s="10"/>
      <c r="AXR226" s="10"/>
      <c r="AXS226" s="10"/>
      <c r="AXT226" s="10"/>
      <c r="AXU226" s="10"/>
      <c r="AXV226" s="10"/>
      <c r="AXW226" s="10"/>
      <c r="AXX226" s="10"/>
      <c r="AXY226" s="10"/>
      <c r="AXZ226" s="10"/>
      <c r="AYA226" s="10"/>
      <c r="AYB226" s="10"/>
      <c r="AYC226" s="10"/>
      <c r="AYD226" s="10"/>
      <c r="AYE226" s="10"/>
      <c r="AYF226" s="10"/>
      <c r="AYG226" s="10"/>
      <c r="AYH226" s="10"/>
      <c r="AYI226" s="10"/>
      <c r="AYJ226" s="10"/>
      <c r="AYK226" s="10"/>
      <c r="AYL226" s="10"/>
      <c r="AYM226" s="10"/>
      <c r="AYN226" s="10"/>
      <c r="AYO226" s="10"/>
      <c r="AYP226" s="10"/>
      <c r="AYQ226" s="10"/>
      <c r="AYR226" s="10"/>
      <c r="AYS226" s="10"/>
      <c r="AYT226" s="10"/>
      <c r="AYU226" s="10"/>
      <c r="AYV226" s="10"/>
      <c r="AYW226" s="10"/>
      <c r="AYX226" s="10"/>
      <c r="AYY226" s="10"/>
      <c r="AYZ226" s="10"/>
      <c r="AZA226" s="10"/>
      <c r="AZB226" s="10"/>
      <c r="AZC226" s="10"/>
      <c r="AZD226" s="10"/>
      <c r="AZE226" s="10"/>
      <c r="AZF226" s="10"/>
      <c r="AZG226" s="10"/>
      <c r="AZH226" s="10"/>
      <c r="AZI226" s="10"/>
      <c r="AZJ226" s="10"/>
      <c r="AZK226" s="10"/>
      <c r="AZL226" s="10"/>
      <c r="AZM226" s="10"/>
      <c r="AZN226" s="10"/>
      <c r="AZO226" s="10"/>
      <c r="AZP226" s="10"/>
      <c r="AZQ226" s="10"/>
      <c r="AZR226" s="10"/>
      <c r="AZS226" s="10"/>
      <c r="AZT226" s="10"/>
      <c r="AZU226" s="10"/>
      <c r="AZV226" s="10"/>
      <c r="AZW226" s="10"/>
      <c r="AZX226" s="10"/>
      <c r="AZY226" s="10"/>
      <c r="AZZ226" s="10"/>
      <c r="BAA226" s="10"/>
      <c r="BAB226" s="10"/>
      <c r="BAC226" s="10"/>
      <c r="BAD226" s="10"/>
      <c r="BAE226" s="10"/>
      <c r="BAF226" s="10"/>
      <c r="BAG226" s="10"/>
      <c r="BAH226" s="10"/>
      <c r="BAI226" s="10"/>
      <c r="BAJ226" s="10"/>
      <c r="BAK226" s="10"/>
      <c r="BAL226" s="10"/>
      <c r="BAM226" s="10"/>
      <c r="BAN226" s="10"/>
      <c r="BAO226" s="10"/>
      <c r="BAP226" s="10"/>
      <c r="BAQ226" s="10"/>
      <c r="BAR226" s="10"/>
      <c r="BAS226" s="10"/>
      <c r="BAT226" s="10"/>
      <c r="BAU226" s="10"/>
      <c r="BAV226" s="10"/>
      <c r="BAW226" s="10"/>
      <c r="BAX226" s="10"/>
      <c r="BAY226" s="10"/>
      <c r="BAZ226" s="10"/>
      <c r="BBA226" s="10"/>
      <c r="BBB226" s="10"/>
      <c r="BBC226" s="10"/>
      <c r="BBD226" s="10"/>
      <c r="BBE226" s="10"/>
      <c r="BBF226" s="10"/>
      <c r="BBG226" s="10"/>
      <c r="BBH226" s="10"/>
      <c r="BBI226" s="10"/>
      <c r="BBJ226" s="10"/>
      <c r="BBK226" s="10"/>
      <c r="BBL226" s="10"/>
      <c r="BBM226" s="10"/>
      <c r="BBN226" s="10"/>
      <c r="BBO226" s="10"/>
      <c r="BBP226" s="10"/>
      <c r="BBQ226" s="10"/>
      <c r="BBR226" s="10"/>
      <c r="BBS226" s="10"/>
      <c r="BBT226" s="10"/>
      <c r="BBU226" s="10"/>
      <c r="BBV226" s="10"/>
      <c r="BBW226" s="10"/>
      <c r="BBX226" s="10"/>
      <c r="BBY226" s="10"/>
      <c r="BBZ226" s="10"/>
      <c r="BCA226" s="10"/>
      <c r="BCB226" s="10"/>
      <c r="BCC226" s="10"/>
      <c r="BCD226" s="10"/>
      <c r="BCE226" s="10"/>
      <c r="BCF226" s="10"/>
      <c r="BCG226" s="10"/>
      <c r="BCH226" s="10"/>
      <c r="BCI226" s="10"/>
      <c r="BCJ226" s="10"/>
      <c r="BCK226" s="10"/>
      <c r="BCL226" s="10"/>
      <c r="BCM226" s="10"/>
      <c r="BCN226" s="10"/>
      <c r="BCO226" s="10"/>
      <c r="BCP226" s="10"/>
      <c r="BCQ226" s="10"/>
      <c r="BCR226" s="10"/>
      <c r="BCS226" s="10"/>
      <c r="BCT226" s="10"/>
    </row>
    <row r="227" spans="1:1450" x14ac:dyDescent="0.25">
      <c r="A227" s="42" t="s">
        <v>1237</v>
      </c>
      <c r="B227" s="29" t="s">
        <v>80</v>
      </c>
      <c r="C227" s="29" t="s">
        <v>84</v>
      </c>
      <c r="D227" s="29" t="s">
        <v>404</v>
      </c>
      <c r="E227" s="29" t="s">
        <v>403</v>
      </c>
      <c r="F227" s="29" t="s">
        <v>38</v>
      </c>
      <c r="G227" s="43">
        <v>22577</v>
      </c>
      <c r="H227" s="43">
        <v>1338</v>
      </c>
      <c r="I227" s="43">
        <v>597</v>
      </c>
      <c r="J227" s="29"/>
      <c r="K227" s="29"/>
      <c r="L227" s="29"/>
      <c r="M227" s="29"/>
      <c r="N227" s="62"/>
      <c r="O227" s="29" t="str">
        <f t="shared" si="46"/>
        <v/>
      </c>
      <c r="P227" s="29"/>
      <c r="Q227" s="44">
        <f>ABS(G227-$K$226)</f>
        <v>17182</v>
      </c>
      <c r="R227" s="30">
        <f>IF(Q227&gt;$P$226,"",G227)</f>
        <v>22577</v>
      </c>
      <c r="S227" s="30">
        <f t="shared" si="50"/>
        <v>597</v>
      </c>
      <c r="T227" s="29"/>
      <c r="U227" s="29"/>
      <c r="V227" s="29"/>
      <c r="W227" s="44">
        <f>IF(R227="","",((R227-$T$226)/S227)^2)</f>
        <v>828.32118156387753</v>
      </c>
      <c r="X227" s="29"/>
      <c r="Y227" s="31"/>
      <c r="Z227" s="31"/>
      <c r="AA227" s="31"/>
      <c r="AB227" s="31"/>
      <c r="AC227" s="29"/>
      <c r="AD227" s="29"/>
      <c r="AE227" s="29"/>
      <c r="AF227" s="29"/>
      <c r="AG227" s="63"/>
      <c r="AH227" s="32"/>
      <c r="AI227" s="32"/>
      <c r="AJ227" s="32"/>
      <c r="AK227" s="32"/>
      <c r="AL227" s="29"/>
      <c r="AM227" s="29"/>
      <c r="AP227" s="29"/>
      <c r="AQ227" s="29"/>
      <c r="AR227" s="29"/>
      <c r="AS227" s="29"/>
      <c r="AT227" s="29"/>
    </row>
    <row r="228" spans="1:1450" x14ac:dyDescent="0.25">
      <c r="A228" s="42" t="s">
        <v>1237</v>
      </c>
      <c r="B228" s="29" t="s">
        <v>80</v>
      </c>
      <c r="C228" s="29" t="s">
        <v>84</v>
      </c>
      <c r="D228" s="29" t="s">
        <v>405</v>
      </c>
      <c r="E228" s="29" t="s">
        <v>403</v>
      </c>
      <c r="F228" s="29" t="s">
        <v>36</v>
      </c>
      <c r="G228" s="43">
        <v>37515</v>
      </c>
      <c r="H228" s="43">
        <v>2216</v>
      </c>
      <c r="I228" s="43">
        <v>959</v>
      </c>
      <c r="J228" s="29"/>
      <c r="K228" s="29"/>
      <c r="L228" s="29"/>
      <c r="M228" s="29"/>
      <c r="N228" s="62"/>
      <c r="O228" s="29" t="str">
        <f t="shared" si="46"/>
        <v/>
      </c>
      <c r="P228" s="29"/>
      <c r="Q228" s="44">
        <f>ABS(G228-$K$226)</f>
        <v>2244</v>
      </c>
      <c r="R228" s="30">
        <f>IF(Q228&gt;$P$226,"",G228)</f>
        <v>37515</v>
      </c>
      <c r="S228" s="30">
        <f t="shared" si="50"/>
        <v>959</v>
      </c>
      <c r="T228" s="29"/>
      <c r="U228" s="29"/>
      <c r="V228" s="29"/>
      <c r="W228" s="44">
        <f>IF(R228="","",((R228-$T$226)/S228)^2)</f>
        <v>5.4753071989091859</v>
      </c>
      <c r="X228" s="29"/>
      <c r="Y228" s="31"/>
      <c r="Z228" s="31"/>
      <c r="AA228" s="31"/>
      <c r="AB228" s="31"/>
      <c r="AC228" s="29"/>
      <c r="AD228" s="29"/>
      <c r="AE228" s="29"/>
      <c r="AF228" s="29"/>
      <c r="AG228" s="63"/>
      <c r="AH228" s="32"/>
      <c r="AI228" s="32"/>
      <c r="AJ228" s="32"/>
      <c r="AK228" s="32"/>
      <c r="AL228" s="29"/>
      <c r="AM228" s="29"/>
      <c r="AP228" s="29"/>
      <c r="AQ228" s="29"/>
      <c r="AR228" s="29"/>
      <c r="AS228" s="29"/>
      <c r="AT228" s="29"/>
    </row>
    <row r="229" spans="1:1450" s="52" customFormat="1" x14ac:dyDescent="0.25">
      <c r="A229" s="77" t="s">
        <v>81</v>
      </c>
      <c r="B229" s="61" t="s">
        <v>81</v>
      </c>
      <c r="C229" s="61" t="s">
        <v>84</v>
      </c>
      <c r="D229" s="61" t="s">
        <v>406</v>
      </c>
      <c r="E229" s="61" t="s">
        <v>407</v>
      </c>
      <c r="F229" s="61" t="s">
        <v>408</v>
      </c>
      <c r="G229" s="78">
        <v>16400</v>
      </c>
      <c r="H229" s="78">
        <v>975</v>
      </c>
      <c r="I229" s="78">
        <v>442</v>
      </c>
      <c r="J229" s="61">
        <v>2</v>
      </c>
      <c r="K229" s="79">
        <f>AVERAGE(G229:G230)</f>
        <v>16628</v>
      </c>
      <c r="L229" s="79">
        <f>STDEV(G229:G230)</f>
        <v>322.44069222106566</v>
      </c>
      <c r="M229" s="61"/>
      <c r="N229" s="87"/>
      <c r="O229" s="61">
        <f t="shared" si="46"/>
        <v>1</v>
      </c>
      <c r="P229" s="61"/>
      <c r="Q229" s="61"/>
      <c r="R229" s="61"/>
      <c r="S229" s="61"/>
      <c r="T229" s="61"/>
      <c r="U229" s="61"/>
      <c r="V229" s="61"/>
      <c r="W229" s="61"/>
      <c r="X229" s="61"/>
      <c r="Y229" s="88"/>
      <c r="Z229" s="88"/>
      <c r="AA229" s="88"/>
      <c r="AB229" s="88"/>
      <c r="AC229" s="61"/>
      <c r="AD229" s="61"/>
      <c r="AE229" s="61"/>
      <c r="AF229" s="33"/>
      <c r="AG229" s="89"/>
      <c r="AH229" s="86"/>
      <c r="AI229" s="86"/>
      <c r="AJ229" s="86"/>
      <c r="AK229" s="86"/>
      <c r="AL229" s="61"/>
    </row>
    <row r="230" spans="1:1450" s="61" customFormat="1" x14ac:dyDescent="0.25">
      <c r="A230" s="77" t="s">
        <v>81</v>
      </c>
      <c r="B230" s="61" t="s">
        <v>81</v>
      </c>
      <c r="C230" s="61" t="s">
        <v>84</v>
      </c>
      <c r="D230" s="61" t="s">
        <v>409</v>
      </c>
      <c r="E230" s="61" t="s">
        <v>407</v>
      </c>
      <c r="F230" s="61" t="s">
        <v>410</v>
      </c>
      <c r="G230" s="78">
        <v>16856</v>
      </c>
      <c r="H230" s="78">
        <v>1032</v>
      </c>
      <c r="I230" s="78">
        <v>518</v>
      </c>
      <c r="N230" s="87"/>
      <c r="O230" s="61">
        <f t="shared" si="46"/>
        <v>1</v>
      </c>
      <c r="Y230" s="88"/>
      <c r="Z230" s="88"/>
      <c r="AA230" s="88"/>
      <c r="AB230" s="88"/>
      <c r="AF230" s="33"/>
      <c r="AG230" s="89"/>
      <c r="AH230" s="86"/>
      <c r="AI230" s="86"/>
      <c r="AJ230" s="86"/>
      <c r="AK230" s="86"/>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c r="DJ230" s="52"/>
      <c r="DK230" s="52"/>
      <c r="DL230" s="52"/>
      <c r="DM230" s="52"/>
      <c r="DN230" s="52"/>
      <c r="DO230" s="52"/>
      <c r="DP230" s="52"/>
      <c r="DQ230" s="52"/>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52"/>
      <c r="EO230" s="52"/>
      <c r="EP230" s="52"/>
      <c r="EQ230" s="52"/>
      <c r="ER230" s="52"/>
      <c r="ES230" s="52"/>
      <c r="ET230" s="52"/>
      <c r="EU230" s="52"/>
      <c r="EV230" s="52"/>
      <c r="EW230" s="52"/>
      <c r="EX230" s="52"/>
      <c r="EY230" s="52"/>
      <c r="EZ230" s="52"/>
      <c r="FA230" s="52"/>
      <c r="FB230" s="52"/>
      <c r="FC230" s="52"/>
      <c r="FD230" s="52"/>
      <c r="FE230" s="52"/>
      <c r="FF230" s="52"/>
      <c r="FG230" s="52"/>
      <c r="FH230" s="52"/>
      <c r="FI230" s="52"/>
      <c r="FJ230" s="52"/>
      <c r="FK230" s="52"/>
      <c r="FL230" s="52"/>
      <c r="FM230" s="52"/>
      <c r="FN230" s="52"/>
      <c r="FO230" s="52"/>
      <c r="FP230" s="52"/>
      <c r="FQ230" s="52"/>
      <c r="FR230" s="52"/>
      <c r="FS230" s="52"/>
      <c r="FT230" s="52"/>
      <c r="FU230" s="52"/>
      <c r="FV230" s="52"/>
      <c r="FW230" s="52"/>
      <c r="FX230" s="52"/>
      <c r="FY230" s="52"/>
      <c r="FZ230" s="52"/>
      <c r="GA230" s="52"/>
      <c r="GB230" s="52"/>
      <c r="GC230" s="52"/>
      <c r="GD230" s="52"/>
      <c r="GE230" s="52"/>
      <c r="GF230" s="52"/>
      <c r="GG230" s="52"/>
      <c r="GH230" s="52"/>
      <c r="GI230" s="52"/>
      <c r="GJ230" s="52"/>
      <c r="GK230" s="52"/>
      <c r="GL230" s="52"/>
      <c r="GM230" s="52"/>
      <c r="GN230" s="52"/>
      <c r="GO230" s="52"/>
      <c r="GP230" s="52"/>
      <c r="GQ230" s="52"/>
      <c r="GR230" s="52"/>
      <c r="GS230" s="52"/>
      <c r="GT230" s="52"/>
      <c r="GU230" s="52"/>
      <c r="GV230" s="52"/>
      <c r="GW230" s="52"/>
      <c r="GX230" s="52"/>
      <c r="GY230" s="52"/>
      <c r="GZ230" s="52"/>
      <c r="HA230" s="52"/>
      <c r="HB230" s="52"/>
      <c r="HC230" s="52"/>
      <c r="HD230" s="52"/>
      <c r="HE230" s="52"/>
      <c r="HF230" s="52"/>
      <c r="HG230" s="52"/>
      <c r="HH230" s="52"/>
      <c r="HI230" s="52"/>
      <c r="HJ230" s="52"/>
      <c r="HK230" s="52"/>
      <c r="HL230" s="52"/>
      <c r="HM230" s="52"/>
      <c r="HN230" s="52"/>
      <c r="HO230" s="52"/>
      <c r="HP230" s="52"/>
      <c r="HQ230" s="52"/>
      <c r="HR230" s="52"/>
      <c r="HS230" s="52"/>
      <c r="HT230" s="52"/>
      <c r="HU230" s="52"/>
      <c r="HV230" s="52"/>
      <c r="HW230" s="52"/>
      <c r="HX230" s="52"/>
      <c r="HY230" s="52"/>
      <c r="HZ230" s="52"/>
      <c r="IA230" s="52"/>
      <c r="IB230" s="52"/>
      <c r="IC230" s="52"/>
      <c r="ID230" s="52"/>
      <c r="IE230" s="52"/>
      <c r="IF230" s="52"/>
      <c r="IG230" s="52"/>
      <c r="IH230" s="52"/>
      <c r="II230" s="52"/>
      <c r="IJ230" s="52"/>
      <c r="IK230" s="52"/>
      <c r="IL230" s="52"/>
      <c r="IM230" s="52"/>
      <c r="IN230" s="52"/>
      <c r="IO230" s="52"/>
      <c r="IP230" s="52"/>
      <c r="IQ230" s="52"/>
      <c r="IR230" s="52"/>
      <c r="IS230" s="52"/>
      <c r="IT230" s="52"/>
      <c r="IU230" s="52"/>
      <c r="IV230" s="52"/>
      <c r="IW230" s="52"/>
      <c r="IX230" s="52"/>
      <c r="IY230" s="52"/>
      <c r="IZ230" s="52"/>
      <c r="JA230" s="52"/>
      <c r="JB230" s="52"/>
      <c r="JC230" s="52"/>
      <c r="JD230" s="52"/>
      <c r="JE230" s="52"/>
      <c r="JF230" s="52"/>
      <c r="JG230" s="52"/>
      <c r="JH230" s="52"/>
      <c r="JI230" s="52"/>
      <c r="JJ230" s="52"/>
      <c r="JK230" s="52"/>
      <c r="JL230" s="52"/>
      <c r="JM230" s="52"/>
      <c r="JN230" s="52"/>
      <c r="JO230" s="52"/>
      <c r="JP230" s="52"/>
      <c r="JQ230" s="52"/>
      <c r="JR230" s="52"/>
      <c r="JS230" s="52"/>
      <c r="JT230" s="52"/>
      <c r="JU230" s="52"/>
      <c r="JV230" s="52"/>
      <c r="JW230" s="52"/>
      <c r="JX230" s="52"/>
      <c r="JY230" s="52"/>
      <c r="JZ230" s="52"/>
      <c r="KA230" s="52"/>
      <c r="KB230" s="52"/>
      <c r="KC230" s="52"/>
      <c r="KD230" s="52"/>
      <c r="KE230" s="52"/>
      <c r="KF230" s="52"/>
      <c r="KG230" s="52"/>
      <c r="KH230" s="52"/>
      <c r="KI230" s="52"/>
      <c r="KJ230" s="52"/>
      <c r="KK230" s="52"/>
      <c r="KL230" s="52"/>
      <c r="KM230" s="52"/>
      <c r="KN230" s="52"/>
      <c r="KO230" s="52"/>
      <c r="KP230" s="52"/>
      <c r="KQ230" s="52"/>
      <c r="KR230" s="52"/>
      <c r="KS230" s="52"/>
      <c r="KT230" s="52"/>
      <c r="KU230" s="52"/>
      <c r="KV230" s="52"/>
      <c r="KW230" s="52"/>
      <c r="KX230" s="52"/>
      <c r="KY230" s="52"/>
      <c r="KZ230" s="52"/>
      <c r="LA230" s="52"/>
      <c r="LB230" s="52"/>
      <c r="LC230" s="52"/>
      <c r="LD230" s="52"/>
      <c r="LE230" s="52"/>
      <c r="LF230" s="52"/>
      <c r="LG230" s="52"/>
      <c r="LH230" s="52"/>
      <c r="LI230" s="52"/>
      <c r="LJ230" s="52"/>
      <c r="LK230" s="52"/>
      <c r="LL230" s="52"/>
      <c r="LM230" s="52"/>
      <c r="LN230" s="52"/>
      <c r="LO230" s="52"/>
      <c r="LP230" s="52"/>
      <c r="LQ230" s="52"/>
      <c r="LR230" s="52"/>
      <c r="LS230" s="52"/>
      <c r="LT230" s="52"/>
      <c r="LU230" s="52"/>
      <c r="LV230" s="52"/>
      <c r="LW230" s="52"/>
      <c r="LX230" s="52"/>
      <c r="LY230" s="52"/>
      <c r="LZ230" s="52"/>
      <c r="MA230" s="52"/>
      <c r="MB230" s="52"/>
      <c r="MC230" s="52"/>
      <c r="MD230" s="52"/>
      <c r="ME230" s="52"/>
      <c r="MF230" s="52"/>
      <c r="MG230" s="52"/>
      <c r="MH230" s="52"/>
      <c r="MI230" s="52"/>
      <c r="MJ230" s="52"/>
      <c r="MK230" s="52"/>
      <c r="ML230" s="52"/>
      <c r="MM230" s="52"/>
      <c r="MN230" s="52"/>
      <c r="MO230" s="52"/>
      <c r="MP230" s="52"/>
      <c r="MQ230" s="52"/>
      <c r="MR230" s="52"/>
      <c r="MS230" s="52"/>
      <c r="MT230" s="52"/>
      <c r="MU230" s="52"/>
      <c r="MV230" s="52"/>
      <c r="MW230" s="52"/>
      <c r="MX230" s="52"/>
      <c r="MY230" s="52"/>
      <c r="MZ230" s="52"/>
      <c r="NA230" s="52"/>
      <c r="NB230" s="52"/>
      <c r="NC230" s="52"/>
      <c r="ND230" s="52"/>
      <c r="NE230" s="52"/>
      <c r="NF230" s="52"/>
      <c r="NG230" s="52"/>
      <c r="NH230" s="52"/>
      <c r="NI230" s="52"/>
      <c r="NJ230" s="52"/>
      <c r="NK230" s="52"/>
      <c r="NL230" s="52"/>
      <c r="NM230" s="52"/>
      <c r="NN230" s="52"/>
      <c r="NO230" s="52"/>
      <c r="NP230" s="52"/>
      <c r="NQ230" s="52"/>
      <c r="NR230" s="52"/>
      <c r="NS230" s="52"/>
      <c r="NT230" s="52"/>
      <c r="NU230" s="52"/>
      <c r="NV230" s="52"/>
      <c r="NW230" s="52"/>
      <c r="NX230" s="52"/>
      <c r="NY230" s="52"/>
      <c r="NZ230" s="52"/>
      <c r="OA230" s="52"/>
      <c r="OB230" s="52"/>
      <c r="OC230" s="52"/>
      <c r="OD230" s="52"/>
      <c r="OE230" s="52"/>
      <c r="OF230" s="52"/>
      <c r="OG230" s="52"/>
      <c r="OH230" s="52"/>
      <c r="OI230" s="52"/>
      <c r="OJ230" s="52"/>
      <c r="OK230" s="52"/>
      <c r="OL230" s="52"/>
      <c r="OM230" s="52"/>
      <c r="ON230" s="52"/>
      <c r="OO230" s="52"/>
      <c r="OP230" s="52"/>
      <c r="OQ230" s="52"/>
      <c r="OR230" s="52"/>
      <c r="OS230" s="52"/>
      <c r="OT230" s="52"/>
      <c r="OU230" s="52"/>
      <c r="OV230" s="52"/>
      <c r="OW230" s="52"/>
      <c r="OX230" s="52"/>
      <c r="OY230" s="52"/>
      <c r="OZ230" s="52"/>
      <c r="PA230" s="52"/>
      <c r="PB230" s="52"/>
      <c r="PC230" s="52"/>
      <c r="PD230" s="52"/>
      <c r="PE230" s="52"/>
      <c r="PF230" s="52"/>
      <c r="PG230" s="52"/>
      <c r="PH230" s="52"/>
      <c r="PI230" s="52"/>
      <c r="PJ230" s="52"/>
      <c r="PK230" s="52"/>
      <c r="PL230" s="52"/>
      <c r="PM230" s="52"/>
      <c r="PN230" s="52"/>
      <c r="PO230" s="52"/>
      <c r="PP230" s="52"/>
      <c r="PQ230" s="52"/>
      <c r="PR230" s="52"/>
      <c r="PS230" s="52"/>
      <c r="PT230" s="52"/>
      <c r="PU230" s="52"/>
      <c r="PV230" s="52"/>
      <c r="PW230" s="52"/>
      <c r="PX230" s="52"/>
      <c r="PY230" s="52"/>
      <c r="PZ230" s="52"/>
      <c r="QA230" s="52"/>
      <c r="QB230" s="52"/>
      <c r="QC230" s="52"/>
      <c r="QD230" s="52"/>
      <c r="QE230" s="52"/>
      <c r="QF230" s="52"/>
      <c r="QG230" s="52"/>
      <c r="QH230" s="52"/>
      <c r="QI230" s="52"/>
      <c r="QJ230" s="52"/>
      <c r="QK230" s="52"/>
      <c r="QL230" s="52"/>
      <c r="QM230" s="52"/>
      <c r="QN230" s="52"/>
      <c r="QO230" s="52"/>
      <c r="QP230" s="52"/>
      <c r="QQ230" s="52"/>
      <c r="QR230" s="52"/>
      <c r="QS230" s="52"/>
      <c r="QT230" s="52"/>
      <c r="QU230" s="52"/>
      <c r="QV230" s="52"/>
      <c r="QW230" s="52"/>
      <c r="QX230" s="52"/>
      <c r="QY230" s="52"/>
      <c r="QZ230" s="52"/>
      <c r="RA230" s="52"/>
      <c r="RB230" s="52"/>
      <c r="RC230" s="52"/>
      <c r="RD230" s="52"/>
      <c r="RE230" s="52"/>
      <c r="RF230" s="52"/>
      <c r="RG230" s="52"/>
      <c r="RH230" s="52"/>
      <c r="RI230" s="52"/>
      <c r="RJ230" s="52"/>
      <c r="RK230" s="52"/>
      <c r="RL230" s="52"/>
      <c r="RM230" s="52"/>
      <c r="RN230" s="52"/>
      <c r="RO230" s="52"/>
      <c r="RP230" s="52"/>
      <c r="RQ230" s="52"/>
      <c r="RR230" s="52"/>
      <c r="RS230" s="52"/>
      <c r="RT230" s="52"/>
      <c r="RU230" s="52"/>
      <c r="RV230" s="52"/>
      <c r="RW230" s="52"/>
      <c r="RX230" s="52"/>
      <c r="RY230" s="52"/>
      <c r="RZ230" s="52"/>
      <c r="SA230" s="52"/>
      <c r="SB230" s="52"/>
      <c r="SC230" s="52"/>
      <c r="SD230" s="52"/>
      <c r="SE230" s="52"/>
      <c r="SF230" s="52"/>
      <c r="SG230" s="52"/>
      <c r="SH230" s="52"/>
      <c r="SI230" s="52"/>
      <c r="SJ230" s="52"/>
      <c r="SK230" s="52"/>
      <c r="SL230" s="52"/>
      <c r="SM230" s="52"/>
      <c r="SN230" s="52"/>
      <c r="SO230" s="52"/>
      <c r="SP230" s="52"/>
      <c r="SQ230" s="52"/>
      <c r="SR230" s="52"/>
      <c r="SS230" s="52"/>
      <c r="ST230" s="52"/>
      <c r="SU230" s="52"/>
      <c r="SV230" s="52"/>
      <c r="SW230" s="52"/>
      <c r="SX230" s="52"/>
      <c r="SY230" s="52"/>
      <c r="SZ230" s="52"/>
      <c r="TA230" s="52"/>
      <c r="TB230" s="52"/>
      <c r="TC230" s="52"/>
      <c r="TD230" s="52"/>
      <c r="TE230" s="52"/>
      <c r="TF230" s="52"/>
      <c r="TG230" s="52"/>
      <c r="TH230" s="52"/>
      <c r="TI230" s="52"/>
      <c r="TJ230" s="52"/>
      <c r="TK230" s="52"/>
      <c r="TL230" s="52"/>
      <c r="TM230" s="52"/>
      <c r="TN230" s="52"/>
      <c r="TO230" s="52"/>
      <c r="TP230" s="52"/>
      <c r="TQ230" s="52"/>
      <c r="TR230" s="52"/>
      <c r="TS230" s="52"/>
      <c r="TT230" s="52"/>
      <c r="TU230" s="52"/>
      <c r="TV230" s="52"/>
      <c r="TW230" s="52"/>
      <c r="TX230" s="52"/>
      <c r="TY230" s="52"/>
      <c r="TZ230" s="52"/>
      <c r="UA230" s="52"/>
      <c r="UB230" s="52"/>
      <c r="UC230" s="52"/>
      <c r="UD230" s="52"/>
      <c r="UE230" s="52"/>
      <c r="UF230" s="52"/>
      <c r="UG230" s="52"/>
      <c r="UH230" s="52"/>
      <c r="UI230" s="52"/>
      <c r="UJ230" s="52"/>
      <c r="UK230" s="52"/>
      <c r="UL230" s="52"/>
      <c r="UM230" s="52"/>
      <c r="UN230" s="52"/>
      <c r="UO230" s="52"/>
      <c r="UP230" s="52"/>
      <c r="UQ230" s="52"/>
      <c r="UR230" s="52"/>
      <c r="US230" s="52"/>
      <c r="UT230" s="52"/>
      <c r="UU230" s="52"/>
      <c r="UV230" s="52"/>
      <c r="UW230" s="52"/>
      <c r="UX230" s="52"/>
      <c r="UY230" s="52"/>
      <c r="UZ230" s="52"/>
      <c r="VA230" s="52"/>
      <c r="VB230" s="52"/>
      <c r="VC230" s="52"/>
      <c r="VD230" s="52"/>
      <c r="VE230" s="52"/>
      <c r="VF230" s="52"/>
      <c r="VG230" s="52"/>
      <c r="VH230" s="52"/>
      <c r="VI230" s="52"/>
      <c r="VJ230" s="52"/>
      <c r="VK230" s="52"/>
      <c r="VL230" s="52"/>
      <c r="VM230" s="52"/>
      <c r="VN230" s="52"/>
      <c r="VO230" s="52"/>
      <c r="VP230" s="52"/>
      <c r="VQ230" s="52"/>
      <c r="VR230" s="52"/>
      <c r="VS230" s="52"/>
      <c r="VT230" s="52"/>
      <c r="VU230" s="52"/>
      <c r="VV230" s="52"/>
      <c r="VW230" s="52"/>
      <c r="VX230" s="52"/>
      <c r="VY230" s="52"/>
      <c r="VZ230" s="52"/>
      <c r="WA230" s="52"/>
      <c r="WB230" s="52"/>
      <c r="WC230" s="52"/>
      <c r="WD230" s="52"/>
      <c r="WE230" s="52"/>
      <c r="WF230" s="52"/>
      <c r="WG230" s="52"/>
      <c r="WH230" s="52"/>
      <c r="WI230" s="52"/>
      <c r="WJ230" s="52"/>
      <c r="WK230" s="52"/>
      <c r="WL230" s="52"/>
      <c r="WM230" s="52"/>
      <c r="WN230" s="52"/>
      <c r="WO230" s="52"/>
      <c r="WP230" s="52"/>
      <c r="WQ230" s="52"/>
      <c r="WR230" s="52"/>
      <c r="WS230" s="52"/>
      <c r="WT230" s="52"/>
      <c r="WU230" s="52"/>
      <c r="WV230" s="52"/>
      <c r="WW230" s="52"/>
      <c r="WX230" s="52"/>
      <c r="WY230" s="52"/>
      <c r="WZ230" s="52"/>
      <c r="XA230" s="52"/>
      <c r="XB230" s="52"/>
      <c r="XC230" s="52"/>
      <c r="XD230" s="52"/>
      <c r="XE230" s="52"/>
      <c r="XF230" s="52"/>
      <c r="XG230" s="52"/>
      <c r="XH230" s="52"/>
      <c r="XI230" s="52"/>
      <c r="XJ230" s="52"/>
      <c r="XK230" s="52"/>
      <c r="XL230" s="52"/>
      <c r="XM230" s="52"/>
      <c r="XN230" s="52"/>
      <c r="XO230" s="52"/>
      <c r="XP230" s="52"/>
      <c r="XQ230" s="52"/>
      <c r="XR230" s="52"/>
      <c r="XS230" s="52"/>
      <c r="XT230" s="52"/>
      <c r="XU230" s="52"/>
      <c r="XV230" s="52"/>
      <c r="XW230" s="52"/>
      <c r="XX230" s="52"/>
      <c r="XY230" s="52"/>
      <c r="XZ230" s="52"/>
      <c r="YA230" s="52"/>
      <c r="YB230" s="52"/>
      <c r="YC230" s="52"/>
      <c r="YD230" s="52"/>
      <c r="YE230" s="52"/>
      <c r="YF230" s="52"/>
      <c r="YG230" s="52"/>
      <c r="YH230" s="52"/>
      <c r="YI230" s="52"/>
      <c r="YJ230" s="52"/>
      <c r="YK230" s="52"/>
      <c r="YL230" s="52"/>
      <c r="YM230" s="52"/>
      <c r="YN230" s="52"/>
      <c r="YO230" s="52"/>
      <c r="YP230" s="52"/>
      <c r="YQ230" s="52"/>
      <c r="YR230" s="52"/>
      <c r="YS230" s="52"/>
      <c r="YT230" s="52"/>
      <c r="YU230" s="52"/>
      <c r="YV230" s="52"/>
      <c r="YW230" s="52"/>
      <c r="YX230" s="52"/>
      <c r="YY230" s="52"/>
      <c r="YZ230" s="52"/>
      <c r="ZA230" s="52"/>
      <c r="ZB230" s="52"/>
      <c r="ZC230" s="52"/>
      <c r="ZD230" s="52"/>
      <c r="ZE230" s="52"/>
      <c r="ZF230" s="52"/>
      <c r="ZG230" s="52"/>
      <c r="ZH230" s="52"/>
      <c r="ZI230" s="52"/>
      <c r="ZJ230" s="52"/>
      <c r="ZK230" s="52"/>
      <c r="ZL230" s="52"/>
      <c r="ZM230" s="52"/>
      <c r="ZN230" s="52"/>
      <c r="ZO230" s="52"/>
      <c r="ZP230" s="52"/>
      <c r="ZQ230" s="52"/>
      <c r="ZR230" s="52"/>
      <c r="ZS230" s="52"/>
      <c r="ZT230" s="52"/>
      <c r="ZU230" s="52"/>
      <c r="ZV230" s="52"/>
      <c r="ZW230" s="52"/>
      <c r="ZX230" s="52"/>
      <c r="ZY230" s="52"/>
      <c r="ZZ230" s="52"/>
      <c r="AAA230" s="52"/>
      <c r="AAB230" s="52"/>
      <c r="AAC230" s="52"/>
      <c r="AAD230" s="52"/>
      <c r="AAE230" s="52"/>
      <c r="AAF230" s="52"/>
      <c r="AAG230" s="52"/>
      <c r="AAH230" s="52"/>
      <c r="AAI230" s="52"/>
      <c r="AAJ230" s="52"/>
      <c r="AAK230" s="52"/>
      <c r="AAL230" s="52"/>
      <c r="AAM230" s="52"/>
      <c r="AAN230" s="52"/>
      <c r="AAO230" s="52"/>
      <c r="AAP230" s="52"/>
      <c r="AAQ230" s="52"/>
      <c r="AAR230" s="52"/>
      <c r="AAS230" s="52"/>
      <c r="AAT230" s="52"/>
      <c r="AAU230" s="52"/>
      <c r="AAV230" s="52"/>
      <c r="AAW230" s="52"/>
      <c r="AAX230" s="52"/>
      <c r="AAY230" s="52"/>
      <c r="AAZ230" s="52"/>
      <c r="ABA230" s="52"/>
      <c r="ABB230" s="52"/>
      <c r="ABC230" s="52"/>
      <c r="ABD230" s="52"/>
      <c r="ABE230" s="52"/>
      <c r="ABF230" s="52"/>
      <c r="ABG230" s="52"/>
      <c r="ABH230" s="52"/>
      <c r="ABI230" s="52"/>
      <c r="ABJ230" s="52"/>
      <c r="ABK230" s="52"/>
      <c r="ABL230" s="52"/>
      <c r="ABM230" s="52"/>
      <c r="ABN230" s="52"/>
      <c r="ABO230" s="52"/>
      <c r="ABP230" s="52"/>
      <c r="ABQ230" s="52"/>
      <c r="ABR230" s="52"/>
      <c r="ABS230" s="52"/>
      <c r="ABT230" s="52"/>
      <c r="ABU230" s="52"/>
      <c r="ABV230" s="52"/>
      <c r="ABW230" s="52"/>
      <c r="ABX230" s="52"/>
      <c r="ABY230" s="52"/>
      <c r="ABZ230" s="52"/>
      <c r="ACA230" s="52"/>
      <c r="ACB230" s="52"/>
      <c r="ACC230" s="52"/>
      <c r="ACD230" s="52"/>
      <c r="ACE230" s="52"/>
      <c r="ACF230" s="52"/>
      <c r="ACG230" s="52"/>
      <c r="ACH230" s="52"/>
      <c r="ACI230" s="52"/>
      <c r="ACJ230" s="52"/>
      <c r="ACK230" s="52"/>
      <c r="ACL230" s="52"/>
      <c r="ACM230" s="52"/>
      <c r="ACN230" s="52"/>
      <c r="ACO230" s="52"/>
      <c r="ACP230" s="52"/>
      <c r="ACQ230" s="52"/>
      <c r="ACR230" s="52"/>
      <c r="ACS230" s="52"/>
      <c r="ACT230" s="52"/>
      <c r="ACU230" s="52"/>
      <c r="ACV230" s="52"/>
      <c r="ACW230" s="52"/>
      <c r="ACX230" s="52"/>
      <c r="ACY230" s="52"/>
      <c r="ACZ230" s="52"/>
      <c r="ADA230" s="52"/>
      <c r="ADB230" s="52"/>
      <c r="ADC230" s="52"/>
      <c r="ADD230" s="52"/>
      <c r="ADE230" s="52"/>
      <c r="ADF230" s="52"/>
      <c r="ADG230" s="52"/>
      <c r="ADH230" s="52"/>
      <c r="ADI230" s="52"/>
      <c r="ADJ230" s="52"/>
      <c r="ADK230" s="52"/>
      <c r="ADL230" s="52"/>
      <c r="ADM230" s="52"/>
      <c r="ADN230" s="52"/>
      <c r="ADO230" s="52"/>
      <c r="ADP230" s="52"/>
      <c r="ADQ230" s="52"/>
      <c r="ADR230" s="52"/>
      <c r="ADS230" s="52"/>
      <c r="ADT230" s="52"/>
      <c r="ADU230" s="52"/>
      <c r="ADV230" s="52"/>
      <c r="ADW230" s="52"/>
      <c r="ADX230" s="52"/>
      <c r="ADY230" s="52"/>
      <c r="ADZ230" s="52"/>
      <c r="AEA230" s="52"/>
      <c r="AEB230" s="52"/>
      <c r="AEC230" s="52"/>
      <c r="AED230" s="52"/>
      <c r="AEE230" s="52"/>
      <c r="AEF230" s="52"/>
      <c r="AEG230" s="52"/>
      <c r="AEH230" s="52"/>
      <c r="AEI230" s="52"/>
      <c r="AEJ230" s="52"/>
      <c r="AEK230" s="52"/>
      <c r="AEL230" s="52"/>
      <c r="AEM230" s="52"/>
      <c r="AEN230" s="52"/>
      <c r="AEO230" s="52"/>
      <c r="AEP230" s="52"/>
      <c r="AEQ230" s="52"/>
      <c r="AER230" s="52"/>
      <c r="AES230" s="52"/>
      <c r="AET230" s="52"/>
      <c r="AEU230" s="52"/>
      <c r="AEV230" s="52"/>
      <c r="AEW230" s="52"/>
      <c r="AEX230" s="52"/>
      <c r="AEY230" s="52"/>
      <c r="AEZ230" s="52"/>
      <c r="AFA230" s="52"/>
      <c r="AFB230" s="52"/>
      <c r="AFC230" s="52"/>
      <c r="AFD230" s="52"/>
      <c r="AFE230" s="52"/>
      <c r="AFF230" s="52"/>
      <c r="AFG230" s="52"/>
      <c r="AFH230" s="52"/>
      <c r="AFI230" s="52"/>
      <c r="AFJ230" s="52"/>
      <c r="AFK230" s="52"/>
      <c r="AFL230" s="52"/>
      <c r="AFM230" s="52"/>
      <c r="AFN230" s="52"/>
      <c r="AFO230" s="52"/>
      <c r="AFP230" s="52"/>
      <c r="AFQ230" s="52"/>
      <c r="AFR230" s="52"/>
      <c r="AFS230" s="52"/>
      <c r="AFT230" s="52"/>
      <c r="AFU230" s="52"/>
      <c r="AFV230" s="52"/>
      <c r="AFW230" s="52"/>
      <c r="AFX230" s="52"/>
      <c r="AFY230" s="52"/>
      <c r="AFZ230" s="52"/>
      <c r="AGA230" s="52"/>
      <c r="AGB230" s="52"/>
      <c r="AGC230" s="52"/>
      <c r="AGD230" s="52"/>
      <c r="AGE230" s="52"/>
      <c r="AGF230" s="52"/>
      <c r="AGG230" s="52"/>
      <c r="AGH230" s="52"/>
      <c r="AGI230" s="52"/>
      <c r="AGJ230" s="52"/>
      <c r="AGK230" s="52"/>
      <c r="AGL230" s="52"/>
      <c r="AGM230" s="52"/>
      <c r="AGN230" s="52"/>
      <c r="AGO230" s="52"/>
      <c r="AGP230" s="52"/>
      <c r="AGQ230" s="52"/>
      <c r="AGR230" s="52"/>
      <c r="AGS230" s="52"/>
      <c r="AGT230" s="52"/>
      <c r="AGU230" s="52"/>
      <c r="AGV230" s="52"/>
      <c r="AGW230" s="52"/>
      <c r="AGX230" s="52"/>
      <c r="AGY230" s="52"/>
      <c r="AGZ230" s="52"/>
      <c r="AHA230" s="52"/>
      <c r="AHB230" s="52"/>
      <c r="AHC230" s="52"/>
      <c r="AHD230" s="52"/>
      <c r="AHE230" s="52"/>
      <c r="AHF230" s="52"/>
      <c r="AHG230" s="52"/>
      <c r="AHH230" s="52"/>
      <c r="AHI230" s="52"/>
      <c r="AHJ230" s="52"/>
      <c r="AHK230" s="52"/>
      <c r="AHL230" s="52"/>
      <c r="AHM230" s="52"/>
      <c r="AHN230" s="52"/>
      <c r="AHO230" s="52"/>
      <c r="AHP230" s="52"/>
      <c r="AHQ230" s="52"/>
      <c r="AHR230" s="52"/>
      <c r="AHS230" s="52"/>
      <c r="AHT230" s="52"/>
      <c r="AHU230" s="52"/>
      <c r="AHV230" s="52"/>
      <c r="AHW230" s="52"/>
      <c r="AHX230" s="52"/>
      <c r="AHY230" s="52"/>
      <c r="AHZ230" s="52"/>
      <c r="AIA230" s="52"/>
      <c r="AIB230" s="52"/>
      <c r="AIC230" s="52"/>
      <c r="AID230" s="52"/>
      <c r="AIE230" s="52"/>
      <c r="AIF230" s="52"/>
      <c r="AIG230" s="52"/>
      <c r="AIH230" s="52"/>
      <c r="AII230" s="52"/>
      <c r="AIJ230" s="52"/>
      <c r="AIK230" s="52"/>
      <c r="AIL230" s="52"/>
      <c r="AIM230" s="52"/>
      <c r="AIN230" s="52"/>
      <c r="AIO230" s="52"/>
      <c r="AIP230" s="52"/>
      <c r="AIQ230" s="52"/>
      <c r="AIR230" s="52"/>
      <c r="AIS230" s="52"/>
      <c r="AIT230" s="52"/>
      <c r="AIU230" s="52"/>
      <c r="AIV230" s="52"/>
      <c r="AIW230" s="52"/>
      <c r="AIX230" s="52"/>
      <c r="AIY230" s="52"/>
      <c r="AIZ230" s="52"/>
      <c r="AJA230" s="52"/>
      <c r="AJB230" s="52"/>
      <c r="AJC230" s="52"/>
      <c r="AJD230" s="52"/>
      <c r="AJE230" s="52"/>
      <c r="AJF230" s="52"/>
      <c r="AJG230" s="52"/>
      <c r="AJH230" s="52"/>
      <c r="AJI230" s="52"/>
      <c r="AJJ230" s="52"/>
      <c r="AJK230" s="52"/>
      <c r="AJL230" s="52"/>
      <c r="AJM230" s="52"/>
      <c r="AJN230" s="52"/>
      <c r="AJO230" s="52"/>
      <c r="AJP230" s="52"/>
      <c r="AJQ230" s="52"/>
      <c r="AJR230" s="52"/>
      <c r="AJS230" s="52"/>
      <c r="AJT230" s="52"/>
      <c r="AJU230" s="52"/>
      <c r="AJV230" s="52"/>
      <c r="AJW230" s="52"/>
      <c r="AJX230" s="52"/>
      <c r="AJY230" s="52"/>
      <c r="AJZ230" s="52"/>
      <c r="AKA230" s="52"/>
      <c r="AKB230" s="52"/>
      <c r="AKC230" s="52"/>
      <c r="AKD230" s="52"/>
      <c r="AKE230" s="52"/>
      <c r="AKF230" s="52"/>
      <c r="AKG230" s="52"/>
      <c r="AKH230" s="52"/>
      <c r="AKI230" s="52"/>
      <c r="AKJ230" s="52"/>
      <c r="AKK230" s="52"/>
      <c r="AKL230" s="52"/>
      <c r="AKM230" s="52"/>
      <c r="AKN230" s="52"/>
      <c r="AKO230" s="52"/>
      <c r="AKP230" s="52"/>
      <c r="AKQ230" s="52"/>
      <c r="AKR230" s="52"/>
      <c r="AKS230" s="52"/>
      <c r="AKT230" s="52"/>
      <c r="AKU230" s="52"/>
      <c r="AKV230" s="52"/>
      <c r="AKW230" s="52"/>
      <c r="AKX230" s="52"/>
      <c r="AKY230" s="52"/>
      <c r="AKZ230" s="52"/>
      <c r="ALA230" s="52"/>
      <c r="ALB230" s="52"/>
      <c r="ALC230" s="52"/>
      <c r="ALD230" s="52"/>
      <c r="ALE230" s="52"/>
      <c r="ALF230" s="52"/>
      <c r="ALG230" s="52"/>
      <c r="ALH230" s="52"/>
      <c r="ALI230" s="52"/>
      <c r="ALJ230" s="52"/>
      <c r="ALK230" s="52"/>
      <c r="ALL230" s="52"/>
      <c r="ALM230" s="52"/>
      <c r="ALN230" s="52"/>
      <c r="ALO230" s="52"/>
      <c r="ALP230" s="52"/>
      <c r="ALQ230" s="52"/>
      <c r="ALR230" s="52"/>
      <c r="ALS230" s="52"/>
      <c r="ALT230" s="52"/>
      <c r="ALU230" s="52"/>
      <c r="ALV230" s="52"/>
      <c r="ALW230" s="52"/>
      <c r="ALX230" s="52"/>
      <c r="ALY230" s="52"/>
      <c r="ALZ230" s="52"/>
      <c r="AMA230" s="52"/>
      <c r="AMB230" s="52"/>
      <c r="AMC230" s="52"/>
      <c r="AMD230" s="52"/>
      <c r="AME230" s="52"/>
      <c r="AMF230" s="52"/>
      <c r="AMG230" s="52"/>
      <c r="AMH230" s="52"/>
      <c r="AMI230" s="52"/>
      <c r="AMJ230" s="52"/>
      <c r="AMK230" s="52"/>
      <c r="AML230" s="52"/>
      <c r="AMM230" s="52"/>
      <c r="AMN230" s="52"/>
      <c r="AMO230" s="52"/>
      <c r="AMP230" s="52"/>
      <c r="AMQ230" s="52"/>
      <c r="AMR230" s="52"/>
      <c r="AMS230" s="52"/>
      <c r="AMT230" s="52"/>
      <c r="AMU230" s="52"/>
      <c r="AMV230" s="52"/>
      <c r="AMW230" s="52"/>
      <c r="AMX230" s="52"/>
      <c r="AMY230" s="52"/>
      <c r="AMZ230" s="52"/>
      <c r="ANA230" s="52"/>
      <c r="ANB230" s="52"/>
      <c r="ANC230" s="52"/>
      <c r="AND230" s="52"/>
      <c r="ANE230" s="52"/>
      <c r="ANF230" s="52"/>
      <c r="ANG230" s="52"/>
      <c r="ANH230" s="52"/>
      <c r="ANI230" s="52"/>
      <c r="ANJ230" s="52"/>
      <c r="ANK230" s="52"/>
      <c r="ANL230" s="52"/>
      <c r="ANM230" s="52"/>
      <c r="ANN230" s="52"/>
      <c r="ANO230" s="52"/>
      <c r="ANP230" s="52"/>
      <c r="ANQ230" s="52"/>
      <c r="ANR230" s="52"/>
      <c r="ANS230" s="52"/>
      <c r="ANT230" s="52"/>
      <c r="ANU230" s="52"/>
      <c r="ANV230" s="52"/>
      <c r="ANW230" s="52"/>
      <c r="ANX230" s="52"/>
      <c r="ANY230" s="52"/>
      <c r="ANZ230" s="52"/>
      <c r="AOA230" s="52"/>
      <c r="AOB230" s="52"/>
      <c r="AOC230" s="52"/>
      <c r="AOD230" s="52"/>
      <c r="AOE230" s="52"/>
      <c r="AOF230" s="52"/>
      <c r="AOG230" s="52"/>
      <c r="AOH230" s="52"/>
      <c r="AOI230" s="52"/>
      <c r="AOJ230" s="52"/>
      <c r="AOK230" s="52"/>
      <c r="AOL230" s="52"/>
      <c r="AOM230" s="52"/>
      <c r="AON230" s="52"/>
      <c r="AOO230" s="52"/>
      <c r="AOP230" s="52"/>
      <c r="AOQ230" s="52"/>
      <c r="AOR230" s="52"/>
      <c r="AOS230" s="52"/>
      <c r="AOT230" s="52"/>
      <c r="AOU230" s="52"/>
      <c r="AOV230" s="52"/>
      <c r="AOW230" s="52"/>
      <c r="AOX230" s="52"/>
      <c r="AOY230" s="52"/>
      <c r="AOZ230" s="52"/>
      <c r="APA230" s="52"/>
      <c r="APB230" s="52"/>
      <c r="APC230" s="52"/>
      <c r="APD230" s="52"/>
      <c r="APE230" s="52"/>
      <c r="APF230" s="52"/>
      <c r="APG230" s="52"/>
      <c r="APH230" s="52"/>
      <c r="API230" s="52"/>
      <c r="APJ230" s="52"/>
      <c r="APK230" s="52"/>
      <c r="APL230" s="52"/>
      <c r="APM230" s="52"/>
      <c r="APN230" s="52"/>
      <c r="APO230" s="52"/>
      <c r="APP230" s="52"/>
      <c r="APQ230" s="52"/>
      <c r="APR230" s="52"/>
      <c r="APS230" s="52"/>
      <c r="APT230" s="52"/>
      <c r="APU230" s="52"/>
      <c r="APV230" s="52"/>
      <c r="APW230" s="52"/>
      <c r="APX230" s="52"/>
      <c r="APY230" s="52"/>
      <c r="APZ230" s="52"/>
      <c r="AQA230" s="52"/>
      <c r="AQB230" s="52"/>
      <c r="AQC230" s="52"/>
      <c r="AQD230" s="52"/>
      <c r="AQE230" s="52"/>
      <c r="AQF230" s="52"/>
      <c r="AQG230" s="52"/>
      <c r="AQH230" s="52"/>
      <c r="AQI230" s="52"/>
      <c r="AQJ230" s="52"/>
      <c r="AQK230" s="52"/>
      <c r="AQL230" s="52"/>
      <c r="AQM230" s="52"/>
      <c r="AQN230" s="52"/>
      <c r="AQO230" s="52"/>
      <c r="AQP230" s="52"/>
      <c r="AQQ230" s="52"/>
      <c r="AQR230" s="52"/>
      <c r="AQS230" s="52"/>
      <c r="AQT230" s="52"/>
      <c r="AQU230" s="52"/>
      <c r="AQV230" s="52"/>
      <c r="AQW230" s="52"/>
      <c r="AQX230" s="52"/>
      <c r="AQY230" s="52"/>
      <c r="AQZ230" s="52"/>
      <c r="ARA230" s="52"/>
      <c r="ARB230" s="52"/>
      <c r="ARC230" s="52"/>
      <c r="ARD230" s="52"/>
      <c r="ARE230" s="52"/>
      <c r="ARF230" s="52"/>
      <c r="ARG230" s="52"/>
      <c r="ARH230" s="52"/>
      <c r="ARI230" s="52"/>
      <c r="ARJ230" s="52"/>
      <c r="ARK230" s="52"/>
      <c r="ARL230" s="52"/>
      <c r="ARM230" s="52"/>
      <c r="ARN230" s="52"/>
      <c r="ARO230" s="52"/>
      <c r="ARP230" s="52"/>
      <c r="ARQ230" s="52"/>
      <c r="ARR230" s="52"/>
      <c r="ARS230" s="52"/>
      <c r="ART230" s="52"/>
      <c r="ARU230" s="52"/>
      <c r="ARV230" s="52"/>
      <c r="ARW230" s="52"/>
      <c r="ARX230" s="52"/>
      <c r="ARY230" s="52"/>
      <c r="ARZ230" s="52"/>
      <c r="ASA230" s="52"/>
      <c r="ASB230" s="52"/>
      <c r="ASC230" s="52"/>
      <c r="ASD230" s="52"/>
      <c r="ASE230" s="52"/>
      <c r="ASF230" s="52"/>
      <c r="ASG230" s="52"/>
      <c r="ASH230" s="52"/>
      <c r="ASI230" s="52"/>
      <c r="ASJ230" s="52"/>
      <c r="ASK230" s="52"/>
      <c r="ASL230" s="52"/>
      <c r="ASM230" s="52"/>
      <c r="ASN230" s="52"/>
      <c r="ASO230" s="52"/>
      <c r="ASP230" s="52"/>
      <c r="ASQ230" s="52"/>
      <c r="ASR230" s="52"/>
      <c r="ASS230" s="52"/>
      <c r="AST230" s="52"/>
      <c r="ASU230" s="52"/>
      <c r="ASV230" s="52"/>
      <c r="ASW230" s="52"/>
      <c r="ASX230" s="52"/>
      <c r="ASY230" s="52"/>
      <c r="ASZ230" s="52"/>
      <c r="ATA230" s="52"/>
      <c r="ATB230" s="52"/>
      <c r="ATC230" s="52"/>
      <c r="ATD230" s="52"/>
      <c r="ATE230" s="52"/>
      <c r="ATF230" s="52"/>
      <c r="ATG230" s="52"/>
      <c r="ATH230" s="52"/>
      <c r="ATI230" s="52"/>
      <c r="ATJ230" s="52"/>
      <c r="ATK230" s="52"/>
      <c r="ATL230" s="52"/>
      <c r="ATM230" s="52"/>
      <c r="ATN230" s="52"/>
      <c r="ATO230" s="52"/>
      <c r="ATP230" s="52"/>
      <c r="ATQ230" s="52"/>
      <c r="ATR230" s="52"/>
      <c r="ATS230" s="52"/>
      <c r="ATT230" s="52"/>
      <c r="ATU230" s="52"/>
      <c r="ATV230" s="52"/>
      <c r="ATW230" s="52"/>
      <c r="ATX230" s="52"/>
      <c r="ATY230" s="52"/>
      <c r="ATZ230" s="52"/>
      <c r="AUA230" s="52"/>
      <c r="AUB230" s="52"/>
      <c r="AUC230" s="52"/>
      <c r="AUD230" s="52"/>
      <c r="AUE230" s="52"/>
      <c r="AUF230" s="52"/>
      <c r="AUG230" s="52"/>
      <c r="AUH230" s="52"/>
      <c r="AUI230" s="52"/>
      <c r="AUJ230" s="52"/>
      <c r="AUK230" s="52"/>
      <c r="AUL230" s="52"/>
      <c r="AUM230" s="52"/>
      <c r="AUN230" s="52"/>
      <c r="AUO230" s="52"/>
      <c r="AUP230" s="52"/>
      <c r="AUQ230" s="52"/>
      <c r="AUR230" s="52"/>
      <c r="AUS230" s="52"/>
      <c r="AUT230" s="52"/>
      <c r="AUU230" s="52"/>
      <c r="AUV230" s="52"/>
      <c r="AUW230" s="52"/>
      <c r="AUX230" s="52"/>
      <c r="AUY230" s="52"/>
      <c r="AUZ230" s="52"/>
      <c r="AVA230" s="52"/>
      <c r="AVB230" s="52"/>
      <c r="AVC230" s="52"/>
      <c r="AVD230" s="52"/>
      <c r="AVE230" s="52"/>
      <c r="AVF230" s="52"/>
      <c r="AVG230" s="52"/>
      <c r="AVH230" s="52"/>
      <c r="AVI230" s="52"/>
      <c r="AVJ230" s="52"/>
      <c r="AVK230" s="52"/>
      <c r="AVL230" s="52"/>
      <c r="AVM230" s="52"/>
      <c r="AVN230" s="52"/>
      <c r="AVO230" s="52"/>
      <c r="AVP230" s="52"/>
      <c r="AVQ230" s="52"/>
      <c r="AVR230" s="52"/>
      <c r="AVS230" s="52"/>
      <c r="AVT230" s="52"/>
      <c r="AVU230" s="52"/>
      <c r="AVV230" s="52"/>
      <c r="AVW230" s="52"/>
      <c r="AVX230" s="52"/>
      <c r="AVY230" s="52"/>
      <c r="AVZ230" s="52"/>
      <c r="AWA230" s="52"/>
      <c r="AWB230" s="52"/>
      <c r="AWC230" s="52"/>
      <c r="AWD230" s="52"/>
      <c r="AWE230" s="52"/>
      <c r="AWF230" s="52"/>
      <c r="AWG230" s="52"/>
      <c r="AWH230" s="52"/>
      <c r="AWI230" s="52"/>
      <c r="AWJ230" s="52"/>
      <c r="AWK230" s="52"/>
      <c r="AWL230" s="52"/>
      <c r="AWM230" s="52"/>
      <c r="AWN230" s="52"/>
      <c r="AWO230" s="52"/>
      <c r="AWP230" s="52"/>
      <c r="AWQ230" s="52"/>
      <c r="AWR230" s="52"/>
      <c r="AWS230" s="52"/>
      <c r="AWT230" s="52"/>
      <c r="AWU230" s="52"/>
      <c r="AWV230" s="52"/>
      <c r="AWW230" s="52"/>
      <c r="AWX230" s="52"/>
      <c r="AWY230" s="52"/>
      <c r="AWZ230" s="52"/>
      <c r="AXA230" s="52"/>
      <c r="AXB230" s="52"/>
      <c r="AXC230" s="52"/>
      <c r="AXD230" s="52"/>
      <c r="AXE230" s="52"/>
      <c r="AXF230" s="52"/>
      <c r="AXG230" s="52"/>
      <c r="AXH230" s="52"/>
      <c r="AXI230" s="52"/>
      <c r="AXJ230" s="52"/>
      <c r="AXK230" s="52"/>
      <c r="AXL230" s="52"/>
      <c r="AXM230" s="52"/>
      <c r="AXN230" s="52"/>
      <c r="AXO230" s="52"/>
      <c r="AXP230" s="52"/>
      <c r="AXQ230" s="52"/>
      <c r="AXR230" s="52"/>
      <c r="AXS230" s="52"/>
      <c r="AXT230" s="52"/>
      <c r="AXU230" s="52"/>
      <c r="AXV230" s="52"/>
      <c r="AXW230" s="52"/>
      <c r="AXX230" s="52"/>
      <c r="AXY230" s="52"/>
      <c r="AXZ230" s="52"/>
      <c r="AYA230" s="52"/>
      <c r="AYB230" s="52"/>
      <c r="AYC230" s="52"/>
      <c r="AYD230" s="52"/>
      <c r="AYE230" s="52"/>
      <c r="AYF230" s="52"/>
      <c r="AYG230" s="52"/>
      <c r="AYH230" s="52"/>
      <c r="AYI230" s="52"/>
      <c r="AYJ230" s="52"/>
      <c r="AYK230" s="52"/>
      <c r="AYL230" s="52"/>
      <c r="AYM230" s="52"/>
      <c r="AYN230" s="52"/>
      <c r="AYO230" s="52"/>
      <c r="AYP230" s="52"/>
      <c r="AYQ230" s="52"/>
      <c r="AYR230" s="52"/>
      <c r="AYS230" s="52"/>
      <c r="AYT230" s="52"/>
      <c r="AYU230" s="52"/>
      <c r="AYV230" s="52"/>
      <c r="AYW230" s="52"/>
      <c r="AYX230" s="52"/>
      <c r="AYY230" s="52"/>
      <c r="AYZ230" s="52"/>
      <c r="AZA230" s="52"/>
      <c r="AZB230" s="52"/>
      <c r="AZC230" s="52"/>
      <c r="AZD230" s="52"/>
      <c r="AZE230" s="52"/>
      <c r="AZF230" s="52"/>
      <c r="AZG230" s="52"/>
      <c r="AZH230" s="52"/>
      <c r="AZI230" s="52"/>
      <c r="AZJ230" s="52"/>
      <c r="AZK230" s="52"/>
      <c r="AZL230" s="52"/>
      <c r="AZM230" s="52"/>
      <c r="AZN230" s="52"/>
      <c r="AZO230" s="52"/>
      <c r="AZP230" s="52"/>
      <c r="AZQ230" s="52"/>
      <c r="AZR230" s="52"/>
      <c r="AZS230" s="52"/>
      <c r="AZT230" s="52"/>
      <c r="AZU230" s="52"/>
      <c r="AZV230" s="52"/>
      <c r="AZW230" s="52"/>
      <c r="AZX230" s="52"/>
      <c r="AZY230" s="52"/>
      <c r="AZZ230" s="52"/>
      <c r="BAA230" s="52"/>
      <c r="BAB230" s="52"/>
      <c r="BAC230" s="52"/>
      <c r="BAD230" s="52"/>
      <c r="BAE230" s="52"/>
      <c r="BAF230" s="52"/>
      <c r="BAG230" s="52"/>
      <c r="BAH230" s="52"/>
      <c r="BAI230" s="52"/>
      <c r="BAJ230" s="52"/>
      <c r="BAK230" s="52"/>
      <c r="BAL230" s="52"/>
      <c r="BAM230" s="52"/>
      <c r="BAN230" s="52"/>
      <c r="BAO230" s="52"/>
      <c r="BAP230" s="52"/>
      <c r="BAQ230" s="52"/>
      <c r="BAR230" s="52"/>
      <c r="BAS230" s="52"/>
      <c r="BAT230" s="52"/>
      <c r="BAU230" s="52"/>
      <c r="BAV230" s="52"/>
      <c r="BAW230" s="52"/>
      <c r="BAX230" s="52"/>
      <c r="BAY230" s="52"/>
      <c r="BAZ230" s="52"/>
      <c r="BBA230" s="52"/>
      <c r="BBB230" s="52"/>
      <c r="BBC230" s="52"/>
      <c r="BBD230" s="52"/>
      <c r="BBE230" s="52"/>
      <c r="BBF230" s="52"/>
      <c r="BBG230" s="52"/>
      <c r="BBH230" s="52"/>
      <c r="BBI230" s="52"/>
      <c r="BBJ230" s="52"/>
      <c r="BBK230" s="52"/>
      <c r="BBL230" s="52"/>
      <c r="BBM230" s="52"/>
      <c r="BBN230" s="52"/>
      <c r="BBO230" s="52"/>
      <c r="BBP230" s="52"/>
      <c r="BBQ230" s="52"/>
      <c r="BBR230" s="52"/>
      <c r="BBS230" s="52"/>
      <c r="BBT230" s="52"/>
      <c r="BBU230" s="52"/>
      <c r="BBV230" s="52"/>
      <c r="BBW230" s="52"/>
      <c r="BBX230" s="52"/>
      <c r="BBY230" s="52"/>
      <c r="BBZ230" s="52"/>
      <c r="BCA230" s="52"/>
      <c r="BCB230" s="52"/>
      <c r="BCC230" s="52"/>
      <c r="BCD230" s="52"/>
      <c r="BCE230" s="52"/>
      <c r="BCF230" s="52"/>
      <c r="BCG230" s="52"/>
      <c r="BCH230" s="52"/>
      <c r="BCI230" s="52"/>
      <c r="BCJ230" s="52"/>
      <c r="BCK230" s="52"/>
      <c r="BCL230" s="52"/>
      <c r="BCM230" s="52"/>
      <c r="BCN230" s="52"/>
      <c r="BCO230" s="52"/>
      <c r="BCP230" s="52"/>
      <c r="BCQ230" s="52"/>
      <c r="BCR230" s="52"/>
      <c r="BCS230" s="52"/>
      <c r="BCT230" s="52"/>
    </row>
    <row r="231" spans="1:1450" s="37" customFormat="1" x14ac:dyDescent="0.25">
      <c r="A231" s="17" t="s">
        <v>81</v>
      </c>
      <c r="B231" s="29" t="s">
        <v>81</v>
      </c>
      <c r="C231" s="29" t="s">
        <v>84</v>
      </c>
      <c r="D231" s="29" t="s">
        <v>411</v>
      </c>
      <c r="E231" s="29" t="s">
        <v>412</v>
      </c>
      <c r="F231" s="29" t="s">
        <v>413</v>
      </c>
      <c r="G231" s="43">
        <v>36196</v>
      </c>
      <c r="H231" s="43">
        <v>2169</v>
      </c>
      <c r="I231" s="43">
        <v>995</v>
      </c>
      <c r="J231" s="29">
        <v>3</v>
      </c>
      <c r="K231" s="44">
        <f>AVERAGE(G231:G233)</f>
        <v>32404.333333333332</v>
      </c>
      <c r="L231" s="44">
        <f>STDEV(G231:G233)</f>
        <v>15874.824229998052</v>
      </c>
      <c r="M231" s="29"/>
      <c r="N231" s="45">
        <v>1.196</v>
      </c>
      <c r="O231" s="29" t="str">
        <f t="shared" si="46"/>
        <v/>
      </c>
      <c r="P231" s="44">
        <f>ABS(L231*N231)</f>
        <v>18986.28977907767</v>
      </c>
      <c r="Q231" s="44">
        <f>ABS(G231-$K$231)</f>
        <v>3791.6666666666679</v>
      </c>
      <c r="R231" s="30">
        <f>IF(Q231&gt;$P$231,"",G231)</f>
        <v>36196</v>
      </c>
      <c r="S231" s="30">
        <f t="shared" ref="S231:S236" si="51">IF(R231=G231,I231,"")</f>
        <v>995</v>
      </c>
      <c r="T231" s="44">
        <f>AVERAGE(R231:R233)</f>
        <v>32404.333333333332</v>
      </c>
      <c r="U231" s="44">
        <f>STDEV(R231:R233)</f>
        <v>15874.824229998052</v>
      </c>
      <c r="V231" s="29"/>
      <c r="W231" s="44">
        <f>IF(R231="","",((R231-$T$231)/S231)^2)</f>
        <v>14.521588960997068</v>
      </c>
      <c r="X231" s="46">
        <f>(1/(J231-1))*SUM(W231:W233)</f>
        <v>964.3324770780506</v>
      </c>
      <c r="Y231" s="47">
        <f>U231/T231</f>
        <v>0.48989818943962388</v>
      </c>
      <c r="Z231" s="31"/>
      <c r="AA231" s="47" t="str">
        <f>IF(X231&lt;2,"A",IF(Y231&lt;0.15,"B","C"))</f>
        <v>C</v>
      </c>
      <c r="AB231" s="31"/>
      <c r="AC231" s="48">
        <f>T231/1000</f>
        <v>32.404333333333334</v>
      </c>
      <c r="AD231" s="49">
        <f>AC231*(SQRT((U231/T231)^2+(0.21/3.98)^2))</f>
        <v>15.96663332106894</v>
      </c>
      <c r="AE231" s="47">
        <f>AD231/AC231</f>
        <v>0.49273142443095902</v>
      </c>
      <c r="AF231" s="47"/>
      <c r="AG231" s="50">
        <v>55</v>
      </c>
      <c r="AH231" s="32"/>
      <c r="AI231" s="49">
        <f>(MEDIAN(R231:R233))/1000</f>
        <v>36.195999999999998</v>
      </c>
      <c r="AJ231" s="49">
        <f>(QUARTILE(R231:R233,1))/1000</f>
        <v>25.586500000000001</v>
      </c>
      <c r="AK231" s="49">
        <f>(QUARTILE(R231:R233,3))/1000</f>
        <v>41.118000000000002</v>
      </c>
      <c r="AL231" s="48">
        <f>(AK231-AJ231)</f>
        <v>15.531500000000001</v>
      </c>
      <c r="AM231" s="29"/>
      <c r="AN231" s="10"/>
      <c r="AO231" s="10"/>
      <c r="AP231" s="29"/>
      <c r="AQ231" s="29"/>
      <c r="AR231" s="29"/>
      <c r="AS231" s="29"/>
      <c r="AT231" s="29"/>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c r="IV231" s="10"/>
      <c r="IW231" s="10"/>
      <c r="IX231" s="10"/>
      <c r="IY231" s="10"/>
      <c r="IZ231" s="10"/>
      <c r="JA231" s="10"/>
      <c r="JB231" s="10"/>
      <c r="JC231" s="10"/>
      <c r="JD231" s="10"/>
      <c r="JE231" s="10"/>
      <c r="JF231" s="10"/>
      <c r="JG231" s="10"/>
      <c r="JH231" s="10"/>
      <c r="JI231" s="10"/>
      <c r="JJ231" s="10"/>
      <c r="JK231" s="10"/>
      <c r="JL231" s="10"/>
      <c r="JM231" s="10"/>
      <c r="JN231" s="10"/>
      <c r="JO231" s="10"/>
      <c r="JP231" s="10"/>
      <c r="JQ231" s="10"/>
      <c r="JR231" s="10"/>
      <c r="JS231" s="10"/>
      <c r="JT231" s="10"/>
      <c r="JU231" s="10"/>
      <c r="JV231" s="10"/>
      <c r="JW231" s="10"/>
      <c r="JX231" s="10"/>
      <c r="JY231" s="10"/>
      <c r="JZ231" s="10"/>
      <c r="KA231" s="10"/>
      <c r="KB231" s="10"/>
      <c r="KC231" s="10"/>
      <c r="KD231" s="10"/>
      <c r="KE231" s="10"/>
      <c r="KF231" s="10"/>
      <c r="KG231" s="10"/>
      <c r="KH231" s="10"/>
      <c r="KI231" s="10"/>
      <c r="KJ231" s="10"/>
      <c r="KK231" s="10"/>
      <c r="KL231" s="10"/>
      <c r="KM231" s="10"/>
      <c r="KN231" s="10"/>
      <c r="KO231" s="10"/>
      <c r="KP231" s="10"/>
      <c r="KQ231" s="10"/>
      <c r="KR231" s="10"/>
      <c r="KS231" s="10"/>
      <c r="KT231" s="10"/>
      <c r="KU231" s="10"/>
      <c r="KV231" s="10"/>
      <c r="KW231" s="10"/>
      <c r="KX231" s="10"/>
      <c r="KY231" s="10"/>
      <c r="KZ231" s="10"/>
      <c r="LA231" s="10"/>
      <c r="LB231" s="10"/>
      <c r="LC231" s="10"/>
      <c r="LD231" s="10"/>
      <c r="LE231" s="10"/>
      <c r="LF231" s="10"/>
      <c r="LG231" s="10"/>
      <c r="LH231" s="10"/>
      <c r="LI231" s="10"/>
      <c r="LJ231" s="10"/>
      <c r="LK231" s="10"/>
      <c r="LL231" s="10"/>
      <c r="LM231" s="10"/>
      <c r="LN231" s="10"/>
      <c r="LO231" s="10"/>
      <c r="LP231" s="10"/>
      <c r="LQ231" s="10"/>
      <c r="LR231" s="10"/>
      <c r="LS231" s="10"/>
      <c r="LT231" s="10"/>
      <c r="LU231" s="10"/>
      <c r="LV231" s="10"/>
      <c r="LW231" s="10"/>
      <c r="LX231" s="10"/>
      <c r="LY231" s="10"/>
      <c r="LZ231" s="10"/>
      <c r="MA231" s="10"/>
      <c r="MB231" s="10"/>
      <c r="MC231" s="10"/>
      <c r="MD231" s="10"/>
      <c r="ME231" s="10"/>
      <c r="MF231" s="10"/>
      <c r="MG231" s="10"/>
      <c r="MH231" s="10"/>
      <c r="MI231" s="10"/>
      <c r="MJ231" s="10"/>
      <c r="MK231" s="10"/>
      <c r="ML231" s="10"/>
      <c r="MM231" s="10"/>
      <c r="MN231" s="10"/>
      <c r="MO231" s="10"/>
      <c r="MP231" s="10"/>
      <c r="MQ231" s="10"/>
      <c r="MR231" s="10"/>
      <c r="MS231" s="10"/>
      <c r="MT231" s="10"/>
      <c r="MU231" s="10"/>
      <c r="MV231" s="10"/>
      <c r="MW231" s="10"/>
      <c r="MX231" s="10"/>
      <c r="MY231" s="10"/>
      <c r="MZ231" s="10"/>
      <c r="NA231" s="10"/>
      <c r="NB231" s="10"/>
      <c r="NC231" s="10"/>
      <c r="ND231" s="10"/>
      <c r="NE231" s="10"/>
      <c r="NF231" s="10"/>
      <c r="NG231" s="10"/>
      <c r="NH231" s="10"/>
      <c r="NI231" s="10"/>
      <c r="NJ231" s="10"/>
      <c r="NK231" s="10"/>
      <c r="NL231" s="10"/>
      <c r="NM231" s="10"/>
      <c r="NN231" s="10"/>
      <c r="NO231" s="10"/>
      <c r="NP231" s="10"/>
      <c r="NQ231" s="10"/>
      <c r="NR231" s="10"/>
      <c r="NS231" s="10"/>
      <c r="NT231" s="10"/>
      <c r="NU231" s="10"/>
      <c r="NV231" s="10"/>
      <c r="NW231" s="10"/>
      <c r="NX231" s="10"/>
      <c r="NY231" s="10"/>
      <c r="NZ231" s="10"/>
      <c r="OA231" s="10"/>
      <c r="OB231" s="10"/>
      <c r="OC231" s="10"/>
      <c r="OD231" s="10"/>
      <c r="OE231" s="10"/>
      <c r="OF231" s="10"/>
      <c r="OG231" s="10"/>
      <c r="OH231" s="10"/>
      <c r="OI231" s="10"/>
      <c r="OJ231" s="10"/>
      <c r="OK231" s="10"/>
      <c r="OL231" s="10"/>
      <c r="OM231" s="10"/>
      <c r="ON231" s="10"/>
      <c r="OO231" s="10"/>
      <c r="OP231" s="10"/>
      <c r="OQ231" s="10"/>
      <c r="OR231" s="10"/>
      <c r="OS231" s="10"/>
      <c r="OT231" s="10"/>
      <c r="OU231" s="10"/>
      <c r="OV231" s="10"/>
      <c r="OW231" s="10"/>
      <c r="OX231" s="10"/>
      <c r="OY231" s="10"/>
      <c r="OZ231" s="10"/>
      <c r="PA231" s="10"/>
      <c r="PB231" s="10"/>
      <c r="PC231" s="10"/>
      <c r="PD231" s="10"/>
      <c r="PE231" s="10"/>
      <c r="PF231" s="10"/>
      <c r="PG231" s="10"/>
      <c r="PH231" s="10"/>
      <c r="PI231" s="10"/>
      <c r="PJ231" s="10"/>
      <c r="PK231" s="10"/>
      <c r="PL231" s="10"/>
      <c r="PM231" s="10"/>
      <c r="PN231" s="10"/>
      <c r="PO231" s="10"/>
      <c r="PP231" s="10"/>
      <c r="PQ231" s="10"/>
      <c r="PR231" s="10"/>
      <c r="PS231" s="10"/>
      <c r="PT231" s="10"/>
      <c r="PU231" s="10"/>
      <c r="PV231" s="10"/>
      <c r="PW231" s="10"/>
      <c r="PX231" s="10"/>
      <c r="PY231" s="10"/>
      <c r="PZ231" s="10"/>
      <c r="QA231" s="10"/>
      <c r="QB231" s="10"/>
      <c r="QC231" s="10"/>
      <c r="QD231" s="10"/>
      <c r="QE231" s="10"/>
      <c r="QF231" s="10"/>
      <c r="QG231" s="10"/>
      <c r="QH231" s="10"/>
      <c r="QI231" s="10"/>
      <c r="QJ231" s="10"/>
      <c r="QK231" s="10"/>
      <c r="QL231" s="10"/>
      <c r="QM231" s="10"/>
      <c r="QN231" s="10"/>
      <c r="QO231" s="10"/>
      <c r="QP231" s="10"/>
      <c r="QQ231" s="10"/>
      <c r="QR231" s="10"/>
      <c r="QS231" s="10"/>
      <c r="QT231" s="10"/>
      <c r="QU231" s="10"/>
      <c r="QV231" s="10"/>
      <c r="QW231" s="10"/>
      <c r="QX231" s="10"/>
      <c r="QY231" s="10"/>
      <c r="QZ231" s="10"/>
      <c r="RA231" s="10"/>
      <c r="RB231" s="10"/>
      <c r="RC231" s="10"/>
      <c r="RD231" s="10"/>
      <c r="RE231" s="10"/>
      <c r="RF231" s="10"/>
      <c r="RG231" s="10"/>
      <c r="RH231" s="10"/>
      <c r="RI231" s="10"/>
      <c r="RJ231" s="10"/>
      <c r="RK231" s="10"/>
      <c r="RL231" s="10"/>
      <c r="RM231" s="10"/>
      <c r="RN231" s="10"/>
      <c r="RO231" s="10"/>
      <c r="RP231" s="10"/>
      <c r="RQ231" s="10"/>
      <c r="RR231" s="10"/>
      <c r="RS231" s="10"/>
      <c r="RT231" s="10"/>
      <c r="RU231" s="10"/>
      <c r="RV231" s="10"/>
      <c r="RW231" s="10"/>
      <c r="RX231" s="10"/>
      <c r="RY231" s="10"/>
      <c r="RZ231" s="10"/>
      <c r="SA231" s="10"/>
      <c r="SB231" s="10"/>
      <c r="SC231" s="10"/>
      <c r="SD231" s="10"/>
      <c r="SE231" s="10"/>
      <c r="SF231" s="10"/>
      <c r="SG231" s="10"/>
      <c r="SH231" s="10"/>
      <c r="SI231" s="10"/>
      <c r="SJ231" s="10"/>
      <c r="SK231" s="10"/>
      <c r="SL231" s="10"/>
      <c r="SM231" s="10"/>
      <c r="SN231" s="10"/>
      <c r="SO231" s="10"/>
      <c r="SP231" s="10"/>
      <c r="SQ231" s="10"/>
      <c r="SR231" s="10"/>
      <c r="SS231" s="10"/>
      <c r="ST231" s="10"/>
      <c r="SU231" s="10"/>
      <c r="SV231" s="10"/>
      <c r="SW231" s="10"/>
      <c r="SX231" s="10"/>
      <c r="SY231" s="10"/>
      <c r="SZ231" s="10"/>
      <c r="TA231" s="10"/>
      <c r="TB231" s="10"/>
      <c r="TC231" s="10"/>
      <c r="TD231" s="10"/>
      <c r="TE231" s="10"/>
      <c r="TF231" s="10"/>
      <c r="TG231" s="10"/>
      <c r="TH231" s="10"/>
      <c r="TI231" s="10"/>
      <c r="TJ231" s="10"/>
      <c r="TK231" s="10"/>
      <c r="TL231" s="10"/>
      <c r="TM231" s="10"/>
      <c r="TN231" s="10"/>
      <c r="TO231" s="10"/>
      <c r="TP231" s="10"/>
      <c r="TQ231" s="10"/>
      <c r="TR231" s="10"/>
      <c r="TS231" s="10"/>
      <c r="TT231" s="10"/>
      <c r="TU231" s="10"/>
      <c r="TV231" s="10"/>
      <c r="TW231" s="10"/>
      <c r="TX231" s="10"/>
      <c r="TY231" s="10"/>
      <c r="TZ231" s="10"/>
      <c r="UA231" s="10"/>
      <c r="UB231" s="10"/>
      <c r="UC231" s="10"/>
      <c r="UD231" s="10"/>
      <c r="UE231" s="10"/>
      <c r="UF231" s="10"/>
      <c r="UG231" s="10"/>
      <c r="UH231" s="10"/>
      <c r="UI231" s="10"/>
      <c r="UJ231" s="10"/>
      <c r="UK231" s="10"/>
      <c r="UL231" s="10"/>
      <c r="UM231" s="10"/>
      <c r="UN231" s="10"/>
      <c r="UO231" s="10"/>
      <c r="UP231" s="10"/>
      <c r="UQ231" s="10"/>
      <c r="UR231" s="10"/>
      <c r="US231" s="10"/>
      <c r="UT231" s="10"/>
      <c r="UU231" s="10"/>
      <c r="UV231" s="10"/>
      <c r="UW231" s="10"/>
      <c r="UX231" s="10"/>
      <c r="UY231" s="10"/>
      <c r="UZ231" s="10"/>
      <c r="VA231" s="10"/>
      <c r="VB231" s="10"/>
      <c r="VC231" s="10"/>
      <c r="VD231" s="10"/>
      <c r="VE231" s="10"/>
      <c r="VF231" s="10"/>
      <c r="VG231" s="10"/>
      <c r="VH231" s="10"/>
      <c r="VI231" s="10"/>
      <c r="VJ231" s="10"/>
      <c r="VK231" s="10"/>
      <c r="VL231" s="10"/>
      <c r="VM231" s="10"/>
      <c r="VN231" s="10"/>
      <c r="VO231" s="10"/>
      <c r="VP231" s="10"/>
      <c r="VQ231" s="10"/>
      <c r="VR231" s="10"/>
      <c r="VS231" s="10"/>
      <c r="VT231" s="10"/>
      <c r="VU231" s="10"/>
      <c r="VV231" s="10"/>
      <c r="VW231" s="10"/>
      <c r="VX231" s="10"/>
      <c r="VY231" s="10"/>
      <c r="VZ231" s="10"/>
      <c r="WA231" s="10"/>
      <c r="WB231" s="10"/>
      <c r="WC231" s="10"/>
      <c r="WD231" s="10"/>
      <c r="WE231" s="10"/>
      <c r="WF231" s="10"/>
      <c r="WG231" s="10"/>
      <c r="WH231" s="10"/>
      <c r="WI231" s="10"/>
      <c r="WJ231" s="10"/>
      <c r="WK231" s="10"/>
      <c r="WL231" s="10"/>
      <c r="WM231" s="10"/>
      <c r="WN231" s="10"/>
      <c r="WO231" s="10"/>
      <c r="WP231" s="10"/>
      <c r="WQ231" s="10"/>
      <c r="WR231" s="10"/>
      <c r="WS231" s="10"/>
      <c r="WT231" s="10"/>
      <c r="WU231" s="10"/>
      <c r="WV231" s="10"/>
      <c r="WW231" s="10"/>
      <c r="WX231" s="10"/>
      <c r="WY231" s="10"/>
      <c r="WZ231" s="10"/>
      <c r="XA231" s="10"/>
      <c r="XB231" s="10"/>
      <c r="XC231" s="10"/>
      <c r="XD231" s="10"/>
      <c r="XE231" s="10"/>
      <c r="XF231" s="10"/>
      <c r="XG231" s="10"/>
      <c r="XH231" s="10"/>
      <c r="XI231" s="10"/>
      <c r="XJ231" s="10"/>
      <c r="XK231" s="10"/>
      <c r="XL231" s="10"/>
      <c r="XM231" s="10"/>
      <c r="XN231" s="10"/>
      <c r="XO231" s="10"/>
      <c r="XP231" s="10"/>
      <c r="XQ231" s="10"/>
      <c r="XR231" s="10"/>
      <c r="XS231" s="10"/>
      <c r="XT231" s="10"/>
      <c r="XU231" s="10"/>
      <c r="XV231" s="10"/>
      <c r="XW231" s="10"/>
      <c r="XX231" s="10"/>
      <c r="XY231" s="10"/>
      <c r="XZ231" s="10"/>
      <c r="YA231" s="10"/>
      <c r="YB231" s="10"/>
      <c r="YC231" s="10"/>
      <c r="YD231" s="10"/>
      <c r="YE231" s="10"/>
      <c r="YF231" s="10"/>
      <c r="YG231" s="10"/>
      <c r="YH231" s="10"/>
      <c r="YI231" s="10"/>
      <c r="YJ231" s="10"/>
      <c r="YK231" s="10"/>
      <c r="YL231" s="10"/>
      <c r="YM231" s="10"/>
      <c r="YN231" s="10"/>
      <c r="YO231" s="10"/>
      <c r="YP231" s="10"/>
      <c r="YQ231" s="10"/>
      <c r="YR231" s="10"/>
      <c r="YS231" s="10"/>
      <c r="YT231" s="10"/>
      <c r="YU231" s="10"/>
      <c r="YV231" s="10"/>
      <c r="YW231" s="10"/>
      <c r="YX231" s="10"/>
      <c r="YY231" s="10"/>
      <c r="YZ231" s="10"/>
      <c r="ZA231" s="10"/>
      <c r="ZB231" s="10"/>
      <c r="ZC231" s="10"/>
      <c r="ZD231" s="10"/>
      <c r="ZE231" s="10"/>
      <c r="ZF231" s="10"/>
      <c r="ZG231" s="10"/>
      <c r="ZH231" s="10"/>
      <c r="ZI231" s="10"/>
      <c r="ZJ231" s="10"/>
      <c r="ZK231" s="10"/>
      <c r="ZL231" s="10"/>
      <c r="ZM231" s="10"/>
      <c r="ZN231" s="10"/>
      <c r="ZO231" s="10"/>
      <c r="ZP231" s="10"/>
      <c r="ZQ231" s="10"/>
      <c r="ZR231" s="10"/>
      <c r="ZS231" s="10"/>
      <c r="ZT231" s="10"/>
      <c r="ZU231" s="10"/>
      <c r="ZV231" s="10"/>
      <c r="ZW231" s="10"/>
      <c r="ZX231" s="10"/>
      <c r="ZY231" s="10"/>
      <c r="ZZ231" s="10"/>
      <c r="AAA231" s="10"/>
      <c r="AAB231" s="10"/>
      <c r="AAC231" s="10"/>
      <c r="AAD231" s="10"/>
      <c r="AAE231" s="10"/>
      <c r="AAF231" s="10"/>
      <c r="AAG231" s="10"/>
      <c r="AAH231" s="10"/>
      <c r="AAI231" s="10"/>
      <c r="AAJ231" s="10"/>
      <c r="AAK231" s="10"/>
      <c r="AAL231" s="10"/>
      <c r="AAM231" s="10"/>
      <c r="AAN231" s="10"/>
      <c r="AAO231" s="10"/>
      <c r="AAP231" s="10"/>
      <c r="AAQ231" s="10"/>
      <c r="AAR231" s="10"/>
      <c r="AAS231" s="10"/>
      <c r="AAT231" s="10"/>
      <c r="AAU231" s="10"/>
      <c r="AAV231" s="10"/>
      <c r="AAW231" s="10"/>
      <c r="AAX231" s="10"/>
      <c r="AAY231" s="10"/>
      <c r="AAZ231" s="10"/>
      <c r="ABA231" s="10"/>
      <c r="ABB231" s="10"/>
      <c r="ABC231" s="10"/>
      <c r="ABD231" s="10"/>
      <c r="ABE231" s="10"/>
      <c r="ABF231" s="10"/>
      <c r="ABG231" s="10"/>
      <c r="ABH231" s="10"/>
      <c r="ABI231" s="10"/>
      <c r="ABJ231" s="10"/>
      <c r="ABK231" s="10"/>
      <c r="ABL231" s="10"/>
      <c r="ABM231" s="10"/>
      <c r="ABN231" s="10"/>
      <c r="ABO231" s="10"/>
      <c r="ABP231" s="10"/>
      <c r="ABQ231" s="10"/>
      <c r="ABR231" s="10"/>
      <c r="ABS231" s="10"/>
      <c r="ABT231" s="10"/>
      <c r="ABU231" s="10"/>
      <c r="ABV231" s="10"/>
      <c r="ABW231" s="10"/>
      <c r="ABX231" s="10"/>
      <c r="ABY231" s="10"/>
      <c r="ABZ231" s="10"/>
      <c r="ACA231" s="10"/>
      <c r="ACB231" s="10"/>
      <c r="ACC231" s="10"/>
      <c r="ACD231" s="10"/>
      <c r="ACE231" s="10"/>
      <c r="ACF231" s="10"/>
      <c r="ACG231" s="10"/>
      <c r="ACH231" s="10"/>
      <c r="ACI231" s="10"/>
      <c r="ACJ231" s="10"/>
      <c r="ACK231" s="10"/>
      <c r="ACL231" s="10"/>
      <c r="ACM231" s="10"/>
      <c r="ACN231" s="10"/>
      <c r="ACO231" s="10"/>
      <c r="ACP231" s="10"/>
      <c r="ACQ231" s="10"/>
      <c r="ACR231" s="10"/>
      <c r="ACS231" s="10"/>
      <c r="ACT231" s="10"/>
      <c r="ACU231" s="10"/>
      <c r="ACV231" s="10"/>
      <c r="ACW231" s="10"/>
      <c r="ACX231" s="10"/>
      <c r="ACY231" s="10"/>
      <c r="ACZ231" s="10"/>
      <c r="ADA231" s="10"/>
      <c r="ADB231" s="10"/>
      <c r="ADC231" s="10"/>
      <c r="ADD231" s="10"/>
      <c r="ADE231" s="10"/>
      <c r="ADF231" s="10"/>
      <c r="ADG231" s="10"/>
      <c r="ADH231" s="10"/>
      <c r="ADI231" s="10"/>
      <c r="ADJ231" s="10"/>
      <c r="ADK231" s="10"/>
      <c r="ADL231" s="10"/>
      <c r="ADM231" s="10"/>
      <c r="ADN231" s="10"/>
      <c r="ADO231" s="10"/>
      <c r="ADP231" s="10"/>
      <c r="ADQ231" s="10"/>
      <c r="ADR231" s="10"/>
      <c r="ADS231" s="10"/>
      <c r="ADT231" s="10"/>
      <c r="ADU231" s="10"/>
      <c r="ADV231" s="10"/>
      <c r="ADW231" s="10"/>
      <c r="ADX231" s="10"/>
      <c r="ADY231" s="10"/>
      <c r="ADZ231" s="10"/>
      <c r="AEA231" s="10"/>
      <c r="AEB231" s="10"/>
      <c r="AEC231" s="10"/>
      <c r="AED231" s="10"/>
      <c r="AEE231" s="10"/>
      <c r="AEF231" s="10"/>
      <c r="AEG231" s="10"/>
      <c r="AEH231" s="10"/>
      <c r="AEI231" s="10"/>
      <c r="AEJ231" s="10"/>
      <c r="AEK231" s="10"/>
      <c r="AEL231" s="10"/>
      <c r="AEM231" s="10"/>
      <c r="AEN231" s="10"/>
      <c r="AEO231" s="10"/>
      <c r="AEP231" s="10"/>
      <c r="AEQ231" s="10"/>
      <c r="AER231" s="10"/>
      <c r="AES231" s="10"/>
      <c r="AET231" s="10"/>
      <c r="AEU231" s="10"/>
      <c r="AEV231" s="10"/>
      <c r="AEW231" s="10"/>
      <c r="AEX231" s="10"/>
      <c r="AEY231" s="10"/>
      <c r="AEZ231" s="10"/>
      <c r="AFA231" s="10"/>
      <c r="AFB231" s="10"/>
      <c r="AFC231" s="10"/>
      <c r="AFD231" s="10"/>
      <c r="AFE231" s="10"/>
      <c r="AFF231" s="10"/>
      <c r="AFG231" s="10"/>
      <c r="AFH231" s="10"/>
      <c r="AFI231" s="10"/>
      <c r="AFJ231" s="10"/>
      <c r="AFK231" s="10"/>
      <c r="AFL231" s="10"/>
      <c r="AFM231" s="10"/>
      <c r="AFN231" s="10"/>
      <c r="AFO231" s="10"/>
      <c r="AFP231" s="10"/>
      <c r="AFQ231" s="10"/>
      <c r="AFR231" s="10"/>
      <c r="AFS231" s="10"/>
      <c r="AFT231" s="10"/>
      <c r="AFU231" s="10"/>
      <c r="AFV231" s="10"/>
      <c r="AFW231" s="10"/>
      <c r="AFX231" s="10"/>
      <c r="AFY231" s="10"/>
      <c r="AFZ231" s="10"/>
      <c r="AGA231" s="10"/>
      <c r="AGB231" s="10"/>
      <c r="AGC231" s="10"/>
      <c r="AGD231" s="10"/>
      <c r="AGE231" s="10"/>
      <c r="AGF231" s="10"/>
      <c r="AGG231" s="10"/>
      <c r="AGH231" s="10"/>
      <c r="AGI231" s="10"/>
      <c r="AGJ231" s="10"/>
      <c r="AGK231" s="10"/>
      <c r="AGL231" s="10"/>
      <c r="AGM231" s="10"/>
      <c r="AGN231" s="10"/>
      <c r="AGO231" s="10"/>
      <c r="AGP231" s="10"/>
      <c r="AGQ231" s="10"/>
      <c r="AGR231" s="10"/>
      <c r="AGS231" s="10"/>
      <c r="AGT231" s="10"/>
      <c r="AGU231" s="10"/>
      <c r="AGV231" s="10"/>
      <c r="AGW231" s="10"/>
      <c r="AGX231" s="10"/>
      <c r="AGY231" s="10"/>
      <c r="AGZ231" s="10"/>
      <c r="AHA231" s="10"/>
      <c r="AHB231" s="10"/>
      <c r="AHC231" s="10"/>
      <c r="AHD231" s="10"/>
      <c r="AHE231" s="10"/>
      <c r="AHF231" s="10"/>
      <c r="AHG231" s="10"/>
      <c r="AHH231" s="10"/>
      <c r="AHI231" s="10"/>
      <c r="AHJ231" s="10"/>
      <c r="AHK231" s="10"/>
      <c r="AHL231" s="10"/>
      <c r="AHM231" s="10"/>
      <c r="AHN231" s="10"/>
      <c r="AHO231" s="10"/>
      <c r="AHP231" s="10"/>
      <c r="AHQ231" s="10"/>
      <c r="AHR231" s="10"/>
      <c r="AHS231" s="10"/>
      <c r="AHT231" s="10"/>
      <c r="AHU231" s="10"/>
      <c r="AHV231" s="10"/>
      <c r="AHW231" s="10"/>
      <c r="AHX231" s="10"/>
      <c r="AHY231" s="10"/>
      <c r="AHZ231" s="10"/>
      <c r="AIA231" s="10"/>
      <c r="AIB231" s="10"/>
      <c r="AIC231" s="10"/>
      <c r="AID231" s="10"/>
      <c r="AIE231" s="10"/>
      <c r="AIF231" s="10"/>
      <c r="AIG231" s="10"/>
      <c r="AIH231" s="10"/>
      <c r="AII231" s="10"/>
      <c r="AIJ231" s="10"/>
      <c r="AIK231" s="10"/>
      <c r="AIL231" s="10"/>
      <c r="AIM231" s="10"/>
      <c r="AIN231" s="10"/>
      <c r="AIO231" s="10"/>
      <c r="AIP231" s="10"/>
      <c r="AIQ231" s="10"/>
      <c r="AIR231" s="10"/>
      <c r="AIS231" s="10"/>
      <c r="AIT231" s="10"/>
      <c r="AIU231" s="10"/>
      <c r="AIV231" s="10"/>
      <c r="AIW231" s="10"/>
      <c r="AIX231" s="10"/>
      <c r="AIY231" s="10"/>
      <c r="AIZ231" s="10"/>
      <c r="AJA231" s="10"/>
      <c r="AJB231" s="10"/>
      <c r="AJC231" s="10"/>
      <c r="AJD231" s="10"/>
      <c r="AJE231" s="10"/>
      <c r="AJF231" s="10"/>
      <c r="AJG231" s="10"/>
      <c r="AJH231" s="10"/>
      <c r="AJI231" s="10"/>
      <c r="AJJ231" s="10"/>
      <c r="AJK231" s="10"/>
      <c r="AJL231" s="10"/>
      <c r="AJM231" s="10"/>
      <c r="AJN231" s="10"/>
      <c r="AJO231" s="10"/>
      <c r="AJP231" s="10"/>
      <c r="AJQ231" s="10"/>
      <c r="AJR231" s="10"/>
      <c r="AJS231" s="10"/>
      <c r="AJT231" s="10"/>
      <c r="AJU231" s="10"/>
      <c r="AJV231" s="10"/>
      <c r="AJW231" s="10"/>
      <c r="AJX231" s="10"/>
      <c r="AJY231" s="10"/>
      <c r="AJZ231" s="10"/>
      <c r="AKA231" s="10"/>
      <c r="AKB231" s="10"/>
      <c r="AKC231" s="10"/>
      <c r="AKD231" s="10"/>
      <c r="AKE231" s="10"/>
      <c r="AKF231" s="10"/>
      <c r="AKG231" s="10"/>
      <c r="AKH231" s="10"/>
      <c r="AKI231" s="10"/>
      <c r="AKJ231" s="10"/>
      <c r="AKK231" s="10"/>
      <c r="AKL231" s="10"/>
      <c r="AKM231" s="10"/>
      <c r="AKN231" s="10"/>
      <c r="AKO231" s="10"/>
      <c r="AKP231" s="10"/>
      <c r="AKQ231" s="10"/>
      <c r="AKR231" s="10"/>
      <c r="AKS231" s="10"/>
      <c r="AKT231" s="10"/>
      <c r="AKU231" s="10"/>
      <c r="AKV231" s="10"/>
      <c r="AKW231" s="10"/>
      <c r="AKX231" s="10"/>
      <c r="AKY231" s="10"/>
      <c r="AKZ231" s="10"/>
      <c r="ALA231" s="10"/>
      <c r="ALB231" s="10"/>
      <c r="ALC231" s="10"/>
      <c r="ALD231" s="10"/>
      <c r="ALE231" s="10"/>
      <c r="ALF231" s="10"/>
      <c r="ALG231" s="10"/>
      <c r="ALH231" s="10"/>
      <c r="ALI231" s="10"/>
      <c r="ALJ231" s="10"/>
      <c r="ALK231" s="10"/>
      <c r="ALL231" s="10"/>
      <c r="ALM231" s="10"/>
      <c r="ALN231" s="10"/>
      <c r="ALO231" s="10"/>
      <c r="ALP231" s="10"/>
      <c r="ALQ231" s="10"/>
      <c r="ALR231" s="10"/>
      <c r="ALS231" s="10"/>
      <c r="ALT231" s="10"/>
      <c r="ALU231" s="10"/>
      <c r="ALV231" s="10"/>
      <c r="ALW231" s="10"/>
      <c r="ALX231" s="10"/>
      <c r="ALY231" s="10"/>
      <c r="ALZ231" s="10"/>
      <c r="AMA231" s="10"/>
      <c r="AMB231" s="10"/>
      <c r="AMC231" s="10"/>
      <c r="AMD231" s="10"/>
      <c r="AME231" s="10"/>
      <c r="AMF231" s="10"/>
      <c r="AMG231" s="10"/>
      <c r="AMH231" s="10"/>
      <c r="AMI231" s="10"/>
      <c r="AMJ231" s="10"/>
      <c r="AMK231" s="10"/>
      <c r="AML231" s="10"/>
      <c r="AMM231" s="10"/>
      <c r="AMN231" s="10"/>
      <c r="AMO231" s="10"/>
      <c r="AMP231" s="10"/>
      <c r="AMQ231" s="10"/>
      <c r="AMR231" s="10"/>
      <c r="AMS231" s="10"/>
      <c r="AMT231" s="10"/>
      <c r="AMU231" s="10"/>
      <c r="AMV231" s="10"/>
      <c r="AMW231" s="10"/>
      <c r="AMX231" s="10"/>
      <c r="AMY231" s="10"/>
      <c r="AMZ231" s="10"/>
      <c r="ANA231" s="10"/>
      <c r="ANB231" s="10"/>
      <c r="ANC231" s="10"/>
      <c r="AND231" s="10"/>
      <c r="ANE231" s="10"/>
      <c r="ANF231" s="10"/>
      <c r="ANG231" s="10"/>
      <c r="ANH231" s="10"/>
      <c r="ANI231" s="10"/>
      <c r="ANJ231" s="10"/>
      <c r="ANK231" s="10"/>
      <c r="ANL231" s="10"/>
      <c r="ANM231" s="10"/>
      <c r="ANN231" s="10"/>
      <c r="ANO231" s="10"/>
      <c r="ANP231" s="10"/>
      <c r="ANQ231" s="10"/>
      <c r="ANR231" s="10"/>
      <c r="ANS231" s="10"/>
      <c r="ANT231" s="10"/>
      <c r="ANU231" s="10"/>
      <c r="ANV231" s="10"/>
      <c r="ANW231" s="10"/>
      <c r="ANX231" s="10"/>
      <c r="ANY231" s="10"/>
      <c r="ANZ231" s="10"/>
      <c r="AOA231" s="10"/>
      <c r="AOB231" s="10"/>
      <c r="AOC231" s="10"/>
      <c r="AOD231" s="10"/>
      <c r="AOE231" s="10"/>
      <c r="AOF231" s="10"/>
      <c r="AOG231" s="10"/>
      <c r="AOH231" s="10"/>
      <c r="AOI231" s="10"/>
      <c r="AOJ231" s="10"/>
      <c r="AOK231" s="10"/>
      <c r="AOL231" s="10"/>
      <c r="AOM231" s="10"/>
      <c r="AON231" s="10"/>
      <c r="AOO231" s="10"/>
      <c r="AOP231" s="10"/>
      <c r="AOQ231" s="10"/>
      <c r="AOR231" s="10"/>
      <c r="AOS231" s="10"/>
      <c r="AOT231" s="10"/>
      <c r="AOU231" s="10"/>
      <c r="AOV231" s="10"/>
      <c r="AOW231" s="10"/>
      <c r="AOX231" s="10"/>
      <c r="AOY231" s="10"/>
      <c r="AOZ231" s="10"/>
      <c r="APA231" s="10"/>
      <c r="APB231" s="10"/>
      <c r="APC231" s="10"/>
      <c r="APD231" s="10"/>
      <c r="APE231" s="10"/>
      <c r="APF231" s="10"/>
      <c r="APG231" s="10"/>
      <c r="APH231" s="10"/>
      <c r="API231" s="10"/>
      <c r="APJ231" s="10"/>
      <c r="APK231" s="10"/>
      <c r="APL231" s="10"/>
      <c r="APM231" s="10"/>
      <c r="APN231" s="10"/>
      <c r="APO231" s="10"/>
      <c r="APP231" s="10"/>
      <c r="APQ231" s="10"/>
      <c r="APR231" s="10"/>
      <c r="APS231" s="10"/>
      <c r="APT231" s="10"/>
      <c r="APU231" s="10"/>
      <c r="APV231" s="10"/>
      <c r="APW231" s="10"/>
      <c r="APX231" s="10"/>
      <c r="APY231" s="10"/>
      <c r="APZ231" s="10"/>
      <c r="AQA231" s="10"/>
      <c r="AQB231" s="10"/>
      <c r="AQC231" s="10"/>
      <c r="AQD231" s="10"/>
      <c r="AQE231" s="10"/>
      <c r="AQF231" s="10"/>
      <c r="AQG231" s="10"/>
      <c r="AQH231" s="10"/>
      <c r="AQI231" s="10"/>
      <c r="AQJ231" s="10"/>
      <c r="AQK231" s="10"/>
      <c r="AQL231" s="10"/>
      <c r="AQM231" s="10"/>
      <c r="AQN231" s="10"/>
      <c r="AQO231" s="10"/>
      <c r="AQP231" s="10"/>
      <c r="AQQ231" s="10"/>
      <c r="AQR231" s="10"/>
      <c r="AQS231" s="10"/>
      <c r="AQT231" s="10"/>
      <c r="AQU231" s="10"/>
      <c r="AQV231" s="10"/>
      <c r="AQW231" s="10"/>
      <c r="AQX231" s="10"/>
      <c r="AQY231" s="10"/>
      <c r="AQZ231" s="10"/>
      <c r="ARA231" s="10"/>
      <c r="ARB231" s="10"/>
      <c r="ARC231" s="10"/>
      <c r="ARD231" s="10"/>
      <c r="ARE231" s="10"/>
      <c r="ARF231" s="10"/>
      <c r="ARG231" s="10"/>
      <c r="ARH231" s="10"/>
      <c r="ARI231" s="10"/>
      <c r="ARJ231" s="10"/>
      <c r="ARK231" s="10"/>
      <c r="ARL231" s="10"/>
      <c r="ARM231" s="10"/>
      <c r="ARN231" s="10"/>
      <c r="ARO231" s="10"/>
      <c r="ARP231" s="10"/>
      <c r="ARQ231" s="10"/>
      <c r="ARR231" s="10"/>
      <c r="ARS231" s="10"/>
      <c r="ART231" s="10"/>
      <c r="ARU231" s="10"/>
      <c r="ARV231" s="10"/>
      <c r="ARW231" s="10"/>
      <c r="ARX231" s="10"/>
      <c r="ARY231" s="10"/>
      <c r="ARZ231" s="10"/>
      <c r="ASA231" s="10"/>
      <c r="ASB231" s="10"/>
      <c r="ASC231" s="10"/>
      <c r="ASD231" s="10"/>
      <c r="ASE231" s="10"/>
      <c r="ASF231" s="10"/>
      <c r="ASG231" s="10"/>
      <c r="ASH231" s="10"/>
      <c r="ASI231" s="10"/>
      <c r="ASJ231" s="10"/>
      <c r="ASK231" s="10"/>
      <c r="ASL231" s="10"/>
      <c r="ASM231" s="10"/>
      <c r="ASN231" s="10"/>
      <c r="ASO231" s="10"/>
      <c r="ASP231" s="10"/>
      <c r="ASQ231" s="10"/>
      <c r="ASR231" s="10"/>
      <c r="ASS231" s="10"/>
      <c r="AST231" s="10"/>
      <c r="ASU231" s="10"/>
      <c r="ASV231" s="10"/>
      <c r="ASW231" s="10"/>
      <c r="ASX231" s="10"/>
      <c r="ASY231" s="10"/>
      <c r="ASZ231" s="10"/>
      <c r="ATA231" s="10"/>
      <c r="ATB231" s="10"/>
      <c r="ATC231" s="10"/>
      <c r="ATD231" s="10"/>
      <c r="ATE231" s="10"/>
      <c r="ATF231" s="10"/>
      <c r="ATG231" s="10"/>
      <c r="ATH231" s="10"/>
      <c r="ATI231" s="10"/>
      <c r="ATJ231" s="10"/>
      <c r="ATK231" s="10"/>
      <c r="ATL231" s="10"/>
      <c r="ATM231" s="10"/>
      <c r="ATN231" s="10"/>
      <c r="ATO231" s="10"/>
      <c r="ATP231" s="10"/>
      <c r="ATQ231" s="10"/>
      <c r="ATR231" s="10"/>
      <c r="ATS231" s="10"/>
      <c r="ATT231" s="10"/>
      <c r="ATU231" s="10"/>
      <c r="ATV231" s="10"/>
      <c r="ATW231" s="10"/>
      <c r="ATX231" s="10"/>
      <c r="ATY231" s="10"/>
      <c r="ATZ231" s="10"/>
      <c r="AUA231" s="10"/>
      <c r="AUB231" s="10"/>
      <c r="AUC231" s="10"/>
      <c r="AUD231" s="10"/>
      <c r="AUE231" s="10"/>
      <c r="AUF231" s="10"/>
      <c r="AUG231" s="10"/>
      <c r="AUH231" s="10"/>
      <c r="AUI231" s="10"/>
      <c r="AUJ231" s="10"/>
      <c r="AUK231" s="10"/>
      <c r="AUL231" s="10"/>
      <c r="AUM231" s="10"/>
      <c r="AUN231" s="10"/>
      <c r="AUO231" s="10"/>
      <c r="AUP231" s="10"/>
      <c r="AUQ231" s="10"/>
      <c r="AUR231" s="10"/>
      <c r="AUS231" s="10"/>
      <c r="AUT231" s="10"/>
      <c r="AUU231" s="10"/>
      <c r="AUV231" s="10"/>
      <c r="AUW231" s="10"/>
      <c r="AUX231" s="10"/>
      <c r="AUY231" s="10"/>
      <c r="AUZ231" s="10"/>
      <c r="AVA231" s="10"/>
      <c r="AVB231" s="10"/>
      <c r="AVC231" s="10"/>
      <c r="AVD231" s="10"/>
      <c r="AVE231" s="10"/>
      <c r="AVF231" s="10"/>
      <c r="AVG231" s="10"/>
      <c r="AVH231" s="10"/>
      <c r="AVI231" s="10"/>
      <c r="AVJ231" s="10"/>
      <c r="AVK231" s="10"/>
      <c r="AVL231" s="10"/>
      <c r="AVM231" s="10"/>
      <c r="AVN231" s="10"/>
      <c r="AVO231" s="10"/>
      <c r="AVP231" s="10"/>
      <c r="AVQ231" s="10"/>
      <c r="AVR231" s="10"/>
      <c r="AVS231" s="10"/>
      <c r="AVT231" s="10"/>
      <c r="AVU231" s="10"/>
      <c r="AVV231" s="10"/>
      <c r="AVW231" s="10"/>
      <c r="AVX231" s="10"/>
      <c r="AVY231" s="10"/>
      <c r="AVZ231" s="10"/>
      <c r="AWA231" s="10"/>
      <c r="AWB231" s="10"/>
      <c r="AWC231" s="10"/>
      <c r="AWD231" s="10"/>
      <c r="AWE231" s="10"/>
      <c r="AWF231" s="10"/>
      <c r="AWG231" s="10"/>
      <c r="AWH231" s="10"/>
      <c r="AWI231" s="10"/>
      <c r="AWJ231" s="10"/>
      <c r="AWK231" s="10"/>
      <c r="AWL231" s="10"/>
      <c r="AWM231" s="10"/>
      <c r="AWN231" s="10"/>
      <c r="AWO231" s="10"/>
      <c r="AWP231" s="10"/>
      <c r="AWQ231" s="10"/>
      <c r="AWR231" s="10"/>
      <c r="AWS231" s="10"/>
      <c r="AWT231" s="10"/>
      <c r="AWU231" s="10"/>
      <c r="AWV231" s="10"/>
      <c r="AWW231" s="10"/>
      <c r="AWX231" s="10"/>
      <c r="AWY231" s="10"/>
      <c r="AWZ231" s="10"/>
      <c r="AXA231" s="10"/>
      <c r="AXB231" s="10"/>
      <c r="AXC231" s="10"/>
      <c r="AXD231" s="10"/>
      <c r="AXE231" s="10"/>
      <c r="AXF231" s="10"/>
      <c r="AXG231" s="10"/>
      <c r="AXH231" s="10"/>
      <c r="AXI231" s="10"/>
      <c r="AXJ231" s="10"/>
      <c r="AXK231" s="10"/>
      <c r="AXL231" s="10"/>
      <c r="AXM231" s="10"/>
      <c r="AXN231" s="10"/>
      <c r="AXO231" s="10"/>
      <c r="AXP231" s="10"/>
      <c r="AXQ231" s="10"/>
      <c r="AXR231" s="10"/>
      <c r="AXS231" s="10"/>
      <c r="AXT231" s="10"/>
      <c r="AXU231" s="10"/>
      <c r="AXV231" s="10"/>
      <c r="AXW231" s="10"/>
      <c r="AXX231" s="10"/>
      <c r="AXY231" s="10"/>
      <c r="AXZ231" s="10"/>
      <c r="AYA231" s="10"/>
      <c r="AYB231" s="10"/>
      <c r="AYC231" s="10"/>
      <c r="AYD231" s="10"/>
      <c r="AYE231" s="10"/>
      <c r="AYF231" s="10"/>
      <c r="AYG231" s="10"/>
      <c r="AYH231" s="10"/>
      <c r="AYI231" s="10"/>
      <c r="AYJ231" s="10"/>
      <c r="AYK231" s="10"/>
      <c r="AYL231" s="10"/>
      <c r="AYM231" s="10"/>
      <c r="AYN231" s="10"/>
      <c r="AYO231" s="10"/>
      <c r="AYP231" s="10"/>
      <c r="AYQ231" s="10"/>
      <c r="AYR231" s="10"/>
      <c r="AYS231" s="10"/>
      <c r="AYT231" s="10"/>
      <c r="AYU231" s="10"/>
      <c r="AYV231" s="10"/>
      <c r="AYW231" s="10"/>
      <c r="AYX231" s="10"/>
      <c r="AYY231" s="10"/>
      <c r="AYZ231" s="10"/>
      <c r="AZA231" s="10"/>
      <c r="AZB231" s="10"/>
      <c r="AZC231" s="10"/>
      <c r="AZD231" s="10"/>
      <c r="AZE231" s="10"/>
      <c r="AZF231" s="10"/>
      <c r="AZG231" s="10"/>
      <c r="AZH231" s="10"/>
      <c r="AZI231" s="10"/>
      <c r="AZJ231" s="10"/>
      <c r="AZK231" s="10"/>
      <c r="AZL231" s="10"/>
      <c r="AZM231" s="10"/>
      <c r="AZN231" s="10"/>
      <c r="AZO231" s="10"/>
      <c r="AZP231" s="10"/>
      <c r="AZQ231" s="10"/>
      <c r="AZR231" s="10"/>
      <c r="AZS231" s="10"/>
      <c r="AZT231" s="10"/>
      <c r="AZU231" s="10"/>
      <c r="AZV231" s="10"/>
      <c r="AZW231" s="10"/>
      <c r="AZX231" s="10"/>
      <c r="AZY231" s="10"/>
      <c r="AZZ231" s="10"/>
      <c r="BAA231" s="10"/>
      <c r="BAB231" s="10"/>
      <c r="BAC231" s="10"/>
      <c r="BAD231" s="10"/>
      <c r="BAE231" s="10"/>
      <c r="BAF231" s="10"/>
      <c r="BAG231" s="10"/>
      <c r="BAH231" s="10"/>
      <c r="BAI231" s="10"/>
      <c r="BAJ231" s="10"/>
      <c r="BAK231" s="10"/>
      <c r="BAL231" s="10"/>
      <c r="BAM231" s="10"/>
      <c r="BAN231" s="10"/>
      <c r="BAO231" s="10"/>
      <c r="BAP231" s="10"/>
      <c r="BAQ231" s="10"/>
      <c r="BAR231" s="10"/>
      <c r="BAS231" s="10"/>
      <c r="BAT231" s="10"/>
      <c r="BAU231" s="10"/>
      <c r="BAV231" s="10"/>
      <c r="BAW231" s="10"/>
      <c r="BAX231" s="10"/>
      <c r="BAY231" s="10"/>
      <c r="BAZ231" s="10"/>
      <c r="BBA231" s="10"/>
      <c r="BBB231" s="10"/>
      <c r="BBC231" s="10"/>
      <c r="BBD231" s="10"/>
      <c r="BBE231" s="10"/>
      <c r="BBF231" s="10"/>
      <c r="BBG231" s="10"/>
      <c r="BBH231" s="10"/>
      <c r="BBI231" s="10"/>
      <c r="BBJ231" s="10"/>
      <c r="BBK231" s="10"/>
      <c r="BBL231" s="10"/>
      <c r="BBM231" s="10"/>
      <c r="BBN231" s="10"/>
      <c r="BBO231" s="10"/>
      <c r="BBP231" s="10"/>
      <c r="BBQ231" s="10"/>
      <c r="BBR231" s="10"/>
      <c r="BBS231" s="10"/>
      <c r="BBT231" s="10"/>
      <c r="BBU231" s="10"/>
      <c r="BBV231" s="10"/>
      <c r="BBW231" s="10"/>
      <c r="BBX231" s="10"/>
      <c r="BBY231" s="10"/>
      <c r="BBZ231" s="10"/>
      <c r="BCA231" s="10"/>
      <c r="BCB231" s="10"/>
      <c r="BCC231" s="10"/>
      <c r="BCD231" s="10"/>
      <c r="BCE231" s="10"/>
      <c r="BCF231" s="10"/>
      <c r="BCG231" s="10"/>
      <c r="BCH231" s="10"/>
      <c r="BCI231" s="10"/>
      <c r="BCJ231" s="10"/>
      <c r="BCK231" s="10"/>
      <c r="BCL231" s="10"/>
      <c r="BCM231" s="10"/>
      <c r="BCN231" s="10"/>
      <c r="BCO231" s="10"/>
      <c r="BCP231" s="10"/>
      <c r="BCQ231" s="10"/>
      <c r="BCR231" s="10"/>
      <c r="BCS231" s="10"/>
      <c r="BCT231" s="10"/>
    </row>
    <row r="232" spans="1:1450" x14ac:dyDescent="0.25">
      <c r="A232" s="17" t="s">
        <v>81</v>
      </c>
      <c r="B232" s="29" t="s">
        <v>81</v>
      </c>
      <c r="C232" s="29" t="s">
        <v>84</v>
      </c>
      <c r="D232" s="29" t="s">
        <v>414</v>
      </c>
      <c r="E232" s="29" t="s">
        <v>412</v>
      </c>
      <c r="F232" s="29" t="s">
        <v>415</v>
      </c>
      <c r="G232" s="43">
        <v>46040</v>
      </c>
      <c r="H232" s="43">
        <v>2764</v>
      </c>
      <c r="I232" s="43">
        <v>1265</v>
      </c>
      <c r="J232" s="29"/>
      <c r="K232" s="29"/>
      <c r="L232" s="29"/>
      <c r="M232" s="29"/>
      <c r="N232" s="62"/>
      <c r="O232" s="29" t="str">
        <f t="shared" si="46"/>
        <v/>
      </c>
      <c r="P232" s="29"/>
      <c r="Q232" s="44">
        <f>ABS(G232-$K$231)</f>
        <v>13635.666666666668</v>
      </c>
      <c r="R232" s="30">
        <f>IF(Q232&gt;$P$231,"",G232)</f>
        <v>46040</v>
      </c>
      <c r="S232" s="30">
        <f t="shared" si="51"/>
        <v>1265</v>
      </c>
      <c r="T232" s="29"/>
      <c r="U232" s="29"/>
      <c r="V232" s="29"/>
      <c r="W232" s="44">
        <f>IF(R232="","",((R232-$T$231)/S232)^2)</f>
        <v>116.19078907306441</v>
      </c>
      <c r="X232" s="29"/>
      <c r="Y232" s="31"/>
      <c r="Z232" s="31"/>
      <c r="AA232" s="31"/>
      <c r="AB232" s="31"/>
      <c r="AC232" s="29"/>
      <c r="AD232" s="29"/>
      <c r="AE232" s="29"/>
      <c r="AF232" s="29"/>
      <c r="AG232" s="63"/>
      <c r="AH232" s="32"/>
      <c r="AI232" s="32"/>
      <c r="AJ232" s="32"/>
      <c r="AK232" s="32"/>
      <c r="AL232" s="29"/>
      <c r="AM232" s="29"/>
      <c r="AP232" s="29"/>
      <c r="AQ232" s="29"/>
      <c r="AR232" s="29"/>
      <c r="AS232" s="29"/>
      <c r="AT232" s="29"/>
    </row>
    <row r="233" spans="1:1450" x14ac:dyDescent="0.25">
      <c r="A233" s="17" t="s">
        <v>81</v>
      </c>
      <c r="B233" s="29" t="s">
        <v>81</v>
      </c>
      <c r="C233" s="29" t="s">
        <v>84</v>
      </c>
      <c r="D233" s="29" t="s">
        <v>416</v>
      </c>
      <c r="E233" s="29" t="s">
        <v>412</v>
      </c>
      <c r="F233" s="29" t="s">
        <v>417</v>
      </c>
      <c r="G233" s="43">
        <v>14977</v>
      </c>
      <c r="H233" s="43">
        <v>893</v>
      </c>
      <c r="I233" s="43">
        <v>411</v>
      </c>
      <c r="J233" s="29"/>
      <c r="K233" s="29"/>
      <c r="L233" s="29"/>
      <c r="M233" s="29"/>
      <c r="N233" s="62"/>
      <c r="O233" s="29" t="str">
        <f t="shared" si="46"/>
        <v/>
      </c>
      <c r="P233" s="29"/>
      <c r="Q233" s="44">
        <f>ABS(G233-$K$231)</f>
        <v>17427.333333333332</v>
      </c>
      <c r="R233" s="30">
        <f>IF(Q233&gt;$P$231,"",G233)</f>
        <v>14977</v>
      </c>
      <c r="S233" s="30">
        <f t="shared" si="51"/>
        <v>411</v>
      </c>
      <c r="T233" s="29"/>
      <c r="U233" s="29"/>
      <c r="V233" s="29"/>
      <c r="W233" s="44">
        <f>IF(R233="","",((R233-$T$231)/S233)^2)</f>
        <v>1797.9525761220398</v>
      </c>
      <c r="X233" s="29"/>
      <c r="Y233" s="31"/>
      <c r="Z233" s="31"/>
      <c r="AA233" s="31"/>
      <c r="AB233" s="31"/>
      <c r="AC233" s="29"/>
      <c r="AD233" s="29"/>
      <c r="AE233" s="29"/>
      <c r="AF233" s="29"/>
      <c r="AG233" s="63"/>
      <c r="AH233" s="32"/>
      <c r="AI233" s="32"/>
      <c r="AJ233" s="32"/>
      <c r="AK233" s="32"/>
      <c r="AL233" s="29"/>
      <c r="AM233" s="29"/>
      <c r="AP233" s="29"/>
      <c r="AQ233" s="29"/>
      <c r="AR233" s="29"/>
      <c r="AS233" s="29"/>
      <c r="AT233" s="29"/>
    </row>
    <row r="234" spans="1:1450" x14ac:dyDescent="0.25">
      <c r="A234" s="66" t="s">
        <v>81</v>
      </c>
      <c r="B234" s="33" t="s">
        <v>81</v>
      </c>
      <c r="C234" s="33" t="s">
        <v>84</v>
      </c>
      <c r="D234" s="33" t="s">
        <v>418</v>
      </c>
      <c r="E234" s="33" t="s">
        <v>419</v>
      </c>
      <c r="F234" s="33" t="s">
        <v>420</v>
      </c>
      <c r="G234" s="67">
        <v>25734</v>
      </c>
      <c r="H234" s="67">
        <v>1626</v>
      </c>
      <c r="I234" s="67">
        <v>881</v>
      </c>
      <c r="J234" s="33">
        <v>3</v>
      </c>
      <c r="K234" s="68">
        <f>AVERAGE(G234:G236)</f>
        <v>23560.666666666668</v>
      </c>
      <c r="L234" s="68">
        <f>STDEV(G234:G236)</f>
        <v>2111.9416027280049</v>
      </c>
      <c r="M234" s="33"/>
      <c r="N234" s="69">
        <v>1.196</v>
      </c>
      <c r="O234" s="33" t="str">
        <f t="shared" si="46"/>
        <v/>
      </c>
      <c r="P234" s="68">
        <f>ABS(L234*N234)</f>
        <v>2525.8821568626936</v>
      </c>
      <c r="Q234" s="68">
        <f>ABS(G234-$K$234)</f>
        <v>2173.3333333333321</v>
      </c>
      <c r="R234" s="34">
        <f>IF(Q234&gt;$P$234,"",G234)</f>
        <v>25734</v>
      </c>
      <c r="S234" s="34">
        <f t="shared" si="51"/>
        <v>881</v>
      </c>
      <c r="T234" s="68">
        <f>AVERAGE(R234:R236)</f>
        <v>23560.666666666668</v>
      </c>
      <c r="U234" s="68">
        <f>STDEV(R234:R236)</f>
        <v>2111.9416027280049</v>
      </c>
      <c r="V234" s="33"/>
      <c r="W234" s="68">
        <f>IF(R234="","",((R234-$T$234)/S234)^2)</f>
        <v>6.0855644354428682</v>
      </c>
      <c r="X234" s="70">
        <f>(1/(J234-1))*SUM(W234:W236)</f>
        <v>6.2422435340755333</v>
      </c>
      <c r="Y234" s="71">
        <f>U234/T234</f>
        <v>8.9638448377012736E-2</v>
      </c>
      <c r="Z234" s="75"/>
      <c r="AA234" s="71" t="str">
        <f>IF(X234&lt;2,"A",IF(Y234&lt;0.15,"B","C"))</f>
        <v>B</v>
      </c>
      <c r="AB234" s="75"/>
      <c r="AC234" s="38">
        <f>T234/1000</f>
        <v>23.560666666666666</v>
      </c>
      <c r="AD234" s="72">
        <f>AC234*(SQRT((U234/T234)^2+(0.21/3.98)^2))</f>
        <v>2.4506572852868227</v>
      </c>
      <c r="AE234" s="71">
        <f>AD234/AC234</f>
        <v>0.10401476834074401</v>
      </c>
      <c r="AF234" s="71"/>
      <c r="AG234" s="73">
        <v>24</v>
      </c>
      <c r="AH234" s="36"/>
      <c r="AI234" s="72">
        <f>(MEDIAN(R234:R236))/1000</f>
        <v>23.431999999999999</v>
      </c>
      <c r="AJ234" s="72">
        <f>(QUARTILE(R234:R236,1))/1000</f>
        <v>22.474</v>
      </c>
      <c r="AK234" s="72">
        <f>(QUARTILE(R234:R236,3))/1000</f>
        <v>24.582999999999998</v>
      </c>
      <c r="AL234" s="38">
        <f>(AK234-AJ234)</f>
        <v>2.1089999999999982</v>
      </c>
      <c r="AM234" s="29"/>
      <c r="AN234" s="29"/>
      <c r="AO234" s="29"/>
      <c r="AP234" s="29"/>
      <c r="AQ234" s="29"/>
      <c r="AR234" s="29"/>
      <c r="AS234" s="29"/>
      <c r="AT234" s="29"/>
    </row>
    <row r="235" spans="1:1450" s="37" customFormat="1" x14ac:dyDescent="0.25">
      <c r="A235" s="66" t="s">
        <v>81</v>
      </c>
      <c r="B235" s="33" t="s">
        <v>81</v>
      </c>
      <c r="C235" s="33" t="s">
        <v>84</v>
      </c>
      <c r="D235" s="33" t="s">
        <v>421</v>
      </c>
      <c r="E235" s="33" t="s">
        <v>419</v>
      </c>
      <c r="F235" s="33" t="s">
        <v>422</v>
      </c>
      <c r="G235" s="67">
        <v>21516</v>
      </c>
      <c r="H235" s="67">
        <v>1400</v>
      </c>
      <c r="I235" s="67">
        <v>810</v>
      </c>
      <c r="J235" s="33"/>
      <c r="K235" s="33"/>
      <c r="L235" s="33"/>
      <c r="M235" s="33"/>
      <c r="N235" s="74"/>
      <c r="O235" s="33" t="str">
        <f t="shared" si="46"/>
        <v/>
      </c>
      <c r="P235" s="33"/>
      <c r="Q235" s="68">
        <f>ABS(G235-$K$234)</f>
        <v>2044.6666666666679</v>
      </c>
      <c r="R235" s="34">
        <f>IF(Q235&gt;$P$234,"",G235)</f>
        <v>21516</v>
      </c>
      <c r="S235" s="34">
        <f t="shared" si="51"/>
        <v>810</v>
      </c>
      <c r="T235" s="33"/>
      <c r="U235" s="33"/>
      <c r="V235" s="33"/>
      <c r="W235" s="68">
        <f>IF(R235="","",((R235-$T$234)/S235)^2)</f>
        <v>6.3719886873613509</v>
      </c>
      <c r="X235" s="33"/>
      <c r="Y235" s="75"/>
      <c r="Z235" s="75"/>
      <c r="AA235" s="75"/>
      <c r="AB235" s="75"/>
      <c r="AC235" s="33"/>
      <c r="AD235" s="33"/>
      <c r="AE235" s="33"/>
      <c r="AF235" s="33"/>
      <c r="AG235" s="76"/>
      <c r="AH235" s="36"/>
      <c r="AI235" s="36"/>
      <c r="AJ235" s="36"/>
      <c r="AK235" s="36"/>
      <c r="AL235" s="33"/>
      <c r="AM235" s="29"/>
      <c r="AN235" s="29"/>
      <c r="AO235" s="29"/>
      <c r="AP235" s="29"/>
      <c r="AQ235" s="29"/>
      <c r="AR235" s="29"/>
      <c r="AS235" s="29"/>
      <c r="AT235" s="29"/>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c r="HX235" s="10"/>
      <c r="HY235" s="10"/>
      <c r="HZ235" s="10"/>
      <c r="IA235" s="10"/>
      <c r="IB235" s="10"/>
      <c r="IC235" s="10"/>
      <c r="ID235" s="10"/>
      <c r="IE235" s="10"/>
      <c r="IF235" s="10"/>
      <c r="IG235" s="10"/>
      <c r="IH235" s="10"/>
      <c r="II235" s="10"/>
      <c r="IJ235" s="10"/>
      <c r="IK235" s="10"/>
      <c r="IL235" s="10"/>
      <c r="IM235" s="10"/>
      <c r="IN235" s="10"/>
      <c r="IO235" s="10"/>
      <c r="IP235" s="10"/>
      <c r="IQ235" s="10"/>
      <c r="IR235" s="10"/>
      <c r="IS235" s="10"/>
      <c r="IT235" s="10"/>
      <c r="IU235" s="10"/>
      <c r="IV235" s="10"/>
      <c r="IW235" s="10"/>
      <c r="IX235" s="10"/>
      <c r="IY235" s="10"/>
      <c r="IZ235" s="10"/>
      <c r="JA235" s="10"/>
      <c r="JB235" s="10"/>
      <c r="JC235" s="10"/>
      <c r="JD235" s="10"/>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0"/>
      <c r="KN235" s="10"/>
      <c r="KO235" s="10"/>
      <c r="KP235" s="10"/>
      <c r="KQ235" s="10"/>
      <c r="KR235" s="10"/>
      <c r="KS235" s="10"/>
      <c r="KT235" s="10"/>
      <c r="KU235" s="10"/>
      <c r="KV235" s="10"/>
      <c r="KW235" s="10"/>
      <c r="KX235" s="10"/>
      <c r="KY235" s="10"/>
      <c r="KZ235" s="10"/>
      <c r="LA235" s="10"/>
      <c r="LB235" s="10"/>
      <c r="LC235" s="10"/>
      <c r="LD235" s="10"/>
      <c r="LE235" s="10"/>
      <c r="LF235" s="10"/>
      <c r="LG235" s="10"/>
      <c r="LH235" s="10"/>
      <c r="LI235" s="10"/>
      <c r="LJ235" s="10"/>
      <c r="LK235" s="10"/>
      <c r="LL235" s="10"/>
      <c r="LM235" s="10"/>
      <c r="LN235" s="10"/>
      <c r="LO235" s="10"/>
      <c r="LP235" s="10"/>
      <c r="LQ235" s="10"/>
      <c r="LR235" s="10"/>
      <c r="LS235" s="10"/>
      <c r="LT235" s="10"/>
      <c r="LU235" s="10"/>
      <c r="LV235" s="10"/>
      <c r="LW235" s="10"/>
      <c r="LX235" s="10"/>
      <c r="LY235" s="10"/>
      <c r="LZ235" s="10"/>
      <c r="MA235" s="10"/>
      <c r="MB235" s="10"/>
      <c r="MC235" s="10"/>
      <c r="MD235" s="10"/>
      <c r="ME235" s="10"/>
      <c r="MF235" s="10"/>
      <c r="MG235" s="10"/>
      <c r="MH235" s="10"/>
      <c r="MI235" s="10"/>
      <c r="MJ235" s="10"/>
      <c r="MK235" s="10"/>
      <c r="ML235" s="10"/>
      <c r="MM235" s="10"/>
      <c r="MN235" s="10"/>
      <c r="MO235" s="10"/>
      <c r="MP235" s="10"/>
      <c r="MQ235" s="10"/>
      <c r="MR235" s="10"/>
      <c r="MS235" s="10"/>
      <c r="MT235" s="10"/>
      <c r="MU235" s="10"/>
      <c r="MV235" s="10"/>
      <c r="MW235" s="10"/>
      <c r="MX235" s="10"/>
      <c r="MY235" s="10"/>
      <c r="MZ235" s="10"/>
      <c r="NA235" s="10"/>
      <c r="NB235" s="10"/>
      <c r="NC235" s="10"/>
      <c r="ND235" s="10"/>
      <c r="NE235" s="10"/>
      <c r="NF235" s="10"/>
      <c r="NG235" s="10"/>
      <c r="NH235" s="10"/>
      <c r="NI235" s="10"/>
      <c r="NJ235" s="10"/>
      <c r="NK235" s="10"/>
      <c r="NL235" s="10"/>
      <c r="NM235" s="10"/>
      <c r="NN235" s="10"/>
      <c r="NO235" s="10"/>
      <c r="NP235" s="10"/>
      <c r="NQ235" s="10"/>
      <c r="NR235" s="10"/>
      <c r="NS235" s="10"/>
      <c r="NT235" s="10"/>
      <c r="NU235" s="10"/>
      <c r="NV235" s="10"/>
      <c r="NW235" s="10"/>
      <c r="NX235" s="10"/>
      <c r="NY235" s="10"/>
      <c r="NZ235" s="10"/>
      <c r="OA235" s="10"/>
      <c r="OB235" s="10"/>
      <c r="OC235" s="10"/>
      <c r="OD235" s="10"/>
      <c r="OE235" s="10"/>
      <c r="OF235" s="10"/>
      <c r="OG235" s="10"/>
      <c r="OH235" s="10"/>
      <c r="OI235" s="10"/>
      <c r="OJ235" s="10"/>
      <c r="OK235" s="10"/>
      <c r="OL235" s="10"/>
      <c r="OM235" s="10"/>
      <c r="ON235" s="10"/>
      <c r="OO235" s="10"/>
      <c r="OP235" s="10"/>
      <c r="OQ235" s="10"/>
      <c r="OR235" s="10"/>
      <c r="OS235" s="10"/>
      <c r="OT235" s="10"/>
      <c r="OU235" s="10"/>
      <c r="OV235" s="10"/>
      <c r="OW235" s="10"/>
      <c r="OX235" s="10"/>
      <c r="OY235" s="10"/>
      <c r="OZ235" s="10"/>
      <c r="PA235" s="10"/>
      <c r="PB235" s="10"/>
      <c r="PC235" s="10"/>
      <c r="PD235" s="10"/>
      <c r="PE235" s="10"/>
      <c r="PF235" s="10"/>
      <c r="PG235" s="10"/>
      <c r="PH235" s="10"/>
      <c r="PI235" s="10"/>
      <c r="PJ235" s="10"/>
      <c r="PK235" s="10"/>
      <c r="PL235" s="10"/>
      <c r="PM235" s="10"/>
      <c r="PN235" s="10"/>
      <c r="PO235" s="10"/>
      <c r="PP235" s="10"/>
      <c r="PQ235" s="10"/>
      <c r="PR235" s="10"/>
      <c r="PS235" s="10"/>
      <c r="PT235" s="10"/>
      <c r="PU235" s="10"/>
      <c r="PV235" s="10"/>
      <c r="PW235" s="10"/>
      <c r="PX235" s="10"/>
      <c r="PY235" s="10"/>
      <c r="PZ235" s="10"/>
      <c r="QA235" s="10"/>
      <c r="QB235" s="10"/>
      <c r="QC235" s="10"/>
      <c r="QD235" s="10"/>
      <c r="QE235" s="10"/>
      <c r="QF235" s="10"/>
      <c r="QG235" s="10"/>
      <c r="QH235" s="10"/>
      <c r="QI235" s="10"/>
      <c r="QJ235" s="10"/>
      <c r="QK235" s="10"/>
      <c r="QL235" s="10"/>
      <c r="QM235" s="10"/>
      <c r="QN235" s="10"/>
      <c r="QO235" s="10"/>
      <c r="QP235" s="10"/>
      <c r="QQ235" s="10"/>
      <c r="QR235" s="10"/>
      <c r="QS235" s="10"/>
      <c r="QT235" s="10"/>
      <c r="QU235" s="10"/>
      <c r="QV235" s="10"/>
      <c r="QW235" s="10"/>
      <c r="QX235" s="10"/>
      <c r="QY235" s="10"/>
      <c r="QZ235" s="10"/>
      <c r="RA235" s="10"/>
      <c r="RB235" s="10"/>
      <c r="RC235" s="10"/>
      <c r="RD235" s="10"/>
      <c r="RE235" s="10"/>
      <c r="RF235" s="10"/>
      <c r="RG235" s="10"/>
      <c r="RH235" s="10"/>
      <c r="RI235" s="10"/>
      <c r="RJ235" s="10"/>
      <c r="RK235" s="10"/>
      <c r="RL235" s="10"/>
      <c r="RM235" s="10"/>
      <c r="RN235" s="10"/>
      <c r="RO235" s="10"/>
      <c r="RP235" s="10"/>
      <c r="RQ235" s="10"/>
      <c r="RR235" s="10"/>
      <c r="RS235" s="10"/>
      <c r="RT235" s="10"/>
      <c r="RU235" s="10"/>
      <c r="RV235" s="10"/>
      <c r="RW235" s="10"/>
      <c r="RX235" s="10"/>
      <c r="RY235" s="10"/>
      <c r="RZ235" s="10"/>
      <c r="SA235" s="10"/>
      <c r="SB235" s="10"/>
      <c r="SC235" s="10"/>
      <c r="SD235" s="10"/>
      <c r="SE235" s="10"/>
      <c r="SF235" s="10"/>
      <c r="SG235" s="10"/>
      <c r="SH235" s="10"/>
      <c r="SI235" s="10"/>
      <c r="SJ235" s="10"/>
      <c r="SK235" s="10"/>
      <c r="SL235" s="10"/>
      <c r="SM235" s="10"/>
      <c r="SN235" s="10"/>
      <c r="SO235" s="10"/>
      <c r="SP235" s="10"/>
      <c r="SQ235" s="10"/>
      <c r="SR235" s="10"/>
      <c r="SS235" s="10"/>
      <c r="ST235" s="10"/>
      <c r="SU235" s="10"/>
      <c r="SV235" s="10"/>
      <c r="SW235" s="10"/>
      <c r="SX235" s="10"/>
      <c r="SY235" s="10"/>
      <c r="SZ235" s="10"/>
      <c r="TA235" s="10"/>
      <c r="TB235" s="10"/>
      <c r="TC235" s="10"/>
      <c r="TD235" s="10"/>
      <c r="TE235" s="10"/>
      <c r="TF235" s="10"/>
      <c r="TG235" s="10"/>
      <c r="TH235" s="10"/>
      <c r="TI235" s="10"/>
      <c r="TJ235" s="10"/>
      <c r="TK235" s="10"/>
      <c r="TL235" s="10"/>
      <c r="TM235" s="10"/>
      <c r="TN235" s="10"/>
      <c r="TO235" s="10"/>
      <c r="TP235" s="10"/>
      <c r="TQ235" s="10"/>
      <c r="TR235" s="10"/>
      <c r="TS235" s="10"/>
      <c r="TT235" s="10"/>
      <c r="TU235" s="10"/>
      <c r="TV235" s="10"/>
      <c r="TW235" s="10"/>
      <c r="TX235" s="10"/>
      <c r="TY235" s="10"/>
      <c r="TZ235" s="10"/>
      <c r="UA235" s="10"/>
      <c r="UB235" s="10"/>
      <c r="UC235" s="10"/>
      <c r="UD235" s="10"/>
      <c r="UE235" s="10"/>
      <c r="UF235" s="10"/>
      <c r="UG235" s="10"/>
      <c r="UH235" s="10"/>
      <c r="UI235" s="10"/>
      <c r="UJ235" s="10"/>
      <c r="UK235" s="10"/>
      <c r="UL235" s="10"/>
      <c r="UM235" s="10"/>
      <c r="UN235" s="10"/>
      <c r="UO235" s="10"/>
      <c r="UP235" s="10"/>
      <c r="UQ235" s="10"/>
      <c r="UR235" s="10"/>
      <c r="US235" s="10"/>
      <c r="UT235" s="10"/>
      <c r="UU235" s="10"/>
      <c r="UV235" s="10"/>
      <c r="UW235" s="10"/>
      <c r="UX235" s="10"/>
      <c r="UY235" s="10"/>
      <c r="UZ235" s="10"/>
      <c r="VA235" s="10"/>
      <c r="VB235" s="10"/>
      <c r="VC235" s="10"/>
      <c r="VD235" s="10"/>
      <c r="VE235" s="10"/>
      <c r="VF235" s="10"/>
      <c r="VG235" s="10"/>
      <c r="VH235" s="10"/>
      <c r="VI235" s="10"/>
      <c r="VJ235" s="10"/>
      <c r="VK235" s="10"/>
      <c r="VL235" s="10"/>
      <c r="VM235" s="10"/>
      <c r="VN235" s="10"/>
      <c r="VO235" s="10"/>
      <c r="VP235" s="10"/>
      <c r="VQ235" s="10"/>
      <c r="VR235" s="10"/>
      <c r="VS235" s="10"/>
      <c r="VT235" s="10"/>
      <c r="VU235" s="10"/>
      <c r="VV235" s="10"/>
      <c r="VW235" s="10"/>
      <c r="VX235" s="10"/>
      <c r="VY235" s="10"/>
      <c r="VZ235" s="10"/>
      <c r="WA235" s="10"/>
      <c r="WB235" s="10"/>
      <c r="WC235" s="10"/>
      <c r="WD235" s="10"/>
      <c r="WE235" s="10"/>
      <c r="WF235" s="10"/>
      <c r="WG235" s="10"/>
      <c r="WH235" s="10"/>
      <c r="WI235" s="10"/>
      <c r="WJ235" s="10"/>
      <c r="WK235" s="10"/>
      <c r="WL235" s="10"/>
      <c r="WM235" s="10"/>
      <c r="WN235" s="10"/>
      <c r="WO235" s="10"/>
      <c r="WP235" s="10"/>
      <c r="WQ235" s="10"/>
      <c r="WR235" s="10"/>
      <c r="WS235" s="10"/>
      <c r="WT235" s="10"/>
      <c r="WU235" s="10"/>
      <c r="WV235" s="10"/>
      <c r="WW235" s="10"/>
      <c r="WX235" s="10"/>
      <c r="WY235" s="10"/>
      <c r="WZ235" s="10"/>
      <c r="XA235" s="10"/>
      <c r="XB235" s="10"/>
      <c r="XC235" s="10"/>
      <c r="XD235" s="10"/>
      <c r="XE235" s="10"/>
      <c r="XF235" s="10"/>
      <c r="XG235" s="10"/>
      <c r="XH235" s="10"/>
      <c r="XI235" s="10"/>
      <c r="XJ235" s="10"/>
      <c r="XK235" s="10"/>
      <c r="XL235" s="10"/>
      <c r="XM235" s="10"/>
      <c r="XN235" s="10"/>
      <c r="XO235" s="10"/>
      <c r="XP235" s="10"/>
      <c r="XQ235" s="10"/>
      <c r="XR235" s="10"/>
      <c r="XS235" s="10"/>
      <c r="XT235" s="10"/>
      <c r="XU235" s="10"/>
      <c r="XV235" s="10"/>
      <c r="XW235" s="10"/>
      <c r="XX235" s="10"/>
      <c r="XY235" s="10"/>
      <c r="XZ235" s="10"/>
      <c r="YA235" s="10"/>
      <c r="YB235" s="10"/>
      <c r="YC235" s="10"/>
      <c r="YD235" s="10"/>
      <c r="YE235" s="10"/>
      <c r="YF235" s="10"/>
      <c r="YG235" s="10"/>
      <c r="YH235" s="10"/>
      <c r="YI235" s="10"/>
      <c r="YJ235" s="10"/>
      <c r="YK235" s="10"/>
      <c r="YL235" s="10"/>
      <c r="YM235" s="10"/>
      <c r="YN235" s="10"/>
      <c r="YO235" s="10"/>
      <c r="YP235" s="10"/>
      <c r="YQ235" s="10"/>
      <c r="YR235" s="10"/>
      <c r="YS235" s="10"/>
      <c r="YT235" s="10"/>
      <c r="YU235" s="10"/>
      <c r="YV235" s="10"/>
      <c r="YW235" s="10"/>
      <c r="YX235" s="10"/>
      <c r="YY235" s="10"/>
      <c r="YZ235" s="10"/>
      <c r="ZA235" s="10"/>
      <c r="ZB235" s="10"/>
      <c r="ZC235" s="10"/>
      <c r="ZD235" s="10"/>
      <c r="ZE235" s="10"/>
      <c r="ZF235" s="10"/>
      <c r="ZG235" s="10"/>
      <c r="ZH235" s="10"/>
      <c r="ZI235" s="10"/>
      <c r="ZJ235" s="10"/>
      <c r="ZK235" s="10"/>
      <c r="ZL235" s="10"/>
      <c r="ZM235" s="10"/>
      <c r="ZN235" s="10"/>
      <c r="ZO235" s="10"/>
      <c r="ZP235" s="10"/>
      <c r="ZQ235" s="10"/>
      <c r="ZR235" s="10"/>
      <c r="ZS235" s="10"/>
      <c r="ZT235" s="10"/>
      <c r="ZU235" s="10"/>
      <c r="ZV235" s="10"/>
      <c r="ZW235" s="10"/>
      <c r="ZX235" s="10"/>
      <c r="ZY235" s="10"/>
      <c r="ZZ235" s="10"/>
      <c r="AAA235" s="10"/>
      <c r="AAB235" s="10"/>
      <c r="AAC235" s="10"/>
      <c r="AAD235" s="10"/>
      <c r="AAE235" s="10"/>
      <c r="AAF235" s="10"/>
      <c r="AAG235" s="10"/>
      <c r="AAH235" s="10"/>
      <c r="AAI235" s="10"/>
      <c r="AAJ235" s="10"/>
      <c r="AAK235" s="10"/>
      <c r="AAL235" s="10"/>
      <c r="AAM235" s="10"/>
      <c r="AAN235" s="10"/>
      <c r="AAO235" s="10"/>
      <c r="AAP235" s="10"/>
      <c r="AAQ235" s="10"/>
      <c r="AAR235" s="10"/>
      <c r="AAS235" s="10"/>
      <c r="AAT235" s="10"/>
      <c r="AAU235" s="10"/>
      <c r="AAV235" s="10"/>
      <c r="AAW235" s="10"/>
      <c r="AAX235" s="10"/>
      <c r="AAY235" s="10"/>
      <c r="AAZ235" s="10"/>
      <c r="ABA235" s="10"/>
      <c r="ABB235" s="10"/>
      <c r="ABC235" s="10"/>
      <c r="ABD235" s="10"/>
      <c r="ABE235" s="10"/>
      <c r="ABF235" s="10"/>
      <c r="ABG235" s="10"/>
      <c r="ABH235" s="10"/>
      <c r="ABI235" s="10"/>
      <c r="ABJ235" s="10"/>
      <c r="ABK235" s="10"/>
      <c r="ABL235" s="10"/>
      <c r="ABM235" s="10"/>
      <c r="ABN235" s="10"/>
      <c r="ABO235" s="10"/>
      <c r="ABP235" s="10"/>
      <c r="ABQ235" s="10"/>
      <c r="ABR235" s="10"/>
      <c r="ABS235" s="10"/>
      <c r="ABT235" s="10"/>
      <c r="ABU235" s="10"/>
      <c r="ABV235" s="10"/>
      <c r="ABW235" s="10"/>
      <c r="ABX235" s="10"/>
      <c r="ABY235" s="10"/>
      <c r="ABZ235" s="10"/>
      <c r="ACA235" s="10"/>
      <c r="ACB235" s="10"/>
      <c r="ACC235" s="10"/>
      <c r="ACD235" s="10"/>
      <c r="ACE235" s="10"/>
      <c r="ACF235" s="10"/>
      <c r="ACG235" s="10"/>
      <c r="ACH235" s="10"/>
      <c r="ACI235" s="10"/>
      <c r="ACJ235" s="10"/>
      <c r="ACK235" s="10"/>
      <c r="ACL235" s="10"/>
      <c r="ACM235" s="10"/>
      <c r="ACN235" s="10"/>
      <c r="ACO235" s="10"/>
      <c r="ACP235" s="10"/>
      <c r="ACQ235" s="10"/>
      <c r="ACR235" s="10"/>
      <c r="ACS235" s="10"/>
      <c r="ACT235" s="10"/>
      <c r="ACU235" s="10"/>
      <c r="ACV235" s="10"/>
      <c r="ACW235" s="10"/>
      <c r="ACX235" s="10"/>
      <c r="ACY235" s="10"/>
      <c r="ACZ235" s="10"/>
      <c r="ADA235" s="10"/>
      <c r="ADB235" s="10"/>
      <c r="ADC235" s="10"/>
      <c r="ADD235" s="10"/>
      <c r="ADE235" s="10"/>
      <c r="ADF235" s="10"/>
      <c r="ADG235" s="10"/>
      <c r="ADH235" s="10"/>
      <c r="ADI235" s="10"/>
      <c r="ADJ235" s="10"/>
      <c r="ADK235" s="10"/>
      <c r="ADL235" s="10"/>
      <c r="ADM235" s="10"/>
      <c r="ADN235" s="10"/>
      <c r="ADO235" s="10"/>
      <c r="ADP235" s="10"/>
      <c r="ADQ235" s="10"/>
      <c r="ADR235" s="10"/>
      <c r="ADS235" s="10"/>
      <c r="ADT235" s="10"/>
      <c r="ADU235" s="10"/>
      <c r="ADV235" s="10"/>
      <c r="ADW235" s="10"/>
      <c r="ADX235" s="10"/>
      <c r="ADY235" s="10"/>
      <c r="ADZ235" s="10"/>
      <c r="AEA235" s="10"/>
      <c r="AEB235" s="10"/>
      <c r="AEC235" s="10"/>
      <c r="AED235" s="10"/>
      <c r="AEE235" s="10"/>
      <c r="AEF235" s="10"/>
      <c r="AEG235" s="10"/>
      <c r="AEH235" s="10"/>
      <c r="AEI235" s="10"/>
      <c r="AEJ235" s="10"/>
      <c r="AEK235" s="10"/>
      <c r="AEL235" s="10"/>
      <c r="AEM235" s="10"/>
      <c r="AEN235" s="10"/>
      <c r="AEO235" s="10"/>
      <c r="AEP235" s="10"/>
      <c r="AEQ235" s="10"/>
      <c r="AER235" s="10"/>
      <c r="AES235" s="10"/>
      <c r="AET235" s="10"/>
      <c r="AEU235" s="10"/>
      <c r="AEV235" s="10"/>
      <c r="AEW235" s="10"/>
      <c r="AEX235" s="10"/>
      <c r="AEY235" s="10"/>
      <c r="AEZ235" s="10"/>
      <c r="AFA235" s="10"/>
      <c r="AFB235" s="10"/>
      <c r="AFC235" s="10"/>
      <c r="AFD235" s="10"/>
      <c r="AFE235" s="10"/>
      <c r="AFF235" s="10"/>
      <c r="AFG235" s="10"/>
      <c r="AFH235" s="10"/>
      <c r="AFI235" s="10"/>
      <c r="AFJ235" s="10"/>
      <c r="AFK235" s="10"/>
      <c r="AFL235" s="10"/>
      <c r="AFM235" s="10"/>
      <c r="AFN235" s="10"/>
      <c r="AFO235" s="10"/>
      <c r="AFP235" s="10"/>
      <c r="AFQ235" s="10"/>
      <c r="AFR235" s="10"/>
      <c r="AFS235" s="10"/>
      <c r="AFT235" s="10"/>
      <c r="AFU235" s="10"/>
      <c r="AFV235" s="10"/>
      <c r="AFW235" s="10"/>
      <c r="AFX235" s="10"/>
      <c r="AFY235" s="10"/>
      <c r="AFZ235" s="10"/>
      <c r="AGA235" s="10"/>
      <c r="AGB235" s="10"/>
      <c r="AGC235" s="10"/>
      <c r="AGD235" s="10"/>
      <c r="AGE235" s="10"/>
      <c r="AGF235" s="10"/>
      <c r="AGG235" s="10"/>
      <c r="AGH235" s="10"/>
      <c r="AGI235" s="10"/>
      <c r="AGJ235" s="10"/>
      <c r="AGK235" s="10"/>
      <c r="AGL235" s="10"/>
      <c r="AGM235" s="10"/>
      <c r="AGN235" s="10"/>
      <c r="AGO235" s="10"/>
      <c r="AGP235" s="10"/>
      <c r="AGQ235" s="10"/>
      <c r="AGR235" s="10"/>
      <c r="AGS235" s="10"/>
      <c r="AGT235" s="10"/>
      <c r="AGU235" s="10"/>
      <c r="AGV235" s="10"/>
      <c r="AGW235" s="10"/>
      <c r="AGX235" s="10"/>
      <c r="AGY235" s="10"/>
      <c r="AGZ235" s="10"/>
      <c r="AHA235" s="10"/>
      <c r="AHB235" s="10"/>
      <c r="AHC235" s="10"/>
      <c r="AHD235" s="10"/>
      <c r="AHE235" s="10"/>
      <c r="AHF235" s="10"/>
      <c r="AHG235" s="10"/>
      <c r="AHH235" s="10"/>
      <c r="AHI235" s="10"/>
      <c r="AHJ235" s="10"/>
      <c r="AHK235" s="10"/>
      <c r="AHL235" s="10"/>
      <c r="AHM235" s="10"/>
      <c r="AHN235" s="10"/>
      <c r="AHO235" s="10"/>
      <c r="AHP235" s="10"/>
      <c r="AHQ235" s="10"/>
      <c r="AHR235" s="10"/>
      <c r="AHS235" s="10"/>
      <c r="AHT235" s="10"/>
      <c r="AHU235" s="10"/>
      <c r="AHV235" s="10"/>
      <c r="AHW235" s="10"/>
      <c r="AHX235" s="10"/>
      <c r="AHY235" s="10"/>
      <c r="AHZ235" s="10"/>
      <c r="AIA235" s="10"/>
      <c r="AIB235" s="10"/>
      <c r="AIC235" s="10"/>
      <c r="AID235" s="10"/>
      <c r="AIE235" s="10"/>
      <c r="AIF235" s="10"/>
      <c r="AIG235" s="10"/>
      <c r="AIH235" s="10"/>
      <c r="AII235" s="10"/>
      <c r="AIJ235" s="10"/>
      <c r="AIK235" s="10"/>
      <c r="AIL235" s="10"/>
      <c r="AIM235" s="10"/>
      <c r="AIN235" s="10"/>
      <c r="AIO235" s="10"/>
      <c r="AIP235" s="10"/>
      <c r="AIQ235" s="10"/>
      <c r="AIR235" s="10"/>
      <c r="AIS235" s="10"/>
      <c r="AIT235" s="10"/>
      <c r="AIU235" s="10"/>
      <c r="AIV235" s="10"/>
      <c r="AIW235" s="10"/>
      <c r="AIX235" s="10"/>
      <c r="AIY235" s="10"/>
      <c r="AIZ235" s="10"/>
      <c r="AJA235" s="10"/>
      <c r="AJB235" s="10"/>
      <c r="AJC235" s="10"/>
      <c r="AJD235" s="10"/>
      <c r="AJE235" s="10"/>
      <c r="AJF235" s="10"/>
      <c r="AJG235" s="10"/>
      <c r="AJH235" s="10"/>
      <c r="AJI235" s="10"/>
      <c r="AJJ235" s="10"/>
      <c r="AJK235" s="10"/>
      <c r="AJL235" s="10"/>
      <c r="AJM235" s="10"/>
      <c r="AJN235" s="10"/>
      <c r="AJO235" s="10"/>
      <c r="AJP235" s="10"/>
      <c r="AJQ235" s="10"/>
      <c r="AJR235" s="10"/>
      <c r="AJS235" s="10"/>
      <c r="AJT235" s="10"/>
      <c r="AJU235" s="10"/>
      <c r="AJV235" s="10"/>
      <c r="AJW235" s="10"/>
      <c r="AJX235" s="10"/>
      <c r="AJY235" s="10"/>
      <c r="AJZ235" s="10"/>
      <c r="AKA235" s="10"/>
      <c r="AKB235" s="10"/>
      <c r="AKC235" s="10"/>
      <c r="AKD235" s="10"/>
      <c r="AKE235" s="10"/>
      <c r="AKF235" s="10"/>
      <c r="AKG235" s="10"/>
      <c r="AKH235" s="10"/>
      <c r="AKI235" s="10"/>
      <c r="AKJ235" s="10"/>
      <c r="AKK235" s="10"/>
      <c r="AKL235" s="10"/>
      <c r="AKM235" s="10"/>
      <c r="AKN235" s="10"/>
      <c r="AKO235" s="10"/>
      <c r="AKP235" s="10"/>
      <c r="AKQ235" s="10"/>
      <c r="AKR235" s="10"/>
      <c r="AKS235" s="10"/>
      <c r="AKT235" s="10"/>
      <c r="AKU235" s="10"/>
      <c r="AKV235" s="10"/>
      <c r="AKW235" s="10"/>
      <c r="AKX235" s="10"/>
      <c r="AKY235" s="10"/>
      <c r="AKZ235" s="10"/>
      <c r="ALA235" s="10"/>
      <c r="ALB235" s="10"/>
      <c r="ALC235" s="10"/>
      <c r="ALD235" s="10"/>
      <c r="ALE235" s="10"/>
      <c r="ALF235" s="10"/>
      <c r="ALG235" s="10"/>
      <c r="ALH235" s="10"/>
      <c r="ALI235" s="10"/>
      <c r="ALJ235" s="10"/>
      <c r="ALK235" s="10"/>
      <c r="ALL235" s="10"/>
      <c r="ALM235" s="10"/>
      <c r="ALN235" s="10"/>
      <c r="ALO235" s="10"/>
      <c r="ALP235" s="10"/>
      <c r="ALQ235" s="10"/>
      <c r="ALR235" s="10"/>
      <c r="ALS235" s="10"/>
      <c r="ALT235" s="10"/>
      <c r="ALU235" s="10"/>
      <c r="ALV235" s="10"/>
      <c r="ALW235" s="10"/>
      <c r="ALX235" s="10"/>
      <c r="ALY235" s="10"/>
      <c r="ALZ235" s="10"/>
      <c r="AMA235" s="10"/>
      <c r="AMB235" s="10"/>
      <c r="AMC235" s="10"/>
      <c r="AMD235" s="10"/>
      <c r="AME235" s="10"/>
      <c r="AMF235" s="10"/>
      <c r="AMG235" s="10"/>
      <c r="AMH235" s="10"/>
      <c r="AMI235" s="10"/>
      <c r="AMJ235" s="10"/>
      <c r="AMK235" s="10"/>
      <c r="AML235" s="10"/>
      <c r="AMM235" s="10"/>
      <c r="AMN235" s="10"/>
      <c r="AMO235" s="10"/>
      <c r="AMP235" s="10"/>
      <c r="AMQ235" s="10"/>
      <c r="AMR235" s="10"/>
      <c r="AMS235" s="10"/>
      <c r="AMT235" s="10"/>
      <c r="AMU235" s="10"/>
      <c r="AMV235" s="10"/>
      <c r="AMW235" s="10"/>
      <c r="AMX235" s="10"/>
      <c r="AMY235" s="10"/>
      <c r="AMZ235" s="10"/>
      <c r="ANA235" s="10"/>
      <c r="ANB235" s="10"/>
      <c r="ANC235" s="10"/>
      <c r="AND235" s="10"/>
      <c r="ANE235" s="10"/>
      <c r="ANF235" s="10"/>
      <c r="ANG235" s="10"/>
      <c r="ANH235" s="10"/>
      <c r="ANI235" s="10"/>
      <c r="ANJ235" s="10"/>
      <c r="ANK235" s="10"/>
      <c r="ANL235" s="10"/>
      <c r="ANM235" s="10"/>
      <c r="ANN235" s="10"/>
      <c r="ANO235" s="10"/>
      <c r="ANP235" s="10"/>
      <c r="ANQ235" s="10"/>
      <c r="ANR235" s="10"/>
      <c r="ANS235" s="10"/>
      <c r="ANT235" s="10"/>
      <c r="ANU235" s="10"/>
      <c r="ANV235" s="10"/>
      <c r="ANW235" s="10"/>
      <c r="ANX235" s="10"/>
      <c r="ANY235" s="10"/>
      <c r="ANZ235" s="10"/>
      <c r="AOA235" s="10"/>
      <c r="AOB235" s="10"/>
      <c r="AOC235" s="10"/>
      <c r="AOD235" s="10"/>
      <c r="AOE235" s="10"/>
      <c r="AOF235" s="10"/>
      <c r="AOG235" s="10"/>
      <c r="AOH235" s="10"/>
      <c r="AOI235" s="10"/>
      <c r="AOJ235" s="10"/>
      <c r="AOK235" s="10"/>
      <c r="AOL235" s="10"/>
      <c r="AOM235" s="10"/>
      <c r="AON235" s="10"/>
      <c r="AOO235" s="10"/>
      <c r="AOP235" s="10"/>
      <c r="AOQ235" s="10"/>
      <c r="AOR235" s="10"/>
      <c r="AOS235" s="10"/>
      <c r="AOT235" s="10"/>
      <c r="AOU235" s="10"/>
      <c r="AOV235" s="10"/>
      <c r="AOW235" s="10"/>
      <c r="AOX235" s="10"/>
      <c r="AOY235" s="10"/>
      <c r="AOZ235" s="10"/>
      <c r="APA235" s="10"/>
      <c r="APB235" s="10"/>
      <c r="APC235" s="10"/>
      <c r="APD235" s="10"/>
      <c r="APE235" s="10"/>
      <c r="APF235" s="10"/>
      <c r="APG235" s="10"/>
      <c r="APH235" s="10"/>
      <c r="API235" s="10"/>
      <c r="APJ235" s="10"/>
      <c r="APK235" s="10"/>
      <c r="APL235" s="10"/>
      <c r="APM235" s="10"/>
      <c r="APN235" s="10"/>
      <c r="APO235" s="10"/>
      <c r="APP235" s="10"/>
      <c r="APQ235" s="10"/>
      <c r="APR235" s="10"/>
      <c r="APS235" s="10"/>
      <c r="APT235" s="10"/>
      <c r="APU235" s="10"/>
      <c r="APV235" s="10"/>
      <c r="APW235" s="10"/>
      <c r="APX235" s="10"/>
      <c r="APY235" s="10"/>
      <c r="APZ235" s="10"/>
      <c r="AQA235" s="10"/>
      <c r="AQB235" s="10"/>
      <c r="AQC235" s="10"/>
      <c r="AQD235" s="10"/>
      <c r="AQE235" s="10"/>
      <c r="AQF235" s="10"/>
      <c r="AQG235" s="10"/>
      <c r="AQH235" s="10"/>
      <c r="AQI235" s="10"/>
      <c r="AQJ235" s="10"/>
      <c r="AQK235" s="10"/>
      <c r="AQL235" s="10"/>
      <c r="AQM235" s="10"/>
      <c r="AQN235" s="10"/>
      <c r="AQO235" s="10"/>
      <c r="AQP235" s="10"/>
      <c r="AQQ235" s="10"/>
      <c r="AQR235" s="10"/>
      <c r="AQS235" s="10"/>
      <c r="AQT235" s="10"/>
      <c r="AQU235" s="10"/>
      <c r="AQV235" s="10"/>
      <c r="AQW235" s="10"/>
      <c r="AQX235" s="10"/>
      <c r="AQY235" s="10"/>
      <c r="AQZ235" s="10"/>
      <c r="ARA235" s="10"/>
      <c r="ARB235" s="10"/>
      <c r="ARC235" s="10"/>
      <c r="ARD235" s="10"/>
      <c r="ARE235" s="10"/>
      <c r="ARF235" s="10"/>
      <c r="ARG235" s="10"/>
      <c r="ARH235" s="10"/>
      <c r="ARI235" s="10"/>
      <c r="ARJ235" s="10"/>
      <c r="ARK235" s="10"/>
      <c r="ARL235" s="10"/>
      <c r="ARM235" s="10"/>
      <c r="ARN235" s="10"/>
      <c r="ARO235" s="10"/>
      <c r="ARP235" s="10"/>
      <c r="ARQ235" s="10"/>
      <c r="ARR235" s="10"/>
      <c r="ARS235" s="10"/>
      <c r="ART235" s="10"/>
      <c r="ARU235" s="10"/>
      <c r="ARV235" s="10"/>
      <c r="ARW235" s="10"/>
      <c r="ARX235" s="10"/>
      <c r="ARY235" s="10"/>
      <c r="ARZ235" s="10"/>
      <c r="ASA235" s="10"/>
      <c r="ASB235" s="10"/>
      <c r="ASC235" s="10"/>
      <c r="ASD235" s="10"/>
      <c r="ASE235" s="10"/>
      <c r="ASF235" s="10"/>
      <c r="ASG235" s="10"/>
      <c r="ASH235" s="10"/>
      <c r="ASI235" s="10"/>
      <c r="ASJ235" s="10"/>
      <c r="ASK235" s="10"/>
      <c r="ASL235" s="10"/>
      <c r="ASM235" s="10"/>
      <c r="ASN235" s="10"/>
      <c r="ASO235" s="10"/>
      <c r="ASP235" s="10"/>
      <c r="ASQ235" s="10"/>
      <c r="ASR235" s="10"/>
      <c r="ASS235" s="10"/>
      <c r="AST235" s="10"/>
      <c r="ASU235" s="10"/>
      <c r="ASV235" s="10"/>
      <c r="ASW235" s="10"/>
      <c r="ASX235" s="10"/>
      <c r="ASY235" s="10"/>
      <c r="ASZ235" s="10"/>
      <c r="ATA235" s="10"/>
      <c r="ATB235" s="10"/>
      <c r="ATC235" s="10"/>
      <c r="ATD235" s="10"/>
      <c r="ATE235" s="10"/>
      <c r="ATF235" s="10"/>
      <c r="ATG235" s="10"/>
      <c r="ATH235" s="10"/>
      <c r="ATI235" s="10"/>
      <c r="ATJ235" s="10"/>
      <c r="ATK235" s="10"/>
      <c r="ATL235" s="10"/>
      <c r="ATM235" s="10"/>
      <c r="ATN235" s="10"/>
      <c r="ATO235" s="10"/>
      <c r="ATP235" s="10"/>
      <c r="ATQ235" s="10"/>
      <c r="ATR235" s="10"/>
      <c r="ATS235" s="10"/>
      <c r="ATT235" s="10"/>
      <c r="ATU235" s="10"/>
      <c r="ATV235" s="10"/>
      <c r="ATW235" s="10"/>
      <c r="ATX235" s="10"/>
      <c r="ATY235" s="10"/>
      <c r="ATZ235" s="10"/>
      <c r="AUA235" s="10"/>
      <c r="AUB235" s="10"/>
      <c r="AUC235" s="10"/>
      <c r="AUD235" s="10"/>
      <c r="AUE235" s="10"/>
      <c r="AUF235" s="10"/>
      <c r="AUG235" s="10"/>
      <c r="AUH235" s="10"/>
      <c r="AUI235" s="10"/>
      <c r="AUJ235" s="10"/>
      <c r="AUK235" s="10"/>
      <c r="AUL235" s="10"/>
      <c r="AUM235" s="10"/>
      <c r="AUN235" s="10"/>
      <c r="AUO235" s="10"/>
      <c r="AUP235" s="10"/>
      <c r="AUQ235" s="10"/>
      <c r="AUR235" s="10"/>
      <c r="AUS235" s="10"/>
      <c r="AUT235" s="10"/>
      <c r="AUU235" s="10"/>
      <c r="AUV235" s="10"/>
      <c r="AUW235" s="10"/>
      <c r="AUX235" s="10"/>
      <c r="AUY235" s="10"/>
      <c r="AUZ235" s="10"/>
      <c r="AVA235" s="10"/>
      <c r="AVB235" s="10"/>
      <c r="AVC235" s="10"/>
      <c r="AVD235" s="10"/>
      <c r="AVE235" s="10"/>
      <c r="AVF235" s="10"/>
      <c r="AVG235" s="10"/>
      <c r="AVH235" s="10"/>
      <c r="AVI235" s="10"/>
      <c r="AVJ235" s="10"/>
      <c r="AVK235" s="10"/>
      <c r="AVL235" s="10"/>
      <c r="AVM235" s="10"/>
      <c r="AVN235" s="10"/>
      <c r="AVO235" s="10"/>
      <c r="AVP235" s="10"/>
      <c r="AVQ235" s="10"/>
      <c r="AVR235" s="10"/>
      <c r="AVS235" s="10"/>
      <c r="AVT235" s="10"/>
      <c r="AVU235" s="10"/>
      <c r="AVV235" s="10"/>
      <c r="AVW235" s="10"/>
      <c r="AVX235" s="10"/>
      <c r="AVY235" s="10"/>
      <c r="AVZ235" s="10"/>
      <c r="AWA235" s="10"/>
      <c r="AWB235" s="10"/>
      <c r="AWC235" s="10"/>
      <c r="AWD235" s="10"/>
      <c r="AWE235" s="10"/>
      <c r="AWF235" s="10"/>
      <c r="AWG235" s="10"/>
      <c r="AWH235" s="10"/>
      <c r="AWI235" s="10"/>
      <c r="AWJ235" s="10"/>
      <c r="AWK235" s="10"/>
      <c r="AWL235" s="10"/>
      <c r="AWM235" s="10"/>
      <c r="AWN235" s="10"/>
      <c r="AWO235" s="10"/>
      <c r="AWP235" s="10"/>
      <c r="AWQ235" s="10"/>
      <c r="AWR235" s="10"/>
      <c r="AWS235" s="10"/>
      <c r="AWT235" s="10"/>
      <c r="AWU235" s="10"/>
      <c r="AWV235" s="10"/>
      <c r="AWW235" s="10"/>
      <c r="AWX235" s="10"/>
      <c r="AWY235" s="10"/>
      <c r="AWZ235" s="10"/>
      <c r="AXA235" s="10"/>
      <c r="AXB235" s="10"/>
      <c r="AXC235" s="10"/>
      <c r="AXD235" s="10"/>
      <c r="AXE235" s="10"/>
      <c r="AXF235" s="10"/>
      <c r="AXG235" s="10"/>
      <c r="AXH235" s="10"/>
      <c r="AXI235" s="10"/>
      <c r="AXJ235" s="10"/>
      <c r="AXK235" s="10"/>
      <c r="AXL235" s="10"/>
      <c r="AXM235" s="10"/>
      <c r="AXN235" s="10"/>
      <c r="AXO235" s="10"/>
      <c r="AXP235" s="10"/>
      <c r="AXQ235" s="10"/>
      <c r="AXR235" s="10"/>
      <c r="AXS235" s="10"/>
      <c r="AXT235" s="10"/>
      <c r="AXU235" s="10"/>
      <c r="AXV235" s="10"/>
      <c r="AXW235" s="10"/>
      <c r="AXX235" s="10"/>
      <c r="AXY235" s="10"/>
      <c r="AXZ235" s="10"/>
      <c r="AYA235" s="10"/>
      <c r="AYB235" s="10"/>
      <c r="AYC235" s="10"/>
      <c r="AYD235" s="10"/>
      <c r="AYE235" s="10"/>
      <c r="AYF235" s="10"/>
      <c r="AYG235" s="10"/>
      <c r="AYH235" s="10"/>
      <c r="AYI235" s="10"/>
      <c r="AYJ235" s="10"/>
      <c r="AYK235" s="10"/>
      <c r="AYL235" s="10"/>
      <c r="AYM235" s="10"/>
      <c r="AYN235" s="10"/>
      <c r="AYO235" s="10"/>
      <c r="AYP235" s="10"/>
      <c r="AYQ235" s="10"/>
      <c r="AYR235" s="10"/>
      <c r="AYS235" s="10"/>
      <c r="AYT235" s="10"/>
      <c r="AYU235" s="10"/>
      <c r="AYV235" s="10"/>
      <c r="AYW235" s="10"/>
      <c r="AYX235" s="10"/>
      <c r="AYY235" s="10"/>
      <c r="AYZ235" s="10"/>
      <c r="AZA235" s="10"/>
      <c r="AZB235" s="10"/>
      <c r="AZC235" s="10"/>
      <c r="AZD235" s="10"/>
      <c r="AZE235" s="10"/>
      <c r="AZF235" s="10"/>
      <c r="AZG235" s="10"/>
      <c r="AZH235" s="10"/>
      <c r="AZI235" s="10"/>
      <c r="AZJ235" s="10"/>
      <c r="AZK235" s="10"/>
      <c r="AZL235" s="10"/>
      <c r="AZM235" s="10"/>
      <c r="AZN235" s="10"/>
      <c r="AZO235" s="10"/>
      <c r="AZP235" s="10"/>
      <c r="AZQ235" s="10"/>
      <c r="AZR235" s="10"/>
      <c r="AZS235" s="10"/>
      <c r="AZT235" s="10"/>
      <c r="AZU235" s="10"/>
      <c r="AZV235" s="10"/>
      <c r="AZW235" s="10"/>
      <c r="AZX235" s="10"/>
      <c r="AZY235" s="10"/>
      <c r="AZZ235" s="10"/>
      <c r="BAA235" s="10"/>
      <c r="BAB235" s="10"/>
      <c r="BAC235" s="10"/>
      <c r="BAD235" s="10"/>
      <c r="BAE235" s="10"/>
      <c r="BAF235" s="10"/>
      <c r="BAG235" s="10"/>
      <c r="BAH235" s="10"/>
      <c r="BAI235" s="10"/>
      <c r="BAJ235" s="10"/>
      <c r="BAK235" s="10"/>
      <c r="BAL235" s="10"/>
      <c r="BAM235" s="10"/>
      <c r="BAN235" s="10"/>
      <c r="BAO235" s="10"/>
      <c r="BAP235" s="10"/>
      <c r="BAQ235" s="10"/>
      <c r="BAR235" s="10"/>
      <c r="BAS235" s="10"/>
      <c r="BAT235" s="10"/>
      <c r="BAU235" s="10"/>
      <c r="BAV235" s="10"/>
      <c r="BAW235" s="10"/>
      <c r="BAX235" s="10"/>
      <c r="BAY235" s="10"/>
      <c r="BAZ235" s="10"/>
      <c r="BBA235" s="10"/>
      <c r="BBB235" s="10"/>
      <c r="BBC235" s="10"/>
      <c r="BBD235" s="10"/>
      <c r="BBE235" s="10"/>
      <c r="BBF235" s="10"/>
      <c r="BBG235" s="10"/>
      <c r="BBH235" s="10"/>
      <c r="BBI235" s="10"/>
      <c r="BBJ235" s="10"/>
      <c r="BBK235" s="10"/>
      <c r="BBL235" s="10"/>
      <c r="BBM235" s="10"/>
      <c r="BBN235" s="10"/>
      <c r="BBO235" s="10"/>
      <c r="BBP235" s="10"/>
      <c r="BBQ235" s="10"/>
      <c r="BBR235" s="10"/>
      <c r="BBS235" s="10"/>
      <c r="BBT235" s="10"/>
      <c r="BBU235" s="10"/>
      <c r="BBV235" s="10"/>
      <c r="BBW235" s="10"/>
      <c r="BBX235" s="10"/>
      <c r="BBY235" s="10"/>
      <c r="BBZ235" s="10"/>
      <c r="BCA235" s="10"/>
      <c r="BCB235" s="10"/>
      <c r="BCC235" s="10"/>
      <c r="BCD235" s="10"/>
      <c r="BCE235" s="10"/>
      <c r="BCF235" s="10"/>
      <c r="BCG235" s="10"/>
      <c r="BCH235" s="10"/>
      <c r="BCI235" s="10"/>
      <c r="BCJ235" s="10"/>
      <c r="BCK235" s="10"/>
      <c r="BCL235" s="10"/>
      <c r="BCM235" s="10"/>
      <c r="BCN235" s="10"/>
      <c r="BCO235" s="10"/>
      <c r="BCP235" s="10"/>
      <c r="BCQ235" s="10"/>
      <c r="BCR235" s="10"/>
      <c r="BCS235" s="10"/>
      <c r="BCT235" s="10"/>
    </row>
    <row r="236" spans="1:1450" s="37" customFormat="1" x14ac:dyDescent="0.25">
      <c r="A236" s="66" t="s">
        <v>81</v>
      </c>
      <c r="B236" s="33" t="s">
        <v>81</v>
      </c>
      <c r="C236" s="33" t="s">
        <v>84</v>
      </c>
      <c r="D236" s="33" t="s">
        <v>423</v>
      </c>
      <c r="E236" s="33" t="s">
        <v>419</v>
      </c>
      <c r="F236" s="33" t="s">
        <v>424</v>
      </c>
      <c r="G236" s="67">
        <v>23432</v>
      </c>
      <c r="H236" s="67">
        <v>1470</v>
      </c>
      <c r="I236" s="67">
        <v>784</v>
      </c>
      <c r="J236" s="33"/>
      <c r="K236" s="33"/>
      <c r="L236" s="33"/>
      <c r="M236" s="33"/>
      <c r="N236" s="74"/>
      <c r="O236" s="33" t="str">
        <f t="shared" si="46"/>
        <v/>
      </c>
      <c r="P236" s="33"/>
      <c r="Q236" s="68">
        <f>ABS(G236-$K$234)</f>
        <v>128.66666666666788</v>
      </c>
      <c r="R236" s="34">
        <f>IF(Q236&gt;$P$234,"",G236)</f>
        <v>23432</v>
      </c>
      <c r="S236" s="34">
        <f t="shared" si="51"/>
        <v>784</v>
      </c>
      <c r="T236" s="33"/>
      <c r="U236" s="33"/>
      <c r="V236" s="33"/>
      <c r="W236" s="68">
        <f>IF(R236="","",((R236-$T$234)/S236)^2)</f>
        <v>2.6933945346846729E-2</v>
      </c>
      <c r="X236" s="33"/>
      <c r="Y236" s="75"/>
      <c r="Z236" s="75"/>
      <c r="AA236" s="75"/>
      <c r="AB236" s="75"/>
      <c r="AC236" s="33"/>
      <c r="AD236" s="33"/>
      <c r="AE236" s="33"/>
      <c r="AF236" s="33"/>
      <c r="AG236" s="76"/>
      <c r="AH236" s="36"/>
      <c r="AI236" s="36"/>
      <c r="AJ236" s="36"/>
      <c r="AK236" s="36"/>
      <c r="AL236" s="33"/>
      <c r="AM236" s="29"/>
      <c r="AN236" s="29"/>
      <c r="AO236" s="29"/>
      <c r="AP236" s="29"/>
      <c r="AQ236" s="29"/>
      <c r="AR236" s="29"/>
      <c r="AS236" s="29"/>
      <c r="AT236" s="29"/>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c r="HU236" s="10"/>
      <c r="HV236" s="10"/>
      <c r="HW236" s="10"/>
      <c r="HX236" s="10"/>
      <c r="HY236" s="10"/>
      <c r="HZ236" s="10"/>
      <c r="IA236" s="10"/>
      <c r="IB236" s="10"/>
      <c r="IC236" s="10"/>
      <c r="ID236" s="10"/>
      <c r="IE236" s="10"/>
      <c r="IF236" s="10"/>
      <c r="IG236" s="10"/>
      <c r="IH236" s="10"/>
      <c r="II236" s="10"/>
      <c r="IJ236" s="10"/>
      <c r="IK236" s="10"/>
      <c r="IL236" s="10"/>
      <c r="IM236" s="10"/>
      <c r="IN236" s="10"/>
      <c r="IO236" s="10"/>
      <c r="IP236" s="10"/>
      <c r="IQ236" s="10"/>
      <c r="IR236" s="10"/>
      <c r="IS236" s="10"/>
      <c r="IT236" s="10"/>
      <c r="IU236" s="10"/>
      <c r="IV236" s="10"/>
      <c r="IW236" s="10"/>
      <c r="IX236" s="10"/>
      <c r="IY236" s="10"/>
      <c r="IZ236" s="10"/>
      <c r="JA236" s="10"/>
      <c r="JB236" s="10"/>
      <c r="JC236" s="10"/>
      <c r="JD236" s="10"/>
      <c r="JE236" s="10"/>
      <c r="JF236" s="10"/>
      <c r="JG236" s="10"/>
      <c r="JH236" s="10"/>
      <c r="JI236" s="10"/>
      <c r="JJ236" s="10"/>
      <c r="JK236" s="10"/>
      <c r="JL236" s="10"/>
      <c r="JM236" s="10"/>
      <c r="JN236" s="10"/>
      <c r="JO236" s="10"/>
      <c r="JP236" s="10"/>
      <c r="JQ236" s="10"/>
      <c r="JR236" s="10"/>
      <c r="JS236" s="10"/>
      <c r="JT236" s="10"/>
      <c r="JU236" s="10"/>
      <c r="JV236" s="10"/>
      <c r="JW236" s="10"/>
      <c r="JX236" s="10"/>
      <c r="JY236" s="10"/>
      <c r="JZ236" s="10"/>
      <c r="KA236" s="10"/>
      <c r="KB236" s="10"/>
      <c r="KC236" s="10"/>
      <c r="KD236" s="10"/>
      <c r="KE236" s="10"/>
      <c r="KF236" s="10"/>
      <c r="KG236" s="10"/>
      <c r="KH236" s="10"/>
      <c r="KI236" s="10"/>
      <c r="KJ236" s="10"/>
      <c r="KK236" s="10"/>
      <c r="KL236" s="10"/>
      <c r="KM236" s="10"/>
      <c r="KN236" s="10"/>
      <c r="KO236" s="10"/>
      <c r="KP236" s="10"/>
      <c r="KQ236" s="10"/>
      <c r="KR236" s="10"/>
      <c r="KS236" s="10"/>
      <c r="KT236" s="10"/>
      <c r="KU236" s="10"/>
      <c r="KV236" s="10"/>
      <c r="KW236" s="10"/>
      <c r="KX236" s="10"/>
      <c r="KY236" s="10"/>
      <c r="KZ236" s="10"/>
      <c r="LA236" s="10"/>
      <c r="LB236" s="10"/>
      <c r="LC236" s="10"/>
      <c r="LD236" s="10"/>
      <c r="LE236" s="10"/>
      <c r="LF236" s="10"/>
      <c r="LG236" s="10"/>
      <c r="LH236" s="10"/>
      <c r="LI236" s="10"/>
      <c r="LJ236" s="10"/>
      <c r="LK236" s="10"/>
      <c r="LL236" s="10"/>
      <c r="LM236" s="10"/>
      <c r="LN236" s="10"/>
      <c r="LO236" s="10"/>
      <c r="LP236" s="10"/>
      <c r="LQ236" s="10"/>
      <c r="LR236" s="10"/>
      <c r="LS236" s="10"/>
      <c r="LT236" s="10"/>
      <c r="LU236" s="10"/>
      <c r="LV236" s="10"/>
      <c r="LW236" s="10"/>
      <c r="LX236" s="10"/>
      <c r="LY236" s="10"/>
      <c r="LZ236" s="10"/>
      <c r="MA236" s="10"/>
      <c r="MB236" s="10"/>
      <c r="MC236" s="10"/>
      <c r="MD236" s="10"/>
      <c r="ME236" s="10"/>
      <c r="MF236" s="10"/>
      <c r="MG236" s="10"/>
      <c r="MH236" s="10"/>
      <c r="MI236" s="10"/>
      <c r="MJ236" s="10"/>
      <c r="MK236" s="10"/>
      <c r="ML236" s="10"/>
      <c r="MM236" s="10"/>
      <c r="MN236" s="10"/>
      <c r="MO236" s="10"/>
      <c r="MP236" s="10"/>
      <c r="MQ236" s="10"/>
      <c r="MR236" s="10"/>
      <c r="MS236" s="10"/>
      <c r="MT236" s="10"/>
      <c r="MU236" s="10"/>
      <c r="MV236" s="10"/>
      <c r="MW236" s="10"/>
      <c r="MX236" s="10"/>
      <c r="MY236" s="10"/>
      <c r="MZ236" s="10"/>
      <c r="NA236" s="10"/>
      <c r="NB236" s="10"/>
      <c r="NC236" s="10"/>
      <c r="ND236" s="10"/>
      <c r="NE236" s="10"/>
      <c r="NF236" s="10"/>
      <c r="NG236" s="10"/>
      <c r="NH236" s="10"/>
      <c r="NI236" s="10"/>
      <c r="NJ236" s="10"/>
      <c r="NK236" s="10"/>
      <c r="NL236" s="10"/>
      <c r="NM236" s="10"/>
      <c r="NN236" s="10"/>
      <c r="NO236" s="10"/>
      <c r="NP236" s="10"/>
      <c r="NQ236" s="10"/>
      <c r="NR236" s="10"/>
      <c r="NS236" s="10"/>
      <c r="NT236" s="10"/>
      <c r="NU236" s="10"/>
      <c r="NV236" s="10"/>
      <c r="NW236" s="10"/>
      <c r="NX236" s="10"/>
      <c r="NY236" s="10"/>
      <c r="NZ236" s="10"/>
      <c r="OA236" s="10"/>
      <c r="OB236" s="10"/>
      <c r="OC236" s="10"/>
      <c r="OD236" s="10"/>
      <c r="OE236" s="10"/>
      <c r="OF236" s="10"/>
      <c r="OG236" s="10"/>
      <c r="OH236" s="10"/>
      <c r="OI236" s="10"/>
      <c r="OJ236" s="10"/>
      <c r="OK236" s="10"/>
      <c r="OL236" s="10"/>
      <c r="OM236" s="10"/>
      <c r="ON236" s="10"/>
      <c r="OO236" s="10"/>
      <c r="OP236" s="10"/>
      <c r="OQ236" s="10"/>
      <c r="OR236" s="10"/>
      <c r="OS236" s="10"/>
      <c r="OT236" s="10"/>
      <c r="OU236" s="10"/>
      <c r="OV236" s="10"/>
      <c r="OW236" s="10"/>
      <c r="OX236" s="10"/>
      <c r="OY236" s="10"/>
      <c r="OZ236" s="10"/>
      <c r="PA236" s="10"/>
      <c r="PB236" s="10"/>
      <c r="PC236" s="10"/>
      <c r="PD236" s="10"/>
      <c r="PE236" s="10"/>
      <c r="PF236" s="10"/>
      <c r="PG236" s="10"/>
      <c r="PH236" s="10"/>
      <c r="PI236" s="10"/>
      <c r="PJ236" s="10"/>
      <c r="PK236" s="10"/>
      <c r="PL236" s="10"/>
      <c r="PM236" s="10"/>
      <c r="PN236" s="10"/>
      <c r="PO236" s="10"/>
      <c r="PP236" s="10"/>
      <c r="PQ236" s="10"/>
      <c r="PR236" s="10"/>
      <c r="PS236" s="10"/>
      <c r="PT236" s="10"/>
      <c r="PU236" s="10"/>
      <c r="PV236" s="10"/>
      <c r="PW236" s="10"/>
      <c r="PX236" s="10"/>
      <c r="PY236" s="10"/>
      <c r="PZ236" s="10"/>
      <c r="QA236" s="10"/>
      <c r="QB236" s="10"/>
      <c r="QC236" s="10"/>
      <c r="QD236" s="10"/>
      <c r="QE236" s="10"/>
      <c r="QF236" s="10"/>
      <c r="QG236" s="10"/>
      <c r="QH236" s="10"/>
      <c r="QI236" s="10"/>
      <c r="QJ236" s="10"/>
      <c r="QK236" s="10"/>
      <c r="QL236" s="10"/>
      <c r="QM236" s="10"/>
      <c r="QN236" s="10"/>
      <c r="QO236" s="10"/>
      <c r="QP236" s="10"/>
      <c r="QQ236" s="10"/>
      <c r="QR236" s="10"/>
      <c r="QS236" s="10"/>
      <c r="QT236" s="10"/>
      <c r="QU236" s="10"/>
      <c r="QV236" s="10"/>
      <c r="QW236" s="10"/>
      <c r="QX236" s="10"/>
      <c r="QY236" s="10"/>
      <c r="QZ236" s="10"/>
      <c r="RA236" s="10"/>
      <c r="RB236" s="10"/>
      <c r="RC236" s="10"/>
      <c r="RD236" s="10"/>
      <c r="RE236" s="10"/>
      <c r="RF236" s="10"/>
      <c r="RG236" s="10"/>
      <c r="RH236" s="10"/>
      <c r="RI236" s="10"/>
      <c r="RJ236" s="10"/>
      <c r="RK236" s="10"/>
      <c r="RL236" s="10"/>
      <c r="RM236" s="10"/>
      <c r="RN236" s="10"/>
      <c r="RO236" s="10"/>
      <c r="RP236" s="10"/>
      <c r="RQ236" s="10"/>
      <c r="RR236" s="10"/>
      <c r="RS236" s="10"/>
      <c r="RT236" s="10"/>
      <c r="RU236" s="10"/>
      <c r="RV236" s="10"/>
      <c r="RW236" s="10"/>
      <c r="RX236" s="10"/>
      <c r="RY236" s="10"/>
      <c r="RZ236" s="10"/>
      <c r="SA236" s="10"/>
      <c r="SB236" s="10"/>
      <c r="SC236" s="10"/>
      <c r="SD236" s="10"/>
      <c r="SE236" s="10"/>
      <c r="SF236" s="10"/>
      <c r="SG236" s="10"/>
      <c r="SH236" s="10"/>
      <c r="SI236" s="10"/>
      <c r="SJ236" s="10"/>
      <c r="SK236" s="10"/>
      <c r="SL236" s="10"/>
      <c r="SM236" s="10"/>
      <c r="SN236" s="10"/>
      <c r="SO236" s="10"/>
      <c r="SP236" s="10"/>
      <c r="SQ236" s="10"/>
      <c r="SR236" s="10"/>
      <c r="SS236" s="10"/>
      <c r="ST236" s="10"/>
      <c r="SU236" s="10"/>
      <c r="SV236" s="10"/>
      <c r="SW236" s="10"/>
      <c r="SX236" s="10"/>
      <c r="SY236" s="10"/>
      <c r="SZ236" s="10"/>
      <c r="TA236" s="10"/>
      <c r="TB236" s="10"/>
      <c r="TC236" s="10"/>
      <c r="TD236" s="10"/>
      <c r="TE236" s="10"/>
      <c r="TF236" s="10"/>
      <c r="TG236" s="10"/>
      <c r="TH236" s="10"/>
      <c r="TI236" s="10"/>
      <c r="TJ236" s="10"/>
      <c r="TK236" s="10"/>
      <c r="TL236" s="10"/>
      <c r="TM236" s="10"/>
      <c r="TN236" s="10"/>
      <c r="TO236" s="10"/>
      <c r="TP236" s="10"/>
      <c r="TQ236" s="10"/>
      <c r="TR236" s="10"/>
      <c r="TS236" s="10"/>
      <c r="TT236" s="10"/>
      <c r="TU236" s="10"/>
      <c r="TV236" s="10"/>
      <c r="TW236" s="10"/>
      <c r="TX236" s="10"/>
      <c r="TY236" s="10"/>
      <c r="TZ236" s="10"/>
      <c r="UA236" s="10"/>
      <c r="UB236" s="10"/>
      <c r="UC236" s="10"/>
      <c r="UD236" s="10"/>
      <c r="UE236" s="10"/>
      <c r="UF236" s="10"/>
      <c r="UG236" s="10"/>
      <c r="UH236" s="10"/>
      <c r="UI236" s="10"/>
      <c r="UJ236" s="10"/>
      <c r="UK236" s="10"/>
      <c r="UL236" s="10"/>
      <c r="UM236" s="10"/>
      <c r="UN236" s="10"/>
      <c r="UO236" s="10"/>
      <c r="UP236" s="10"/>
      <c r="UQ236" s="10"/>
      <c r="UR236" s="10"/>
      <c r="US236" s="10"/>
      <c r="UT236" s="10"/>
      <c r="UU236" s="10"/>
      <c r="UV236" s="10"/>
      <c r="UW236" s="10"/>
      <c r="UX236" s="10"/>
      <c r="UY236" s="10"/>
      <c r="UZ236" s="10"/>
      <c r="VA236" s="10"/>
      <c r="VB236" s="10"/>
      <c r="VC236" s="10"/>
      <c r="VD236" s="10"/>
      <c r="VE236" s="10"/>
      <c r="VF236" s="10"/>
      <c r="VG236" s="10"/>
      <c r="VH236" s="10"/>
      <c r="VI236" s="10"/>
      <c r="VJ236" s="10"/>
      <c r="VK236" s="10"/>
      <c r="VL236" s="10"/>
      <c r="VM236" s="10"/>
      <c r="VN236" s="10"/>
      <c r="VO236" s="10"/>
      <c r="VP236" s="10"/>
      <c r="VQ236" s="10"/>
      <c r="VR236" s="10"/>
      <c r="VS236" s="10"/>
      <c r="VT236" s="10"/>
      <c r="VU236" s="10"/>
      <c r="VV236" s="10"/>
      <c r="VW236" s="10"/>
      <c r="VX236" s="10"/>
      <c r="VY236" s="10"/>
      <c r="VZ236" s="10"/>
      <c r="WA236" s="10"/>
      <c r="WB236" s="10"/>
      <c r="WC236" s="10"/>
      <c r="WD236" s="10"/>
      <c r="WE236" s="10"/>
      <c r="WF236" s="10"/>
      <c r="WG236" s="10"/>
      <c r="WH236" s="10"/>
      <c r="WI236" s="10"/>
      <c r="WJ236" s="10"/>
      <c r="WK236" s="10"/>
      <c r="WL236" s="10"/>
      <c r="WM236" s="10"/>
      <c r="WN236" s="10"/>
      <c r="WO236" s="10"/>
      <c r="WP236" s="10"/>
      <c r="WQ236" s="10"/>
      <c r="WR236" s="10"/>
      <c r="WS236" s="10"/>
      <c r="WT236" s="10"/>
      <c r="WU236" s="10"/>
      <c r="WV236" s="10"/>
      <c r="WW236" s="10"/>
      <c r="WX236" s="10"/>
      <c r="WY236" s="10"/>
      <c r="WZ236" s="10"/>
      <c r="XA236" s="10"/>
      <c r="XB236" s="10"/>
      <c r="XC236" s="10"/>
      <c r="XD236" s="10"/>
      <c r="XE236" s="10"/>
      <c r="XF236" s="10"/>
      <c r="XG236" s="10"/>
      <c r="XH236" s="10"/>
      <c r="XI236" s="10"/>
      <c r="XJ236" s="10"/>
      <c r="XK236" s="10"/>
      <c r="XL236" s="10"/>
      <c r="XM236" s="10"/>
      <c r="XN236" s="10"/>
      <c r="XO236" s="10"/>
      <c r="XP236" s="10"/>
      <c r="XQ236" s="10"/>
      <c r="XR236" s="10"/>
      <c r="XS236" s="10"/>
      <c r="XT236" s="10"/>
      <c r="XU236" s="10"/>
      <c r="XV236" s="10"/>
      <c r="XW236" s="10"/>
      <c r="XX236" s="10"/>
      <c r="XY236" s="10"/>
      <c r="XZ236" s="10"/>
      <c r="YA236" s="10"/>
      <c r="YB236" s="10"/>
      <c r="YC236" s="10"/>
      <c r="YD236" s="10"/>
      <c r="YE236" s="10"/>
      <c r="YF236" s="10"/>
      <c r="YG236" s="10"/>
      <c r="YH236" s="10"/>
      <c r="YI236" s="10"/>
      <c r="YJ236" s="10"/>
      <c r="YK236" s="10"/>
      <c r="YL236" s="10"/>
      <c r="YM236" s="10"/>
      <c r="YN236" s="10"/>
      <c r="YO236" s="10"/>
      <c r="YP236" s="10"/>
      <c r="YQ236" s="10"/>
      <c r="YR236" s="10"/>
      <c r="YS236" s="10"/>
      <c r="YT236" s="10"/>
      <c r="YU236" s="10"/>
      <c r="YV236" s="10"/>
      <c r="YW236" s="10"/>
      <c r="YX236" s="10"/>
      <c r="YY236" s="10"/>
      <c r="YZ236" s="10"/>
      <c r="ZA236" s="10"/>
      <c r="ZB236" s="10"/>
      <c r="ZC236" s="10"/>
      <c r="ZD236" s="10"/>
      <c r="ZE236" s="10"/>
      <c r="ZF236" s="10"/>
      <c r="ZG236" s="10"/>
      <c r="ZH236" s="10"/>
      <c r="ZI236" s="10"/>
      <c r="ZJ236" s="10"/>
      <c r="ZK236" s="10"/>
      <c r="ZL236" s="10"/>
      <c r="ZM236" s="10"/>
      <c r="ZN236" s="10"/>
      <c r="ZO236" s="10"/>
      <c r="ZP236" s="10"/>
      <c r="ZQ236" s="10"/>
      <c r="ZR236" s="10"/>
      <c r="ZS236" s="10"/>
      <c r="ZT236" s="10"/>
      <c r="ZU236" s="10"/>
      <c r="ZV236" s="10"/>
      <c r="ZW236" s="10"/>
      <c r="ZX236" s="10"/>
      <c r="ZY236" s="10"/>
      <c r="ZZ236" s="10"/>
      <c r="AAA236" s="10"/>
      <c r="AAB236" s="10"/>
      <c r="AAC236" s="10"/>
      <c r="AAD236" s="10"/>
      <c r="AAE236" s="10"/>
      <c r="AAF236" s="10"/>
      <c r="AAG236" s="10"/>
      <c r="AAH236" s="10"/>
      <c r="AAI236" s="10"/>
      <c r="AAJ236" s="10"/>
      <c r="AAK236" s="10"/>
      <c r="AAL236" s="10"/>
      <c r="AAM236" s="10"/>
      <c r="AAN236" s="10"/>
      <c r="AAO236" s="10"/>
      <c r="AAP236" s="10"/>
      <c r="AAQ236" s="10"/>
      <c r="AAR236" s="10"/>
      <c r="AAS236" s="10"/>
      <c r="AAT236" s="10"/>
      <c r="AAU236" s="10"/>
      <c r="AAV236" s="10"/>
      <c r="AAW236" s="10"/>
      <c r="AAX236" s="10"/>
      <c r="AAY236" s="10"/>
      <c r="AAZ236" s="10"/>
      <c r="ABA236" s="10"/>
      <c r="ABB236" s="10"/>
      <c r="ABC236" s="10"/>
      <c r="ABD236" s="10"/>
      <c r="ABE236" s="10"/>
      <c r="ABF236" s="10"/>
      <c r="ABG236" s="10"/>
      <c r="ABH236" s="10"/>
      <c r="ABI236" s="10"/>
      <c r="ABJ236" s="10"/>
      <c r="ABK236" s="10"/>
      <c r="ABL236" s="10"/>
      <c r="ABM236" s="10"/>
      <c r="ABN236" s="10"/>
      <c r="ABO236" s="10"/>
      <c r="ABP236" s="10"/>
      <c r="ABQ236" s="10"/>
      <c r="ABR236" s="10"/>
      <c r="ABS236" s="10"/>
      <c r="ABT236" s="10"/>
      <c r="ABU236" s="10"/>
      <c r="ABV236" s="10"/>
      <c r="ABW236" s="10"/>
      <c r="ABX236" s="10"/>
      <c r="ABY236" s="10"/>
      <c r="ABZ236" s="10"/>
      <c r="ACA236" s="10"/>
      <c r="ACB236" s="10"/>
      <c r="ACC236" s="10"/>
      <c r="ACD236" s="10"/>
      <c r="ACE236" s="10"/>
      <c r="ACF236" s="10"/>
      <c r="ACG236" s="10"/>
      <c r="ACH236" s="10"/>
      <c r="ACI236" s="10"/>
      <c r="ACJ236" s="10"/>
      <c r="ACK236" s="10"/>
      <c r="ACL236" s="10"/>
      <c r="ACM236" s="10"/>
      <c r="ACN236" s="10"/>
      <c r="ACO236" s="10"/>
      <c r="ACP236" s="10"/>
      <c r="ACQ236" s="10"/>
      <c r="ACR236" s="10"/>
      <c r="ACS236" s="10"/>
      <c r="ACT236" s="10"/>
      <c r="ACU236" s="10"/>
      <c r="ACV236" s="10"/>
      <c r="ACW236" s="10"/>
      <c r="ACX236" s="10"/>
      <c r="ACY236" s="10"/>
      <c r="ACZ236" s="10"/>
      <c r="ADA236" s="10"/>
      <c r="ADB236" s="10"/>
      <c r="ADC236" s="10"/>
      <c r="ADD236" s="10"/>
      <c r="ADE236" s="10"/>
      <c r="ADF236" s="10"/>
      <c r="ADG236" s="10"/>
      <c r="ADH236" s="10"/>
      <c r="ADI236" s="10"/>
      <c r="ADJ236" s="10"/>
      <c r="ADK236" s="10"/>
      <c r="ADL236" s="10"/>
      <c r="ADM236" s="10"/>
      <c r="ADN236" s="10"/>
      <c r="ADO236" s="10"/>
      <c r="ADP236" s="10"/>
      <c r="ADQ236" s="10"/>
      <c r="ADR236" s="10"/>
      <c r="ADS236" s="10"/>
      <c r="ADT236" s="10"/>
      <c r="ADU236" s="10"/>
      <c r="ADV236" s="10"/>
      <c r="ADW236" s="10"/>
      <c r="ADX236" s="10"/>
      <c r="ADY236" s="10"/>
      <c r="ADZ236" s="10"/>
      <c r="AEA236" s="10"/>
      <c r="AEB236" s="10"/>
      <c r="AEC236" s="10"/>
      <c r="AED236" s="10"/>
      <c r="AEE236" s="10"/>
      <c r="AEF236" s="10"/>
      <c r="AEG236" s="10"/>
      <c r="AEH236" s="10"/>
      <c r="AEI236" s="10"/>
      <c r="AEJ236" s="10"/>
      <c r="AEK236" s="10"/>
      <c r="AEL236" s="10"/>
      <c r="AEM236" s="10"/>
      <c r="AEN236" s="10"/>
      <c r="AEO236" s="10"/>
      <c r="AEP236" s="10"/>
      <c r="AEQ236" s="10"/>
      <c r="AER236" s="10"/>
      <c r="AES236" s="10"/>
      <c r="AET236" s="10"/>
      <c r="AEU236" s="10"/>
      <c r="AEV236" s="10"/>
      <c r="AEW236" s="10"/>
      <c r="AEX236" s="10"/>
      <c r="AEY236" s="10"/>
      <c r="AEZ236" s="10"/>
      <c r="AFA236" s="10"/>
      <c r="AFB236" s="10"/>
      <c r="AFC236" s="10"/>
      <c r="AFD236" s="10"/>
      <c r="AFE236" s="10"/>
      <c r="AFF236" s="10"/>
      <c r="AFG236" s="10"/>
      <c r="AFH236" s="10"/>
      <c r="AFI236" s="10"/>
      <c r="AFJ236" s="10"/>
      <c r="AFK236" s="10"/>
      <c r="AFL236" s="10"/>
      <c r="AFM236" s="10"/>
      <c r="AFN236" s="10"/>
      <c r="AFO236" s="10"/>
      <c r="AFP236" s="10"/>
      <c r="AFQ236" s="10"/>
      <c r="AFR236" s="10"/>
      <c r="AFS236" s="10"/>
      <c r="AFT236" s="10"/>
      <c r="AFU236" s="10"/>
      <c r="AFV236" s="10"/>
      <c r="AFW236" s="10"/>
      <c r="AFX236" s="10"/>
      <c r="AFY236" s="10"/>
      <c r="AFZ236" s="10"/>
      <c r="AGA236" s="10"/>
      <c r="AGB236" s="10"/>
      <c r="AGC236" s="10"/>
      <c r="AGD236" s="10"/>
      <c r="AGE236" s="10"/>
      <c r="AGF236" s="10"/>
      <c r="AGG236" s="10"/>
      <c r="AGH236" s="10"/>
      <c r="AGI236" s="10"/>
      <c r="AGJ236" s="10"/>
      <c r="AGK236" s="10"/>
      <c r="AGL236" s="10"/>
      <c r="AGM236" s="10"/>
      <c r="AGN236" s="10"/>
      <c r="AGO236" s="10"/>
      <c r="AGP236" s="10"/>
      <c r="AGQ236" s="10"/>
      <c r="AGR236" s="10"/>
      <c r="AGS236" s="10"/>
      <c r="AGT236" s="10"/>
      <c r="AGU236" s="10"/>
      <c r="AGV236" s="10"/>
      <c r="AGW236" s="10"/>
      <c r="AGX236" s="10"/>
      <c r="AGY236" s="10"/>
      <c r="AGZ236" s="10"/>
      <c r="AHA236" s="10"/>
      <c r="AHB236" s="10"/>
      <c r="AHC236" s="10"/>
      <c r="AHD236" s="10"/>
      <c r="AHE236" s="10"/>
      <c r="AHF236" s="10"/>
      <c r="AHG236" s="10"/>
      <c r="AHH236" s="10"/>
      <c r="AHI236" s="10"/>
      <c r="AHJ236" s="10"/>
      <c r="AHK236" s="10"/>
      <c r="AHL236" s="10"/>
      <c r="AHM236" s="10"/>
      <c r="AHN236" s="10"/>
      <c r="AHO236" s="10"/>
      <c r="AHP236" s="10"/>
      <c r="AHQ236" s="10"/>
      <c r="AHR236" s="10"/>
      <c r="AHS236" s="10"/>
      <c r="AHT236" s="10"/>
      <c r="AHU236" s="10"/>
      <c r="AHV236" s="10"/>
      <c r="AHW236" s="10"/>
      <c r="AHX236" s="10"/>
      <c r="AHY236" s="10"/>
      <c r="AHZ236" s="10"/>
      <c r="AIA236" s="10"/>
      <c r="AIB236" s="10"/>
      <c r="AIC236" s="10"/>
      <c r="AID236" s="10"/>
      <c r="AIE236" s="10"/>
      <c r="AIF236" s="10"/>
      <c r="AIG236" s="10"/>
      <c r="AIH236" s="10"/>
      <c r="AII236" s="10"/>
      <c r="AIJ236" s="10"/>
      <c r="AIK236" s="10"/>
      <c r="AIL236" s="10"/>
      <c r="AIM236" s="10"/>
      <c r="AIN236" s="10"/>
      <c r="AIO236" s="10"/>
      <c r="AIP236" s="10"/>
      <c r="AIQ236" s="10"/>
      <c r="AIR236" s="10"/>
      <c r="AIS236" s="10"/>
      <c r="AIT236" s="10"/>
      <c r="AIU236" s="10"/>
      <c r="AIV236" s="10"/>
      <c r="AIW236" s="10"/>
      <c r="AIX236" s="10"/>
      <c r="AIY236" s="10"/>
      <c r="AIZ236" s="10"/>
      <c r="AJA236" s="10"/>
      <c r="AJB236" s="10"/>
      <c r="AJC236" s="10"/>
      <c r="AJD236" s="10"/>
      <c r="AJE236" s="10"/>
      <c r="AJF236" s="10"/>
      <c r="AJG236" s="10"/>
      <c r="AJH236" s="10"/>
      <c r="AJI236" s="10"/>
      <c r="AJJ236" s="10"/>
      <c r="AJK236" s="10"/>
      <c r="AJL236" s="10"/>
      <c r="AJM236" s="10"/>
      <c r="AJN236" s="10"/>
      <c r="AJO236" s="10"/>
      <c r="AJP236" s="10"/>
      <c r="AJQ236" s="10"/>
      <c r="AJR236" s="10"/>
      <c r="AJS236" s="10"/>
      <c r="AJT236" s="10"/>
      <c r="AJU236" s="10"/>
      <c r="AJV236" s="10"/>
      <c r="AJW236" s="10"/>
      <c r="AJX236" s="10"/>
      <c r="AJY236" s="10"/>
      <c r="AJZ236" s="10"/>
      <c r="AKA236" s="10"/>
      <c r="AKB236" s="10"/>
      <c r="AKC236" s="10"/>
      <c r="AKD236" s="10"/>
      <c r="AKE236" s="10"/>
      <c r="AKF236" s="10"/>
      <c r="AKG236" s="10"/>
      <c r="AKH236" s="10"/>
      <c r="AKI236" s="10"/>
      <c r="AKJ236" s="10"/>
      <c r="AKK236" s="10"/>
      <c r="AKL236" s="10"/>
      <c r="AKM236" s="10"/>
      <c r="AKN236" s="10"/>
      <c r="AKO236" s="10"/>
      <c r="AKP236" s="10"/>
      <c r="AKQ236" s="10"/>
      <c r="AKR236" s="10"/>
      <c r="AKS236" s="10"/>
      <c r="AKT236" s="10"/>
      <c r="AKU236" s="10"/>
      <c r="AKV236" s="10"/>
      <c r="AKW236" s="10"/>
      <c r="AKX236" s="10"/>
      <c r="AKY236" s="10"/>
      <c r="AKZ236" s="10"/>
      <c r="ALA236" s="10"/>
      <c r="ALB236" s="10"/>
      <c r="ALC236" s="10"/>
      <c r="ALD236" s="10"/>
      <c r="ALE236" s="10"/>
      <c r="ALF236" s="10"/>
      <c r="ALG236" s="10"/>
      <c r="ALH236" s="10"/>
      <c r="ALI236" s="10"/>
      <c r="ALJ236" s="10"/>
      <c r="ALK236" s="10"/>
      <c r="ALL236" s="10"/>
      <c r="ALM236" s="10"/>
      <c r="ALN236" s="10"/>
      <c r="ALO236" s="10"/>
      <c r="ALP236" s="10"/>
      <c r="ALQ236" s="10"/>
      <c r="ALR236" s="10"/>
      <c r="ALS236" s="10"/>
      <c r="ALT236" s="10"/>
      <c r="ALU236" s="10"/>
      <c r="ALV236" s="10"/>
      <c r="ALW236" s="10"/>
      <c r="ALX236" s="10"/>
      <c r="ALY236" s="10"/>
      <c r="ALZ236" s="10"/>
      <c r="AMA236" s="10"/>
      <c r="AMB236" s="10"/>
      <c r="AMC236" s="10"/>
      <c r="AMD236" s="10"/>
      <c r="AME236" s="10"/>
      <c r="AMF236" s="10"/>
      <c r="AMG236" s="10"/>
      <c r="AMH236" s="10"/>
      <c r="AMI236" s="10"/>
      <c r="AMJ236" s="10"/>
      <c r="AMK236" s="10"/>
      <c r="AML236" s="10"/>
      <c r="AMM236" s="10"/>
      <c r="AMN236" s="10"/>
      <c r="AMO236" s="10"/>
      <c r="AMP236" s="10"/>
      <c r="AMQ236" s="10"/>
      <c r="AMR236" s="10"/>
      <c r="AMS236" s="10"/>
      <c r="AMT236" s="10"/>
      <c r="AMU236" s="10"/>
      <c r="AMV236" s="10"/>
      <c r="AMW236" s="10"/>
      <c r="AMX236" s="10"/>
      <c r="AMY236" s="10"/>
      <c r="AMZ236" s="10"/>
      <c r="ANA236" s="10"/>
      <c r="ANB236" s="10"/>
      <c r="ANC236" s="10"/>
      <c r="AND236" s="10"/>
      <c r="ANE236" s="10"/>
      <c r="ANF236" s="10"/>
      <c r="ANG236" s="10"/>
      <c r="ANH236" s="10"/>
      <c r="ANI236" s="10"/>
      <c r="ANJ236" s="10"/>
      <c r="ANK236" s="10"/>
      <c r="ANL236" s="10"/>
      <c r="ANM236" s="10"/>
      <c r="ANN236" s="10"/>
      <c r="ANO236" s="10"/>
      <c r="ANP236" s="10"/>
      <c r="ANQ236" s="10"/>
      <c r="ANR236" s="10"/>
      <c r="ANS236" s="10"/>
      <c r="ANT236" s="10"/>
      <c r="ANU236" s="10"/>
      <c r="ANV236" s="10"/>
      <c r="ANW236" s="10"/>
      <c r="ANX236" s="10"/>
      <c r="ANY236" s="10"/>
      <c r="ANZ236" s="10"/>
      <c r="AOA236" s="10"/>
      <c r="AOB236" s="10"/>
      <c r="AOC236" s="10"/>
      <c r="AOD236" s="10"/>
      <c r="AOE236" s="10"/>
      <c r="AOF236" s="10"/>
      <c r="AOG236" s="10"/>
      <c r="AOH236" s="10"/>
      <c r="AOI236" s="10"/>
      <c r="AOJ236" s="10"/>
      <c r="AOK236" s="10"/>
      <c r="AOL236" s="10"/>
      <c r="AOM236" s="10"/>
      <c r="AON236" s="10"/>
      <c r="AOO236" s="10"/>
      <c r="AOP236" s="10"/>
      <c r="AOQ236" s="10"/>
      <c r="AOR236" s="10"/>
      <c r="AOS236" s="10"/>
      <c r="AOT236" s="10"/>
      <c r="AOU236" s="10"/>
      <c r="AOV236" s="10"/>
      <c r="AOW236" s="10"/>
      <c r="AOX236" s="10"/>
      <c r="AOY236" s="10"/>
      <c r="AOZ236" s="10"/>
      <c r="APA236" s="10"/>
      <c r="APB236" s="10"/>
      <c r="APC236" s="10"/>
      <c r="APD236" s="10"/>
      <c r="APE236" s="10"/>
      <c r="APF236" s="10"/>
      <c r="APG236" s="10"/>
      <c r="APH236" s="10"/>
      <c r="API236" s="10"/>
      <c r="APJ236" s="10"/>
      <c r="APK236" s="10"/>
      <c r="APL236" s="10"/>
      <c r="APM236" s="10"/>
      <c r="APN236" s="10"/>
      <c r="APO236" s="10"/>
      <c r="APP236" s="10"/>
      <c r="APQ236" s="10"/>
      <c r="APR236" s="10"/>
      <c r="APS236" s="10"/>
      <c r="APT236" s="10"/>
      <c r="APU236" s="10"/>
      <c r="APV236" s="10"/>
      <c r="APW236" s="10"/>
      <c r="APX236" s="10"/>
      <c r="APY236" s="10"/>
      <c r="APZ236" s="10"/>
      <c r="AQA236" s="10"/>
      <c r="AQB236" s="10"/>
      <c r="AQC236" s="10"/>
      <c r="AQD236" s="10"/>
      <c r="AQE236" s="10"/>
      <c r="AQF236" s="10"/>
      <c r="AQG236" s="10"/>
      <c r="AQH236" s="10"/>
      <c r="AQI236" s="10"/>
      <c r="AQJ236" s="10"/>
      <c r="AQK236" s="10"/>
      <c r="AQL236" s="10"/>
      <c r="AQM236" s="10"/>
      <c r="AQN236" s="10"/>
      <c r="AQO236" s="10"/>
      <c r="AQP236" s="10"/>
      <c r="AQQ236" s="10"/>
      <c r="AQR236" s="10"/>
      <c r="AQS236" s="10"/>
      <c r="AQT236" s="10"/>
      <c r="AQU236" s="10"/>
      <c r="AQV236" s="10"/>
      <c r="AQW236" s="10"/>
      <c r="AQX236" s="10"/>
      <c r="AQY236" s="10"/>
      <c r="AQZ236" s="10"/>
      <c r="ARA236" s="10"/>
      <c r="ARB236" s="10"/>
      <c r="ARC236" s="10"/>
      <c r="ARD236" s="10"/>
      <c r="ARE236" s="10"/>
      <c r="ARF236" s="10"/>
      <c r="ARG236" s="10"/>
      <c r="ARH236" s="10"/>
      <c r="ARI236" s="10"/>
      <c r="ARJ236" s="10"/>
      <c r="ARK236" s="10"/>
      <c r="ARL236" s="10"/>
      <c r="ARM236" s="10"/>
      <c r="ARN236" s="10"/>
      <c r="ARO236" s="10"/>
      <c r="ARP236" s="10"/>
      <c r="ARQ236" s="10"/>
      <c r="ARR236" s="10"/>
      <c r="ARS236" s="10"/>
      <c r="ART236" s="10"/>
      <c r="ARU236" s="10"/>
      <c r="ARV236" s="10"/>
      <c r="ARW236" s="10"/>
      <c r="ARX236" s="10"/>
      <c r="ARY236" s="10"/>
      <c r="ARZ236" s="10"/>
      <c r="ASA236" s="10"/>
      <c r="ASB236" s="10"/>
      <c r="ASC236" s="10"/>
      <c r="ASD236" s="10"/>
      <c r="ASE236" s="10"/>
      <c r="ASF236" s="10"/>
      <c r="ASG236" s="10"/>
      <c r="ASH236" s="10"/>
      <c r="ASI236" s="10"/>
      <c r="ASJ236" s="10"/>
      <c r="ASK236" s="10"/>
      <c r="ASL236" s="10"/>
      <c r="ASM236" s="10"/>
      <c r="ASN236" s="10"/>
      <c r="ASO236" s="10"/>
      <c r="ASP236" s="10"/>
      <c r="ASQ236" s="10"/>
      <c r="ASR236" s="10"/>
      <c r="ASS236" s="10"/>
      <c r="AST236" s="10"/>
      <c r="ASU236" s="10"/>
      <c r="ASV236" s="10"/>
      <c r="ASW236" s="10"/>
      <c r="ASX236" s="10"/>
      <c r="ASY236" s="10"/>
      <c r="ASZ236" s="10"/>
      <c r="ATA236" s="10"/>
      <c r="ATB236" s="10"/>
      <c r="ATC236" s="10"/>
      <c r="ATD236" s="10"/>
      <c r="ATE236" s="10"/>
      <c r="ATF236" s="10"/>
      <c r="ATG236" s="10"/>
      <c r="ATH236" s="10"/>
      <c r="ATI236" s="10"/>
      <c r="ATJ236" s="10"/>
      <c r="ATK236" s="10"/>
      <c r="ATL236" s="10"/>
      <c r="ATM236" s="10"/>
      <c r="ATN236" s="10"/>
      <c r="ATO236" s="10"/>
      <c r="ATP236" s="10"/>
      <c r="ATQ236" s="10"/>
      <c r="ATR236" s="10"/>
      <c r="ATS236" s="10"/>
      <c r="ATT236" s="10"/>
      <c r="ATU236" s="10"/>
      <c r="ATV236" s="10"/>
      <c r="ATW236" s="10"/>
      <c r="ATX236" s="10"/>
      <c r="ATY236" s="10"/>
      <c r="ATZ236" s="10"/>
      <c r="AUA236" s="10"/>
      <c r="AUB236" s="10"/>
      <c r="AUC236" s="10"/>
      <c r="AUD236" s="10"/>
      <c r="AUE236" s="10"/>
      <c r="AUF236" s="10"/>
      <c r="AUG236" s="10"/>
      <c r="AUH236" s="10"/>
      <c r="AUI236" s="10"/>
      <c r="AUJ236" s="10"/>
      <c r="AUK236" s="10"/>
      <c r="AUL236" s="10"/>
      <c r="AUM236" s="10"/>
      <c r="AUN236" s="10"/>
      <c r="AUO236" s="10"/>
      <c r="AUP236" s="10"/>
      <c r="AUQ236" s="10"/>
      <c r="AUR236" s="10"/>
      <c r="AUS236" s="10"/>
      <c r="AUT236" s="10"/>
      <c r="AUU236" s="10"/>
      <c r="AUV236" s="10"/>
      <c r="AUW236" s="10"/>
      <c r="AUX236" s="10"/>
      <c r="AUY236" s="10"/>
      <c r="AUZ236" s="10"/>
      <c r="AVA236" s="10"/>
      <c r="AVB236" s="10"/>
      <c r="AVC236" s="10"/>
      <c r="AVD236" s="10"/>
      <c r="AVE236" s="10"/>
      <c r="AVF236" s="10"/>
      <c r="AVG236" s="10"/>
      <c r="AVH236" s="10"/>
      <c r="AVI236" s="10"/>
      <c r="AVJ236" s="10"/>
      <c r="AVK236" s="10"/>
      <c r="AVL236" s="10"/>
      <c r="AVM236" s="10"/>
      <c r="AVN236" s="10"/>
      <c r="AVO236" s="10"/>
      <c r="AVP236" s="10"/>
      <c r="AVQ236" s="10"/>
      <c r="AVR236" s="10"/>
      <c r="AVS236" s="10"/>
      <c r="AVT236" s="10"/>
      <c r="AVU236" s="10"/>
      <c r="AVV236" s="10"/>
      <c r="AVW236" s="10"/>
      <c r="AVX236" s="10"/>
      <c r="AVY236" s="10"/>
      <c r="AVZ236" s="10"/>
      <c r="AWA236" s="10"/>
      <c r="AWB236" s="10"/>
      <c r="AWC236" s="10"/>
      <c r="AWD236" s="10"/>
      <c r="AWE236" s="10"/>
      <c r="AWF236" s="10"/>
      <c r="AWG236" s="10"/>
      <c r="AWH236" s="10"/>
      <c r="AWI236" s="10"/>
      <c r="AWJ236" s="10"/>
      <c r="AWK236" s="10"/>
      <c r="AWL236" s="10"/>
      <c r="AWM236" s="10"/>
      <c r="AWN236" s="10"/>
      <c r="AWO236" s="10"/>
      <c r="AWP236" s="10"/>
      <c r="AWQ236" s="10"/>
      <c r="AWR236" s="10"/>
      <c r="AWS236" s="10"/>
      <c r="AWT236" s="10"/>
      <c r="AWU236" s="10"/>
      <c r="AWV236" s="10"/>
      <c r="AWW236" s="10"/>
      <c r="AWX236" s="10"/>
      <c r="AWY236" s="10"/>
      <c r="AWZ236" s="10"/>
      <c r="AXA236" s="10"/>
      <c r="AXB236" s="10"/>
      <c r="AXC236" s="10"/>
      <c r="AXD236" s="10"/>
      <c r="AXE236" s="10"/>
      <c r="AXF236" s="10"/>
      <c r="AXG236" s="10"/>
      <c r="AXH236" s="10"/>
      <c r="AXI236" s="10"/>
      <c r="AXJ236" s="10"/>
      <c r="AXK236" s="10"/>
      <c r="AXL236" s="10"/>
      <c r="AXM236" s="10"/>
      <c r="AXN236" s="10"/>
      <c r="AXO236" s="10"/>
      <c r="AXP236" s="10"/>
      <c r="AXQ236" s="10"/>
      <c r="AXR236" s="10"/>
      <c r="AXS236" s="10"/>
      <c r="AXT236" s="10"/>
      <c r="AXU236" s="10"/>
      <c r="AXV236" s="10"/>
      <c r="AXW236" s="10"/>
      <c r="AXX236" s="10"/>
      <c r="AXY236" s="10"/>
      <c r="AXZ236" s="10"/>
      <c r="AYA236" s="10"/>
      <c r="AYB236" s="10"/>
      <c r="AYC236" s="10"/>
      <c r="AYD236" s="10"/>
      <c r="AYE236" s="10"/>
      <c r="AYF236" s="10"/>
      <c r="AYG236" s="10"/>
      <c r="AYH236" s="10"/>
      <c r="AYI236" s="10"/>
      <c r="AYJ236" s="10"/>
      <c r="AYK236" s="10"/>
      <c r="AYL236" s="10"/>
      <c r="AYM236" s="10"/>
      <c r="AYN236" s="10"/>
      <c r="AYO236" s="10"/>
      <c r="AYP236" s="10"/>
      <c r="AYQ236" s="10"/>
      <c r="AYR236" s="10"/>
      <c r="AYS236" s="10"/>
      <c r="AYT236" s="10"/>
      <c r="AYU236" s="10"/>
      <c r="AYV236" s="10"/>
      <c r="AYW236" s="10"/>
      <c r="AYX236" s="10"/>
      <c r="AYY236" s="10"/>
      <c r="AYZ236" s="10"/>
      <c r="AZA236" s="10"/>
      <c r="AZB236" s="10"/>
      <c r="AZC236" s="10"/>
      <c r="AZD236" s="10"/>
      <c r="AZE236" s="10"/>
      <c r="AZF236" s="10"/>
      <c r="AZG236" s="10"/>
      <c r="AZH236" s="10"/>
      <c r="AZI236" s="10"/>
      <c r="AZJ236" s="10"/>
      <c r="AZK236" s="10"/>
      <c r="AZL236" s="10"/>
      <c r="AZM236" s="10"/>
      <c r="AZN236" s="10"/>
      <c r="AZO236" s="10"/>
      <c r="AZP236" s="10"/>
      <c r="AZQ236" s="10"/>
      <c r="AZR236" s="10"/>
      <c r="AZS236" s="10"/>
      <c r="AZT236" s="10"/>
      <c r="AZU236" s="10"/>
      <c r="AZV236" s="10"/>
      <c r="AZW236" s="10"/>
      <c r="AZX236" s="10"/>
      <c r="AZY236" s="10"/>
      <c r="AZZ236" s="10"/>
      <c r="BAA236" s="10"/>
      <c r="BAB236" s="10"/>
      <c r="BAC236" s="10"/>
      <c r="BAD236" s="10"/>
      <c r="BAE236" s="10"/>
      <c r="BAF236" s="10"/>
      <c r="BAG236" s="10"/>
      <c r="BAH236" s="10"/>
      <c r="BAI236" s="10"/>
      <c r="BAJ236" s="10"/>
      <c r="BAK236" s="10"/>
      <c r="BAL236" s="10"/>
      <c r="BAM236" s="10"/>
      <c r="BAN236" s="10"/>
      <c r="BAO236" s="10"/>
      <c r="BAP236" s="10"/>
      <c r="BAQ236" s="10"/>
      <c r="BAR236" s="10"/>
      <c r="BAS236" s="10"/>
      <c r="BAT236" s="10"/>
      <c r="BAU236" s="10"/>
      <c r="BAV236" s="10"/>
      <c r="BAW236" s="10"/>
      <c r="BAX236" s="10"/>
      <c r="BAY236" s="10"/>
      <c r="BAZ236" s="10"/>
      <c r="BBA236" s="10"/>
      <c r="BBB236" s="10"/>
      <c r="BBC236" s="10"/>
      <c r="BBD236" s="10"/>
      <c r="BBE236" s="10"/>
      <c r="BBF236" s="10"/>
      <c r="BBG236" s="10"/>
      <c r="BBH236" s="10"/>
      <c r="BBI236" s="10"/>
      <c r="BBJ236" s="10"/>
      <c r="BBK236" s="10"/>
      <c r="BBL236" s="10"/>
      <c r="BBM236" s="10"/>
      <c r="BBN236" s="10"/>
      <c r="BBO236" s="10"/>
      <c r="BBP236" s="10"/>
      <c r="BBQ236" s="10"/>
      <c r="BBR236" s="10"/>
      <c r="BBS236" s="10"/>
      <c r="BBT236" s="10"/>
      <c r="BBU236" s="10"/>
      <c r="BBV236" s="10"/>
      <c r="BBW236" s="10"/>
      <c r="BBX236" s="10"/>
      <c r="BBY236" s="10"/>
      <c r="BBZ236" s="10"/>
      <c r="BCA236" s="10"/>
      <c r="BCB236" s="10"/>
      <c r="BCC236" s="10"/>
      <c r="BCD236" s="10"/>
      <c r="BCE236" s="10"/>
      <c r="BCF236" s="10"/>
      <c r="BCG236" s="10"/>
      <c r="BCH236" s="10"/>
      <c r="BCI236" s="10"/>
      <c r="BCJ236" s="10"/>
      <c r="BCK236" s="10"/>
      <c r="BCL236" s="10"/>
      <c r="BCM236" s="10"/>
      <c r="BCN236" s="10"/>
      <c r="BCO236" s="10"/>
      <c r="BCP236" s="10"/>
      <c r="BCQ236" s="10"/>
      <c r="BCR236" s="10"/>
      <c r="BCS236" s="10"/>
      <c r="BCT236" s="10"/>
    </row>
    <row r="237" spans="1:1450" s="61" customFormat="1" x14ac:dyDescent="0.25">
      <c r="A237" s="51" t="s">
        <v>81</v>
      </c>
      <c r="B237" s="52" t="s">
        <v>81</v>
      </c>
      <c r="C237" s="52" t="s">
        <v>84</v>
      </c>
      <c r="D237" s="52" t="s">
        <v>425</v>
      </c>
      <c r="E237" s="52" t="s">
        <v>426</v>
      </c>
      <c r="F237" s="52" t="s">
        <v>427</v>
      </c>
      <c r="G237" s="53">
        <v>23866</v>
      </c>
      <c r="H237" s="53">
        <v>1419</v>
      </c>
      <c r="I237" s="53">
        <v>639</v>
      </c>
      <c r="J237" s="52">
        <v>1</v>
      </c>
      <c r="K237" s="55"/>
      <c r="L237" s="55"/>
      <c r="M237" s="52"/>
      <c r="N237" s="54"/>
      <c r="O237" s="52">
        <f t="shared" si="46"/>
        <v>1</v>
      </c>
      <c r="P237" s="52"/>
      <c r="Q237" s="52"/>
      <c r="R237" s="52"/>
      <c r="S237" s="52"/>
      <c r="T237" s="52"/>
      <c r="U237" s="52"/>
      <c r="V237" s="52"/>
      <c r="W237" s="52"/>
      <c r="X237" s="52"/>
      <c r="Y237" s="58"/>
      <c r="Z237" s="58"/>
      <c r="AA237" s="58"/>
      <c r="AB237" s="58"/>
      <c r="AC237" s="52"/>
      <c r="AD237" s="52"/>
      <c r="AE237" s="52"/>
      <c r="AF237" s="29"/>
      <c r="AG237" s="60"/>
      <c r="AH237" s="59"/>
      <c r="AI237" s="59"/>
      <c r="AJ237" s="59"/>
      <c r="AK237" s="59"/>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c r="DJ237" s="52"/>
      <c r="DK237" s="52"/>
      <c r="DL237" s="52"/>
      <c r="DM237" s="52"/>
      <c r="DN237" s="52"/>
      <c r="DO237" s="52"/>
      <c r="DP237" s="52"/>
      <c r="DQ237" s="52"/>
      <c r="DR237" s="52"/>
      <c r="DS237" s="52"/>
      <c r="DT237" s="52"/>
      <c r="DU237" s="52"/>
      <c r="DV237" s="52"/>
      <c r="DW237" s="52"/>
      <c r="DX237" s="52"/>
      <c r="DY237" s="52"/>
      <c r="DZ237" s="52"/>
      <c r="EA237" s="52"/>
      <c r="EB237" s="52"/>
      <c r="EC237" s="52"/>
      <c r="ED237" s="52"/>
      <c r="EE237" s="52"/>
      <c r="EF237" s="52"/>
      <c r="EG237" s="52"/>
      <c r="EH237" s="52"/>
      <c r="EI237" s="52"/>
      <c r="EJ237" s="52"/>
      <c r="EK237" s="52"/>
      <c r="EL237" s="52"/>
      <c r="EM237" s="52"/>
      <c r="EN237" s="52"/>
      <c r="EO237" s="52"/>
      <c r="EP237" s="52"/>
      <c r="EQ237" s="52"/>
      <c r="ER237" s="52"/>
      <c r="ES237" s="52"/>
      <c r="ET237" s="52"/>
      <c r="EU237" s="52"/>
      <c r="EV237" s="52"/>
      <c r="EW237" s="52"/>
      <c r="EX237" s="52"/>
      <c r="EY237" s="52"/>
      <c r="EZ237" s="52"/>
      <c r="FA237" s="52"/>
      <c r="FB237" s="52"/>
      <c r="FC237" s="52"/>
      <c r="FD237" s="52"/>
      <c r="FE237" s="52"/>
      <c r="FF237" s="52"/>
      <c r="FG237" s="52"/>
      <c r="FH237" s="52"/>
      <c r="FI237" s="52"/>
      <c r="FJ237" s="52"/>
      <c r="FK237" s="52"/>
      <c r="FL237" s="52"/>
      <c r="FM237" s="52"/>
      <c r="FN237" s="52"/>
      <c r="FO237" s="52"/>
      <c r="FP237" s="52"/>
      <c r="FQ237" s="52"/>
      <c r="FR237" s="52"/>
      <c r="FS237" s="52"/>
      <c r="FT237" s="52"/>
      <c r="FU237" s="52"/>
      <c r="FV237" s="52"/>
      <c r="FW237" s="52"/>
      <c r="FX237" s="52"/>
      <c r="FY237" s="52"/>
      <c r="FZ237" s="52"/>
      <c r="GA237" s="52"/>
      <c r="GB237" s="52"/>
      <c r="GC237" s="52"/>
      <c r="GD237" s="52"/>
      <c r="GE237" s="52"/>
      <c r="GF237" s="52"/>
      <c r="GG237" s="52"/>
      <c r="GH237" s="52"/>
      <c r="GI237" s="52"/>
      <c r="GJ237" s="52"/>
      <c r="GK237" s="52"/>
      <c r="GL237" s="52"/>
      <c r="GM237" s="52"/>
      <c r="GN237" s="52"/>
      <c r="GO237" s="52"/>
      <c r="GP237" s="52"/>
      <c r="GQ237" s="52"/>
      <c r="GR237" s="52"/>
      <c r="GS237" s="52"/>
      <c r="GT237" s="52"/>
      <c r="GU237" s="52"/>
      <c r="GV237" s="52"/>
      <c r="GW237" s="52"/>
      <c r="GX237" s="52"/>
      <c r="GY237" s="52"/>
      <c r="GZ237" s="52"/>
      <c r="HA237" s="52"/>
      <c r="HB237" s="52"/>
      <c r="HC237" s="52"/>
      <c r="HD237" s="52"/>
      <c r="HE237" s="52"/>
      <c r="HF237" s="52"/>
      <c r="HG237" s="52"/>
      <c r="HH237" s="52"/>
      <c r="HI237" s="52"/>
      <c r="HJ237" s="52"/>
      <c r="HK237" s="52"/>
      <c r="HL237" s="52"/>
      <c r="HM237" s="52"/>
      <c r="HN237" s="52"/>
      <c r="HO237" s="52"/>
      <c r="HP237" s="52"/>
      <c r="HQ237" s="52"/>
      <c r="HR237" s="52"/>
      <c r="HS237" s="52"/>
      <c r="HT237" s="52"/>
      <c r="HU237" s="52"/>
      <c r="HV237" s="52"/>
      <c r="HW237" s="52"/>
      <c r="HX237" s="52"/>
      <c r="HY237" s="52"/>
      <c r="HZ237" s="52"/>
      <c r="IA237" s="52"/>
      <c r="IB237" s="52"/>
      <c r="IC237" s="52"/>
      <c r="ID237" s="52"/>
      <c r="IE237" s="52"/>
      <c r="IF237" s="52"/>
      <c r="IG237" s="52"/>
      <c r="IH237" s="52"/>
      <c r="II237" s="52"/>
      <c r="IJ237" s="52"/>
      <c r="IK237" s="52"/>
      <c r="IL237" s="52"/>
      <c r="IM237" s="52"/>
      <c r="IN237" s="52"/>
      <c r="IO237" s="52"/>
      <c r="IP237" s="52"/>
      <c r="IQ237" s="52"/>
      <c r="IR237" s="52"/>
      <c r="IS237" s="52"/>
      <c r="IT237" s="52"/>
      <c r="IU237" s="52"/>
      <c r="IV237" s="52"/>
      <c r="IW237" s="52"/>
      <c r="IX237" s="52"/>
      <c r="IY237" s="52"/>
      <c r="IZ237" s="52"/>
      <c r="JA237" s="52"/>
      <c r="JB237" s="52"/>
      <c r="JC237" s="52"/>
      <c r="JD237" s="52"/>
      <c r="JE237" s="52"/>
      <c r="JF237" s="52"/>
      <c r="JG237" s="52"/>
      <c r="JH237" s="52"/>
      <c r="JI237" s="52"/>
      <c r="JJ237" s="52"/>
      <c r="JK237" s="52"/>
      <c r="JL237" s="52"/>
      <c r="JM237" s="52"/>
      <c r="JN237" s="52"/>
      <c r="JO237" s="52"/>
      <c r="JP237" s="52"/>
      <c r="JQ237" s="52"/>
      <c r="JR237" s="52"/>
      <c r="JS237" s="52"/>
      <c r="JT237" s="52"/>
      <c r="JU237" s="52"/>
      <c r="JV237" s="52"/>
      <c r="JW237" s="52"/>
      <c r="JX237" s="52"/>
      <c r="JY237" s="52"/>
      <c r="JZ237" s="52"/>
      <c r="KA237" s="52"/>
      <c r="KB237" s="52"/>
      <c r="KC237" s="52"/>
      <c r="KD237" s="52"/>
      <c r="KE237" s="52"/>
      <c r="KF237" s="52"/>
      <c r="KG237" s="52"/>
      <c r="KH237" s="52"/>
      <c r="KI237" s="52"/>
      <c r="KJ237" s="52"/>
      <c r="KK237" s="52"/>
      <c r="KL237" s="52"/>
      <c r="KM237" s="52"/>
      <c r="KN237" s="52"/>
      <c r="KO237" s="52"/>
      <c r="KP237" s="52"/>
      <c r="KQ237" s="52"/>
      <c r="KR237" s="52"/>
      <c r="KS237" s="52"/>
      <c r="KT237" s="52"/>
      <c r="KU237" s="52"/>
      <c r="KV237" s="52"/>
      <c r="KW237" s="52"/>
      <c r="KX237" s="52"/>
      <c r="KY237" s="52"/>
      <c r="KZ237" s="52"/>
      <c r="LA237" s="52"/>
      <c r="LB237" s="52"/>
      <c r="LC237" s="52"/>
      <c r="LD237" s="52"/>
      <c r="LE237" s="52"/>
      <c r="LF237" s="52"/>
      <c r="LG237" s="52"/>
      <c r="LH237" s="52"/>
      <c r="LI237" s="52"/>
      <c r="LJ237" s="52"/>
      <c r="LK237" s="52"/>
      <c r="LL237" s="52"/>
      <c r="LM237" s="52"/>
      <c r="LN237" s="52"/>
      <c r="LO237" s="52"/>
      <c r="LP237" s="52"/>
      <c r="LQ237" s="52"/>
      <c r="LR237" s="52"/>
      <c r="LS237" s="52"/>
      <c r="LT237" s="52"/>
      <c r="LU237" s="52"/>
      <c r="LV237" s="52"/>
      <c r="LW237" s="52"/>
      <c r="LX237" s="52"/>
      <c r="LY237" s="52"/>
      <c r="LZ237" s="52"/>
      <c r="MA237" s="52"/>
      <c r="MB237" s="52"/>
      <c r="MC237" s="52"/>
      <c r="MD237" s="52"/>
      <c r="ME237" s="52"/>
      <c r="MF237" s="52"/>
      <c r="MG237" s="52"/>
      <c r="MH237" s="52"/>
      <c r="MI237" s="52"/>
      <c r="MJ237" s="52"/>
      <c r="MK237" s="52"/>
      <c r="ML237" s="52"/>
      <c r="MM237" s="52"/>
      <c r="MN237" s="52"/>
      <c r="MO237" s="52"/>
      <c r="MP237" s="52"/>
      <c r="MQ237" s="52"/>
      <c r="MR237" s="52"/>
      <c r="MS237" s="52"/>
      <c r="MT237" s="52"/>
      <c r="MU237" s="52"/>
      <c r="MV237" s="52"/>
      <c r="MW237" s="52"/>
      <c r="MX237" s="52"/>
      <c r="MY237" s="52"/>
      <c r="MZ237" s="52"/>
      <c r="NA237" s="52"/>
      <c r="NB237" s="52"/>
      <c r="NC237" s="52"/>
      <c r="ND237" s="52"/>
      <c r="NE237" s="52"/>
      <c r="NF237" s="52"/>
      <c r="NG237" s="52"/>
      <c r="NH237" s="52"/>
      <c r="NI237" s="52"/>
      <c r="NJ237" s="52"/>
      <c r="NK237" s="52"/>
      <c r="NL237" s="52"/>
      <c r="NM237" s="52"/>
      <c r="NN237" s="52"/>
      <c r="NO237" s="52"/>
      <c r="NP237" s="52"/>
      <c r="NQ237" s="52"/>
      <c r="NR237" s="52"/>
      <c r="NS237" s="52"/>
      <c r="NT237" s="52"/>
      <c r="NU237" s="52"/>
      <c r="NV237" s="52"/>
      <c r="NW237" s="52"/>
      <c r="NX237" s="52"/>
      <c r="NY237" s="52"/>
      <c r="NZ237" s="52"/>
      <c r="OA237" s="52"/>
      <c r="OB237" s="52"/>
      <c r="OC237" s="52"/>
      <c r="OD237" s="52"/>
      <c r="OE237" s="52"/>
      <c r="OF237" s="52"/>
      <c r="OG237" s="52"/>
      <c r="OH237" s="52"/>
      <c r="OI237" s="52"/>
      <c r="OJ237" s="52"/>
      <c r="OK237" s="52"/>
      <c r="OL237" s="52"/>
      <c r="OM237" s="52"/>
      <c r="ON237" s="52"/>
      <c r="OO237" s="52"/>
      <c r="OP237" s="52"/>
      <c r="OQ237" s="52"/>
      <c r="OR237" s="52"/>
      <c r="OS237" s="52"/>
      <c r="OT237" s="52"/>
      <c r="OU237" s="52"/>
      <c r="OV237" s="52"/>
      <c r="OW237" s="52"/>
      <c r="OX237" s="52"/>
      <c r="OY237" s="52"/>
      <c r="OZ237" s="52"/>
      <c r="PA237" s="52"/>
      <c r="PB237" s="52"/>
      <c r="PC237" s="52"/>
      <c r="PD237" s="52"/>
      <c r="PE237" s="52"/>
      <c r="PF237" s="52"/>
      <c r="PG237" s="52"/>
      <c r="PH237" s="52"/>
      <c r="PI237" s="52"/>
      <c r="PJ237" s="52"/>
      <c r="PK237" s="52"/>
      <c r="PL237" s="52"/>
      <c r="PM237" s="52"/>
      <c r="PN237" s="52"/>
      <c r="PO237" s="52"/>
      <c r="PP237" s="52"/>
      <c r="PQ237" s="52"/>
      <c r="PR237" s="52"/>
      <c r="PS237" s="52"/>
      <c r="PT237" s="52"/>
      <c r="PU237" s="52"/>
      <c r="PV237" s="52"/>
      <c r="PW237" s="52"/>
      <c r="PX237" s="52"/>
      <c r="PY237" s="52"/>
      <c r="PZ237" s="52"/>
      <c r="QA237" s="52"/>
      <c r="QB237" s="52"/>
      <c r="QC237" s="52"/>
      <c r="QD237" s="52"/>
      <c r="QE237" s="52"/>
      <c r="QF237" s="52"/>
      <c r="QG237" s="52"/>
      <c r="QH237" s="52"/>
      <c r="QI237" s="52"/>
      <c r="QJ237" s="52"/>
      <c r="QK237" s="52"/>
      <c r="QL237" s="52"/>
      <c r="QM237" s="52"/>
      <c r="QN237" s="52"/>
      <c r="QO237" s="52"/>
      <c r="QP237" s="52"/>
      <c r="QQ237" s="52"/>
      <c r="QR237" s="52"/>
      <c r="QS237" s="52"/>
      <c r="QT237" s="52"/>
      <c r="QU237" s="52"/>
      <c r="QV237" s="52"/>
      <c r="QW237" s="52"/>
      <c r="QX237" s="52"/>
      <c r="QY237" s="52"/>
      <c r="QZ237" s="52"/>
      <c r="RA237" s="52"/>
      <c r="RB237" s="52"/>
      <c r="RC237" s="52"/>
      <c r="RD237" s="52"/>
      <c r="RE237" s="52"/>
      <c r="RF237" s="52"/>
      <c r="RG237" s="52"/>
      <c r="RH237" s="52"/>
      <c r="RI237" s="52"/>
      <c r="RJ237" s="52"/>
      <c r="RK237" s="52"/>
      <c r="RL237" s="52"/>
      <c r="RM237" s="52"/>
      <c r="RN237" s="52"/>
      <c r="RO237" s="52"/>
      <c r="RP237" s="52"/>
      <c r="RQ237" s="52"/>
      <c r="RR237" s="52"/>
      <c r="RS237" s="52"/>
      <c r="RT237" s="52"/>
      <c r="RU237" s="52"/>
      <c r="RV237" s="52"/>
      <c r="RW237" s="52"/>
      <c r="RX237" s="52"/>
      <c r="RY237" s="52"/>
      <c r="RZ237" s="52"/>
      <c r="SA237" s="52"/>
      <c r="SB237" s="52"/>
      <c r="SC237" s="52"/>
      <c r="SD237" s="52"/>
      <c r="SE237" s="52"/>
      <c r="SF237" s="52"/>
      <c r="SG237" s="52"/>
      <c r="SH237" s="52"/>
      <c r="SI237" s="52"/>
      <c r="SJ237" s="52"/>
      <c r="SK237" s="52"/>
      <c r="SL237" s="52"/>
      <c r="SM237" s="52"/>
      <c r="SN237" s="52"/>
      <c r="SO237" s="52"/>
      <c r="SP237" s="52"/>
      <c r="SQ237" s="52"/>
      <c r="SR237" s="52"/>
      <c r="SS237" s="52"/>
      <c r="ST237" s="52"/>
      <c r="SU237" s="52"/>
      <c r="SV237" s="52"/>
      <c r="SW237" s="52"/>
      <c r="SX237" s="52"/>
      <c r="SY237" s="52"/>
      <c r="SZ237" s="52"/>
      <c r="TA237" s="52"/>
      <c r="TB237" s="52"/>
      <c r="TC237" s="52"/>
      <c r="TD237" s="52"/>
      <c r="TE237" s="52"/>
      <c r="TF237" s="52"/>
      <c r="TG237" s="52"/>
      <c r="TH237" s="52"/>
      <c r="TI237" s="52"/>
      <c r="TJ237" s="52"/>
      <c r="TK237" s="52"/>
      <c r="TL237" s="52"/>
      <c r="TM237" s="52"/>
      <c r="TN237" s="52"/>
      <c r="TO237" s="52"/>
      <c r="TP237" s="52"/>
      <c r="TQ237" s="52"/>
      <c r="TR237" s="52"/>
      <c r="TS237" s="52"/>
      <c r="TT237" s="52"/>
      <c r="TU237" s="52"/>
      <c r="TV237" s="52"/>
      <c r="TW237" s="52"/>
      <c r="TX237" s="52"/>
      <c r="TY237" s="52"/>
      <c r="TZ237" s="52"/>
      <c r="UA237" s="52"/>
      <c r="UB237" s="52"/>
      <c r="UC237" s="52"/>
      <c r="UD237" s="52"/>
      <c r="UE237" s="52"/>
      <c r="UF237" s="52"/>
      <c r="UG237" s="52"/>
      <c r="UH237" s="52"/>
      <c r="UI237" s="52"/>
      <c r="UJ237" s="52"/>
      <c r="UK237" s="52"/>
      <c r="UL237" s="52"/>
      <c r="UM237" s="52"/>
      <c r="UN237" s="52"/>
      <c r="UO237" s="52"/>
      <c r="UP237" s="52"/>
      <c r="UQ237" s="52"/>
      <c r="UR237" s="52"/>
      <c r="US237" s="52"/>
      <c r="UT237" s="52"/>
      <c r="UU237" s="52"/>
      <c r="UV237" s="52"/>
      <c r="UW237" s="52"/>
      <c r="UX237" s="52"/>
      <c r="UY237" s="52"/>
      <c r="UZ237" s="52"/>
      <c r="VA237" s="52"/>
      <c r="VB237" s="52"/>
      <c r="VC237" s="52"/>
      <c r="VD237" s="52"/>
      <c r="VE237" s="52"/>
      <c r="VF237" s="52"/>
      <c r="VG237" s="52"/>
      <c r="VH237" s="52"/>
      <c r="VI237" s="52"/>
      <c r="VJ237" s="52"/>
      <c r="VK237" s="52"/>
      <c r="VL237" s="52"/>
      <c r="VM237" s="52"/>
      <c r="VN237" s="52"/>
      <c r="VO237" s="52"/>
      <c r="VP237" s="52"/>
      <c r="VQ237" s="52"/>
      <c r="VR237" s="52"/>
      <c r="VS237" s="52"/>
      <c r="VT237" s="52"/>
      <c r="VU237" s="52"/>
      <c r="VV237" s="52"/>
      <c r="VW237" s="52"/>
      <c r="VX237" s="52"/>
      <c r="VY237" s="52"/>
      <c r="VZ237" s="52"/>
      <c r="WA237" s="52"/>
      <c r="WB237" s="52"/>
      <c r="WC237" s="52"/>
      <c r="WD237" s="52"/>
      <c r="WE237" s="52"/>
      <c r="WF237" s="52"/>
      <c r="WG237" s="52"/>
      <c r="WH237" s="52"/>
      <c r="WI237" s="52"/>
      <c r="WJ237" s="52"/>
      <c r="WK237" s="52"/>
      <c r="WL237" s="52"/>
      <c r="WM237" s="52"/>
      <c r="WN237" s="52"/>
      <c r="WO237" s="52"/>
      <c r="WP237" s="52"/>
      <c r="WQ237" s="52"/>
      <c r="WR237" s="52"/>
      <c r="WS237" s="52"/>
      <c r="WT237" s="52"/>
      <c r="WU237" s="52"/>
      <c r="WV237" s="52"/>
      <c r="WW237" s="52"/>
      <c r="WX237" s="52"/>
      <c r="WY237" s="52"/>
      <c r="WZ237" s="52"/>
      <c r="XA237" s="52"/>
      <c r="XB237" s="52"/>
      <c r="XC237" s="52"/>
      <c r="XD237" s="52"/>
      <c r="XE237" s="52"/>
      <c r="XF237" s="52"/>
      <c r="XG237" s="52"/>
      <c r="XH237" s="52"/>
      <c r="XI237" s="52"/>
      <c r="XJ237" s="52"/>
      <c r="XK237" s="52"/>
      <c r="XL237" s="52"/>
      <c r="XM237" s="52"/>
      <c r="XN237" s="52"/>
      <c r="XO237" s="52"/>
      <c r="XP237" s="52"/>
      <c r="XQ237" s="52"/>
      <c r="XR237" s="52"/>
      <c r="XS237" s="52"/>
      <c r="XT237" s="52"/>
      <c r="XU237" s="52"/>
      <c r="XV237" s="52"/>
      <c r="XW237" s="52"/>
      <c r="XX237" s="52"/>
      <c r="XY237" s="52"/>
      <c r="XZ237" s="52"/>
      <c r="YA237" s="52"/>
      <c r="YB237" s="52"/>
      <c r="YC237" s="52"/>
      <c r="YD237" s="52"/>
      <c r="YE237" s="52"/>
      <c r="YF237" s="52"/>
      <c r="YG237" s="52"/>
      <c r="YH237" s="52"/>
      <c r="YI237" s="52"/>
      <c r="YJ237" s="52"/>
      <c r="YK237" s="52"/>
      <c r="YL237" s="52"/>
      <c r="YM237" s="52"/>
      <c r="YN237" s="52"/>
      <c r="YO237" s="52"/>
      <c r="YP237" s="52"/>
      <c r="YQ237" s="52"/>
      <c r="YR237" s="52"/>
      <c r="YS237" s="52"/>
      <c r="YT237" s="52"/>
      <c r="YU237" s="52"/>
      <c r="YV237" s="52"/>
      <c r="YW237" s="52"/>
      <c r="YX237" s="52"/>
      <c r="YY237" s="52"/>
      <c r="YZ237" s="52"/>
      <c r="ZA237" s="52"/>
      <c r="ZB237" s="52"/>
      <c r="ZC237" s="52"/>
      <c r="ZD237" s="52"/>
      <c r="ZE237" s="52"/>
      <c r="ZF237" s="52"/>
      <c r="ZG237" s="52"/>
      <c r="ZH237" s="52"/>
      <c r="ZI237" s="52"/>
      <c r="ZJ237" s="52"/>
      <c r="ZK237" s="52"/>
      <c r="ZL237" s="52"/>
      <c r="ZM237" s="52"/>
      <c r="ZN237" s="52"/>
      <c r="ZO237" s="52"/>
      <c r="ZP237" s="52"/>
      <c r="ZQ237" s="52"/>
      <c r="ZR237" s="52"/>
      <c r="ZS237" s="52"/>
      <c r="ZT237" s="52"/>
      <c r="ZU237" s="52"/>
      <c r="ZV237" s="52"/>
      <c r="ZW237" s="52"/>
      <c r="ZX237" s="52"/>
      <c r="ZY237" s="52"/>
      <c r="ZZ237" s="52"/>
      <c r="AAA237" s="52"/>
      <c r="AAB237" s="52"/>
      <c r="AAC237" s="52"/>
      <c r="AAD237" s="52"/>
      <c r="AAE237" s="52"/>
      <c r="AAF237" s="52"/>
      <c r="AAG237" s="52"/>
      <c r="AAH237" s="52"/>
      <c r="AAI237" s="52"/>
      <c r="AAJ237" s="52"/>
      <c r="AAK237" s="52"/>
      <c r="AAL237" s="52"/>
      <c r="AAM237" s="52"/>
      <c r="AAN237" s="52"/>
      <c r="AAO237" s="52"/>
      <c r="AAP237" s="52"/>
      <c r="AAQ237" s="52"/>
      <c r="AAR237" s="52"/>
      <c r="AAS237" s="52"/>
      <c r="AAT237" s="52"/>
      <c r="AAU237" s="52"/>
      <c r="AAV237" s="52"/>
      <c r="AAW237" s="52"/>
      <c r="AAX237" s="52"/>
      <c r="AAY237" s="52"/>
      <c r="AAZ237" s="52"/>
      <c r="ABA237" s="52"/>
      <c r="ABB237" s="52"/>
      <c r="ABC237" s="52"/>
      <c r="ABD237" s="52"/>
      <c r="ABE237" s="52"/>
      <c r="ABF237" s="52"/>
      <c r="ABG237" s="52"/>
      <c r="ABH237" s="52"/>
      <c r="ABI237" s="52"/>
      <c r="ABJ237" s="52"/>
      <c r="ABK237" s="52"/>
      <c r="ABL237" s="52"/>
      <c r="ABM237" s="52"/>
      <c r="ABN237" s="52"/>
      <c r="ABO237" s="52"/>
      <c r="ABP237" s="52"/>
      <c r="ABQ237" s="52"/>
      <c r="ABR237" s="52"/>
      <c r="ABS237" s="52"/>
      <c r="ABT237" s="52"/>
      <c r="ABU237" s="52"/>
      <c r="ABV237" s="52"/>
      <c r="ABW237" s="52"/>
      <c r="ABX237" s="52"/>
      <c r="ABY237" s="52"/>
      <c r="ABZ237" s="52"/>
      <c r="ACA237" s="52"/>
      <c r="ACB237" s="52"/>
      <c r="ACC237" s="52"/>
      <c r="ACD237" s="52"/>
      <c r="ACE237" s="52"/>
      <c r="ACF237" s="52"/>
      <c r="ACG237" s="52"/>
      <c r="ACH237" s="52"/>
      <c r="ACI237" s="52"/>
      <c r="ACJ237" s="52"/>
      <c r="ACK237" s="52"/>
      <c r="ACL237" s="52"/>
      <c r="ACM237" s="52"/>
      <c r="ACN237" s="52"/>
      <c r="ACO237" s="52"/>
      <c r="ACP237" s="52"/>
      <c r="ACQ237" s="52"/>
      <c r="ACR237" s="52"/>
      <c r="ACS237" s="52"/>
      <c r="ACT237" s="52"/>
      <c r="ACU237" s="52"/>
      <c r="ACV237" s="52"/>
      <c r="ACW237" s="52"/>
      <c r="ACX237" s="52"/>
      <c r="ACY237" s="52"/>
      <c r="ACZ237" s="52"/>
      <c r="ADA237" s="52"/>
      <c r="ADB237" s="52"/>
      <c r="ADC237" s="52"/>
      <c r="ADD237" s="52"/>
      <c r="ADE237" s="52"/>
      <c r="ADF237" s="52"/>
      <c r="ADG237" s="52"/>
      <c r="ADH237" s="52"/>
      <c r="ADI237" s="52"/>
      <c r="ADJ237" s="52"/>
      <c r="ADK237" s="52"/>
      <c r="ADL237" s="52"/>
      <c r="ADM237" s="52"/>
      <c r="ADN237" s="52"/>
      <c r="ADO237" s="52"/>
      <c r="ADP237" s="52"/>
      <c r="ADQ237" s="52"/>
      <c r="ADR237" s="52"/>
      <c r="ADS237" s="52"/>
      <c r="ADT237" s="52"/>
      <c r="ADU237" s="52"/>
      <c r="ADV237" s="52"/>
      <c r="ADW237" s="52"/>
      <c r="ADX237" s="52"/>
      <c r="ADY237" s="52"/>
      <c r="ADZ237" s="52"/>
      <c r="AEA237" s="52"/>
      <c r="AEB237" s="52"/>
      <c r="AEC237" s="52"/>
      <c r="AED237" s="52"/>
      <c r="AEE237" s="52"/>
      <c r="AEF237" s="52"/>
      <c r="AEG237" s="52"/>
      <c r="AEH237" s="52"/>
      <c r="AEI237" s="52"/>
      <c r="AEJ237" s="52"/>
      <c r="AEK237" s="52"/>
      <c r="AEL237" s="52"/>
      <c r="AEM237" s="52"/>
      <c r="AEN237" s="52"/>
      <c r="AEO237" s="52"/>
      <c r="AEP237" s="52"/>
      <c r="AEQ237" s="52"/>
      <c r="AER237" s="52"/>
      <c r="AES237" s="52"/>
      <c r="AET237" s="52"/>
      <c r="AEU237" s="52"/>
      <c r="AEV237" s="52"/>
      <c r="AEW237" s="52"/>
      <c r="AEX237" s="52"/>
      <c r="AEY237" s="52"/>
      <c r="AEZ237" s="52"/>
      <c r="AFA237" s="52"/>
      <c r="AFB237" s="52"/>
      <c r="AFC237" s="52"/>
      <c r="AFD237" s="52"/>
      <c r="AFE237" s="52"/>
      <c r="AFF237" s="52"/>
      <c r="AFG237" s="52"/>
      <c r="AFH237" s="52"/>
      <c r="AFI237" s="52"/>
      <c r="AFJ237" s="52"/>
      <c r="AFK237" s="52"/>
      <c r="AFL237" s="52"/>
      <c r="AFM237" s="52"/>
      <c r="AFN237" s="52"/>
      <c r="AFO237" s="52"/>
      <c r="AFP237" s="52"/>
      <c r="AFQ237" s="52"/>
      <c r="AFR237" s="52"/>
      <c r="AFS237" s="52"/>
      <c r="AFT237" s="52"/>
      <c r="AFU237" s="52"/>
      <c r="AFV237" s="52"/>
      <c r="AFW237" s="52"/>
      <c r="AFX237" s="52"/>
      <c r="AFY237" s="52"/>
      <c r="AFZ237" s="52"/>
      <c r="AGA237" s="52"/>
      <c r="AGB237" s="52"/>
      <c r="AGC237" s="52"/>
      <c r="AGD237" s="52"/>
      <c r="AGE237" s="52"/>
      <c r="AGF237" s="52"/>
      <c r="AGG237" s="52"/>
      <c r="AGH237" s="52"/>
      <c r="AGI237" s="52"/>
      <c r="AGJ237" s="52"/>
      <c r="AGK237" s="52"/>
      <c r="AGL237" s="52"/>
      <c r="AGM237" s="52"/>
      <c r="AGN237" s="52"/>
      <c r="AGO237" s="52"/>
      <c r="AGP237" s="52"/>
      <c r="AGQ237" s="52"/>
      <c r="AGR237" s="52"/>
      <c r="AGS237" s="52"/>
      <c r="AGT237" s="52"/>
      <c r="AGU237" s="52"/>
      <c r="AGV237" s="52"/>
      <c r="AGW237" s="52"/>
      <c r="AGX237" s="52"/>
      <c r="AGY237" s="52"/>
      <c r="AGZ237" s="52"/>
      <c r="AHA237" s="52"/>
      <c r="AHB237" s="52"/>
      <c r="AHC237" s="52"/>
      <c r="AHD237" s="52"/>
      <c r="AHE237" s="52"/>
      <c r="AHF237" s="52"/>
      <c r="AHG237" s="52"/>
      <c r="AHH237" s="52"/>
      <c r="AHI237" s="52"/>
      <c r="AHJ237" s="52"/>
      <c r="AHK237" s="52"/>
      <c r="AHL237" s="52"/>
      <c r="AHM237" s="52"/>
      <c r="AHN237" s="52"/>
      <c r="AHO237" s="52"/>
      <c r="AHP237" s="52"/>
      <c r="AHQ237" s="52"/>
      <c r="AHR237" s="52"/>
      <c r="AHS237" s="52"/>
      <c r="AHT237" s="52"/>
      <c r="AHU237" s="52"/>
      <c r="AHV237" s="52"/>
      <c r="AHW237" s="52"/>
      <c r="AHX237" s="52"/>
      <c r="AHY237" s="52"/>
      <c r="AHZ237" s="52"/>
      <c r="AIA237" s="52"/>
      <c r="AIB237" s="52"/>
      <c r="AIC237" s="52"/>
      <c r="AID237" s="52"/>
      <c r="AIE237" s="52"/>
      <c r="AIF237" s="52"/>
      <c r="AIG237" s="52"/>
      <c r="AIH237" s="52"/>
      <c r="AII237" s="52"/>
      <c r="AIJ237" s="52"/>
      <c r="AIK237" s="52"/>
      <c r="AIL237" s="52"/>
      <c r="AIM237" s="52"/>
      <c r="AIN237" s="52"/>
      <c r="AIO237" s="52"/>
      <c r="AIP237" s="52"/>
      <c r="AIQ237" s="52"/>
      <c r="AIR237" s="52"/>
      <c r="AIS237" s="52"/>
      <c r="AIT237" s="52"/>
      <c r="AIU237" s="52"/>
      <c r="AIV237" s="52"/>
      <c r="AIW237" s="52"/>
      <c r="AIX237" s="52"/>
      <c r="AIY237" s="52"/>
      <c r="AIZ237" s="52"/>
      <c r="AJA237" s="52"/>
      <c r="AJB237" s="52"/>
      <c r="AJC237" s="52"/>
      <c r="AJD237" s="52"/>
      <c r="AJE237" s="52"/>
      <c r="AJF237" s="52"/>
      <c r="AJG237" s="52"/>
      <c r="AJH237" s="52"/>
      <c r="AJI237" s="52"/>
      <c r="AJJ237" s="52"/>
      <c r="AJK237" s="52"/>
      <c r="AJL237" s="52"/>
      <c r="AJM237" s="52"/>
      <c r="AJN237" s="52"/>
      <c r="AJO237" s="52"/>
      <c r="AJP237" s="52"/>
      <c r="AJQ237" s="52"/>
      <c r="AJR237" s="52"/>
      <c r="AJS237" s="52"/>
      <c r="AJT237" s="52"/>
      <c r="AJU237" s="52"/>
      <c r="AJV237" s="52"/>
      <c r="AJW237" s="52"/>
      <c r="AJX237" s="52"/>
      <c r="AJY237" s="52"/>
      <c r="AJZ237" s="52"/>
      <c r="AKA237" s="52"/>
      <c r="AKB237" s="52"/>
      <c r="AKC237" s="52"/>
      <c r="AKD237" s="52"/>
      <c r="AKE237" s="52"/>
      <c r="AKF237" s="52"/>
      <c r="AKG237" s="52"/>
      <c r="AKH237" s="52"/>
      <c r="AKI237" s="52"/>
      <c r="AKJ237" s="52"/>
      <c r="AKK237" s="52"/>
      <c r="AKL237" s="52"/>
      <c r="AKM237" s="52"/>
      <c r="AKN237" s="52"/>
      <c r="AKO237" s="52"/>
      <c r="AKP237" s="52"/>
      <c r="AKQ237" s="52"/>
      <c r="AKR237" s="52"/>
      <c r="AKS237" s="52"/>
      <c r="AKT237" s="52"/>
      <c r="AKU237" s="52"/>
      <c r="AKV237" s="52"/>
      <c r="AKW237" s="52"/>
      <c r="AKX237" s="52"/>
      <c r="AKY237" s="52"/>
      <c r="AKZ237" s="52"/>
      <c r="ALA237" s="52"/>
      <c r="ALB237" s="52"/>
      <c r="ALC237" s="52"/>
      <c r="ALD237" s="52"/>
      <c r="ALE237" s="52"/>
      <c r="ALF237" s="52"/>
      <c r="ALG237" s="52"/>
      <c r="ALH237" s="52"/>
      <c r="ALI237" s="52"/>
      <c r="ALJ237" s="52"/>
      <c r="ALK237" s="52"/>
      <c r="ALL237" s="52"/>
      <c r="ALM237" s="52"/>
      <c r="ALN237" s="52"/>
      <c r="ALO237" s="52"/>
      <c r="ALP237" s="52"/>
      <c r="ALQ237" s="52"/>
      <c r="ALR237" s="52"/>
      <c r="ALS237" s="52"/>
      <c r="ALT237" s="52"/>
      <c r="ALU237" s="52"/>
      <c r="ALV237" s="52"/>
      <c r="ALW237" s="52"/>
      <c r="ALX237" s="52"/>
      <c r="ALY237" s="52"/>
      <c r="ALZ237" s="52"/>
      <c r="AMA237" s="52"/>
      <c r="AMB237" s="52"/>
      <c r="AMC237" s="52"/>
      <c r="AMD237" s="52"/>
      <c r="AME237" s="52"/>
      <c r="AMF237" s="52"/>
      <c r="AMG237" s="52"/>
      <c r="AMH237" s="52"/>
      <c r="AMI237" s="52"/>
      <c r="AMJ237" s="52"/>
      <c r="AMK237" s="52"/>
      <c r="AML237" s="52"/>
      <c r="AMM237" s="52"/>
      <c r="AMN237" s="52"/>
      <c r="AMO237" s="52"/>
      <c r="AMP237" s="52"/>
      <c r="AMQ237" s="52"/>
      <c r="AMR237" s="52"/>
      <c r="AMS237" s="52"/>
      <c r="AMT237" s="52"/>
      <c r="AMU237" s="52"/>
      <c r="AMV237" s="52"/>
      <c r="AMW237" s="52"/>
      <c r="AMX237" s="52"/>
      <c r="AMY237" s="52"/>
      <c r="AMZ237" s="52"/>
      <c r="ANA237" s="52"/>
      <c r="ANB237" s="52"/>
      <c r="ANC237" s="52"/>
      <c r="AND237" s="52"/>
      <c r="ANE237" s="52"/>
      <c r="ANF237" s="52"/>
      <c r="ANG237" s="52"/>
      <c r="ANH237" s="52"/>
      <c r="ANI237" s="52"/>
      <c r="ANJ237" s="52"/>
      <c r="ANK237" s="52"/>
      <c r="ANL237" s="52"/>
      <c r="ANM237" s="52"/>
      <c r="ANN237" s="52"/>
      <c r="ANO237" s="52"/>
      <c r="ANP237" s="52"/>
      <c r="ANQ237" s="52"/>
      <c r="ANR237" s="52"/>
      <c r="ANS237" s="52"/>
      <c r="ANT237" s="52"/>
      <c r="ANU237" s="52"/>
      <c r="ANV237" s="52"/>
      <c r="ANW237" s="52"/>
      <c r="ANX237" s="52"/>
      <c r="ANY237" s="52"/>
      <c r="ANZ237" s="52"/>
      <c r="AOA237" s="52"/>
      <c r="AOB237" s="52"/>
      <c r="AOC237" s="52"/>
      <c r="AOD237" s="52"/>
      <c r="AOE237" s="52"/>
      <c r="AOF237" s="52"/>
      <c r="AOG237" s="52"/>
      <c r="AOH237" s="52"/>
      <c r="AOI237" s="52"/>
      <c r="AOJ237" s="52"/>
      <c r="AOK237" s="52"/>
      <c r="AOL237" s="52"/>
      <c r="AOM237" s="52"/>
      <c r="AON237" s="52"/>
      <c r="AOO237" s="52"/>
      <c r="AOP237" s="52"/>
      <c r="AOQ237" s="52"/>
      <c r="AOR237" s="52"/>
      <c r="AOS237" s="52"/>
      <c r="AOT237" s="52"/>
      <c r="AOU237" s="52"/>
      <c r="AOV237" s="52"/>
      <c r="AOW237" s="52"/>
      <c r="AOX237" s="52"/>
      <c r="AOY237" s="52"/>
      <c r="AOZ237" s="52"/>
      <c r="APA237" s="52"/>
      <c r="APB237" s="52"/>
      <c r="APC237" s="52"/>
      <c r="APD237" s="52"/>
      <c r="APE237" s="52"/>
      <c r="APF237" s="52"/>
      <c r="APG237" s="52"/>
      <c r="APH237" s="52"/>
      <c r="API237" s="52"/>
      <c r="APJ237" s="52"/>
      <c r="APK237" s="52"/>
      <c r="APL237" s="52"/>
      <c r="APM237" s="52"/>
      <c r="APN237" s="52"/>
      <c r="APO237" s="52"/>
      <c r="APP237" s="52"/>
      <c r="APQ237" s="52"/>
      <c r="APR237" s="52"/>
      <c r="APS237" s="52"/>
      <c r="APT237" s="52"/>
      <c r="APU237" s="52"/>
      <c r="APV237" s="52"/>
      <c r="APW237" s="52"/>
      <c r="APX237" s="52"/>
      <c r="APY237" s="52"/>
      <c r="APZ237" s="52"/>
      <c r="AQA237" s="52"/>
      <c r="AQB237" s="52"/>
      <c r="AQC237" s="52"/>
      <c r="AQD237" s="52"/>
      <c r="AQE237" s="52"/>
      <c r="AQF237" s="52"/>
      <c r="AQG237" s="52"/>
      <c r="AQH237" s="52"/>
      <c r="AQI237" s="52"/>
      <c r="AQJ237" s="52"/>
      <c r="AQK237" s="52"/>
      <c r="AQL237" s="52"/>
      <c r="AQM237" s="52"/>
      <c r="AQN237" s="52"/>
      <c r="AQO237" s="52"/>
      <c r="AQP237" s="52"/>
      <c r="AQQ237" s="52"/>
      <c r="AQR237" s="52"/>
      <c r="AQS237" s="52"/>
      <c r="AQT237" s="52"/>
      <c r="AQU237" s="52"/>
      <c r="AQV237" s="52"/>
      <c r="AQW237" s="52"/>
      <c r="AQX237" s="52"/>
      <c r="AQY237" s="52"/>
      <c r="AQZ237" s="52"/>
      <c r="ARA237" s="52"/>
      <c r="ARB237" s="52"/>
      <c r="ARC237" s="52"/>
      <c r="ARD237" s="52"/>
      <c r="ARE237" s="52"/>
      <c r="ARF237" s="52"/>
      <c r="ARG237" s="52"/>
      <c r="ARH237" s="52"/>
      <c r="ARI237" s="52"/>
      <c r="ARJ237" s="52"/>
      <c r="ARK237" s="52"/>
      <c r="ARL237" s="52"/>
      <c r="ARM237" s="52"/>
      <c r="ARN237" s="52"/>
      <c r="ARO237" s="52"/>
      <c r="ARP237" s="52"/>
      <c r="ARQ237" s="52"/>
      <c r="ARR237" s="52"/>
      <c r="ARS237" s="52"/>
      <c r="ART237" s="52"/>
      <c r="ARU237" s="52"/>
      <c r="ARV237" s="52"/>
      <c r="ARW237" s="52"/>
      <c r="ARX237" s="52"/>
      <c r="ARY237" s="52"/>
      <c r="ARZ237" s="52"/>
      <c r="ASA237" s="52"/>
      <c r="ASB237" s="52"/>
      <c r="ASC237" s="52"/>
      <c r="ASD237" s="52"/>
      <c r="ASE237" s="52"/>
      <c r="ASF237" s="52"/>
      <c r="ASG237" s="52"/>
      <c r="ASH237" s="52"/>
      <c r="ASI237" s="52"/>
      <c r="ASJ237" s="52"/>
      <c r="ASK237" s="52"/>
      <c r="ASL237" s="52"/>
      <c r="ASM237" s="52"/>
      <c r="ASN237" s="52"/>
      <c r="ASO237" s="52"/>
      <c r="ASP237" s="52"/>
      <c r="ASQ237" s="52"/>
      <c r="ASR237" s="52"/>
      <c r="ASS237" s="52"/>
      <c r="AST237" s="52"/>
      <c r="ASU237" s="52"/>
      <c r="ASV237" s="52"/>
      <c r="ASW237" s="52"/>
      <c r="ASX237" s="52"/>
      <c r="ASY237" s="52"/>
      <c r="ASZ237" s="52"/>
      <c r="ATA237" s="52"/>
      <c r="ATB237" s="52"/>
      <c r="ATC237" s="52"/>
      <c r="ATD237" s="52"/>
      <c r="ATE237" s="52"/>
      <c r="ATF237" s="52"/>
      <c r="ATG237" s="52"/>
      <c r="ATH237" s="52"/>
      <c r="ATI237" s="52"/>
      <c r="ATJ237" s="52"/>
      <c r="ATK237" s="52"/>
      <c r="ATL237" s="52"/>
      <c r="ATM237" s="52"/>
      <c r="ATN237" s="52"/>
      <c r="ATO237" s="52"/>
      <c r="ATP237" s="52"/>
      <c r="ATQ237" s="52"/>
      <c r="ATR237" s="52"/>
      <c r="ATS237" s="52"/>
      <c r="ATT237" s="52"/>
      <c r="ATU237" s="52"/>
      <c r="ATV237" s="52"/>
      <c r="ATW237" s="52"/>
      <c r="ATX237" s="52"/>
      <c r="ATY237" s="52"/>
      <c r="ATZ237" s="52"/>
      <c r="AUA237" s="52"/>
      <c r="AUB237" s="52"/>
      <c r="AUC237" s="52"/>
      <c r="AUD237" s="52"/>
      <c r="AUE237" s="52"/>
      <c r="AUF237" s="52"/>
      <c r="AUG237" s="52"/>
      <c r="AUH237" s="52"/>
      <c r="AUI237" s="52"/>
      <c r="AUJ237" s="52"/>
      <c r="AUK237" s="52"/>
      <c r="AUL237" s="52"/>
      <c r="AUM237" s="52"/>
      <c r="AUN237" s="52"/>
      <c r="AUO237" s="52"/>
      <c r="AUP237" s="52"/>
      <c r="AUQ237" s="52"/>
      <c r="AUR237" s="52"/>
      <c r="AUS237" s="52"/>
      <c r="AUT237" s="52"/>
      <c r="AUU237" s="52"/>
      <c r="AUV237" s="52"/>
      <c r="AUW237" s="52"/>
      <c r="AUX237" s="52"/>
      <c r="AUY237" s="52"/>
      <c r="AUZ237" s="52"/>
      <c r="AVA237" s="52"/>
      <c r="AVB237" s="52"/>
      <c r="AVC237" s="52"/>
      <c r="AVD237" s="52"/>
      <c r="AVE237" s="52"/>
      <c r="AVF237" s="52"/>
      <c r="AVG237" s="52"/>
      <c r="AVH237" s="52"/>
      <c r="AVI237" s="52"/>
      <c r="AVJ237" s="52"/>
      <c r="AVK237" s="52"/>
      <c r="AVL237" s="52"/>
      <c r="AVM237" s="52"/>
      <c r="AVN237" s="52"/>
      <c r="AVO237" s="52"/>
      <c r="AVP237" s="52"/>
      <c r="AVQ237" s="52"/>
      <c r="AVR237" s="52"/>
      <c r="AVS237" s="52"/>
      <c r="AVT237" s="52"/>
      <c r="AVU237" s="52"/>
      <c r="AVV237" s="52"/>
      <c r="AVW237" s="52"/>
      <c r="AVX237" s="52"/>
      <c r="AVY237" s="52"/>
      <c r="AVZ237" s="52"/>
      <c r="AWA237" s="52"/>
      <c r="AWB237" s="52"/>
      <c r="AWC237" s="52"/>
      <c r="AWD237" s="52"/>
      <c r="AWE237" s="52"/>
      <c r="AWF237" s="52"/>
      <c r="AWG237" s="52"/>
      <c r="AWH237" s="52"/>
      <c r="AWI237" s="52"/>
      <c r="AWJ237" s="52"/>
      <c r="AWK237" s="52"/>
      <c r="AWL237" s="52"/>
      <c r="AWM237" s="52"/>
      <c r="AWN237" s="52"/>
      <c r="AWO237" s="52"/>
      <c r="AWP237" s="52"/>
      <c r="AWQ237" s="52"/>
      <c r="AWR237" s="52"/>
      <c r="AWS237" s="52"/>
      <c r="AWT237" s="52"/>
      <c r="AWU237" s="52"/>
      <c r="AWV237" s="52"/>
      <c r="AWW237" s="52"/>
      <c r="AWX237" s="52"/>
      <c r="AWY237" s="52"/>
      <c r="AWZ237" s="52"/>
      <c r="AXA237" s="52"/>
      <c r="AXB237" s="52"/>
      <c r="AXC237" s="52"/>
      <c r="AXD237" s="52"/>
      <c r="AXE237" s="52"/>
      <c r="AXF237" s="52"/>
      <c r="AXG237" s="52"/>
      <c r="AXH237" s="52"/>
      <c r="AXI237" s="52"/>
      <c r="AXJ237" s="52"/>
      <c r="AXK237" s="52"/>
      <c r="AXL237" s="52"/>
      <c r="AXM237" s="52"/>
      <c r="AXN237" s="52"/>
      <c r="AXO237" s="52"/>
      <c r="AXP237" s="52"/>
      <c r="AXQ237" s="52"/>
      <c r="AXR237" s="52"/>
      <c r="AXS237" s="52"/>
      <c r="AXT237" s="52"/>
      <c r="AXU237" s="52"/>
      <c r="AXV237" s="52"/>
      <c r="AXW237" s="52"/>
      <c r="AXX237" s="52"/>
      <c r="AXY237" s="52"/>
      <c r="AXZ237" s="52"/>
      <c r="AYA237" s="52"/>
      <c r="AYB237" s="52"/>
      <c r="AYC237" s="52"/>
      <c r="AYD237" s="52"/>
      <c r="AYE237" s="52"/>
      <c r="AYF237" s="52"/>
      <c r="AYG237" s="52"/>
      <c r="AYH237" s="52"/>
      <c r="AYI237" s="52"/>
      <c r="AYJ237" s="52"/>
      <c r="AYK237" s="52"/>
      <c r="AYL237" s="52"/>
      <c r="AYM237" s="52"/>
      <c r="AYN237" s="52"/>
      <c r="AYO237" s="52"/>
      <c r="AYP237" s="52"/>
      <c r="AYQ237" s="52"/>
      <c r="AYR237" s="52"/>
      <c r="AYS237" s="52"/>
      <c r="AYT237" s="52"/>
      <c r="AYU237" s="52"/>
      <c r="AYV237" s="52"/>
      <c r="AYW237" s="52"/>
      <c r="AYX237" s="52"/>
      <c r="AYY237" s="52"/>
      <c r="AYZ237" s="52"/>
      <c r="AZA237" s="52"/>
      <c r="AZB237" s="52"/>
      <c r="AZC237" s="52"/>
      <c r="AZD237" s="52"/>
      <c r="AZE237" s="52"/>
      <c r="AZF237" s="52"/>
      <c r="AZG237" s="52"/>
      <c r="AZH237" s="52"/>
      <c r="AZI237" s="52"/>
      <c r="AZJ237" s="52"/>
      <c r="AZK237" s="52"/>
      <c r="AZL237" s="52"/>
      <c r="AZM237" s="52"/>
      <c r="AZN237" s="52"/>
      <c r="AZO237" s="52"/>
      <c r="AZP237" s="52"/>
      <c r="AZQ237" s="52"/>
      <c r="AZR237" s="52"/>
      <c r="AZS237" s="52"/>
      <c r="AZT237" s="52"/>
      <c r="AZU237" s="52"/>
      <c r="AZV237" s="52"/>
      <c r="AZW237" s="52"/>
      <c r="AZX237" s="52"/>
      <c r="AZY237" s="52"/>
      <c r="AZZ237" s="52"/>
      <c r="BAA237" s="52"/>
      <c r="BAB237" s="52"/>
      <c r="BAC237" s="52"/>
      <c r="BAD237" s="52"/>
      <c r="BAE237" s="52"/>
      <c r="BAF237" s="52"/>
      <c r="BAG237" s="52"/>
      <c r="BAH237" s="52"/>
      <c r="BAI237" s="52"/>
      <c r="BAJ237" s="52"/>
      <c r="BAK237" s="52"/>
      <c r="BAL237" s="52"/>
      <c r="BAM237" s="52"/>
      <c r="BAN237" s="52"/>
      <c r="BAO237" s="52"/>
      <c r="BAP237" s="52"/>
      <c r="BAQ237" s="52"/>
      <c r="BAR237" s="52"/>
      <c r="BAS237" s="52"/>
      <c r="BAT237" s="52"/>
      <c r="BAU237" s="52"/>
      <c r="BAV237" s="52"/>
      <c r="BAW237" s="52"/>
      <c r="BAX237" s="52"/>
      <c r="BAY237" s="52"/>
      <c r="BAZ237" s="52"/>
      <c r="BBA237" s="52"/>
      <c r="BBB237" s="52"/>
      <c r="BBC237" s="52"/>
      <c r="BBD237" s="52"/>
      <c r="BBE237" s="52"/>
      <c r="BBF237" s="52"/>
      <c r="BBG237" s="52"/>
      <c r="BBH237" s="52"/>
      <c r="BBI237" s="52"/>
      <c r="BBJ237" s="52"/>
      <c r="BBK237" s="52"/>
      <c r="BBL237" s="52"/>
      <c r="BBM237" s="52"/>
      <c r="BBN237" s="52"/>
      <c r="BBO237" s="52"/>
      <c r="BBP237" s="52"/>
      <c r="BBQ237" s="52"/>
      <c r="BBR237" s="52"/>
      <c r="BBS237" s="52"/>
      <c r="BBT237" s="52"/>
      <c r="BBU237" s="52"/>
      <c r="BBV237" s="52"/>
      <c r="BBW237" s="52"/>
      <c r="BBX237" s="52"/>
      <c r="BBY237" s="52"/>
      <c r="BBZ237" s="52"/>
      <c r="BCA237" s="52"/>
      <c r="BCB237" s="52"/>
      <c r="BCC237" s="52"/>
      <c r="BCD237" s="52"/>
      <c r="BCE237" s="52"/>
      <c r="BCF237" s="52"/>
      <c r="BCG237" s="52"/>
      <c r="BCH237" s="52"/>
      <c r="BCI237" s="52"/>
      <c r="BCJ237" s="52"/>
      <c r="BCK237" s="52"/>
      <c r="BCL237" s="52"/>
      <c r="BCM237" s="52"/>
      <c r="BCN237" s="52"/>
      <c r="BCO237" s="52"/>
      <c r="BCP237" s="52"/>
      <c r="BCQ237" s="52"/>
      <c r="BCR237" s="52"/>
      <c r="BCS237" s="52"/>
      <c r="BCT237" s="52"/>
    </row>
    <row r="238" spans="1:1450" x14ac:dyDescent="0.25">
      <c r="A238" s="66" t="s">
        <v>1228</v>
      </c>
      <c r="B238" s="33" t="s">
        <v>82</v>
      </c>
      <c r="C238" s="33" t="s">
        <v>84</v>
      </c>
      <c r="D238" s="108" t="s">
        <v>690</v>
      </c>
      <c r="E238" s="33" t="s">
        <v>428</v>
      </c>
      <c r="F238" s="33" t="s">
        <v>15</v>
      </c>
      <c r="G238" s="67">
        <v>50483</v>
      </c>
      <c r="H238" s="67">
        <v>2912</v>
      </c>
      <c r="I238" s="67">
        <v>1098</v>
      </c>
      <c r="J238" s="33">
        <v>4</v>
      </c>
      <c r="K238" s="68">
        <f>AVERAGE(G238:G241)</f>
        <v>31111.5</v>
      </c>
      <c r="L238" s="68">
        <f>STDEV(G238:G241)</f>
        <v>14681.644560470737</v>
      </c>
      <c r="M238" s="33"/>
      <c r="N238" s="69">
        <v>1.383</v>
      </c>
      <c r="O238" s="33" t="str">
        <f t="shared" si="46"/>
        <v/>
      </c>
      <c r="P238" s="68">
        <f>ABS(L238*N238)</f>
        <v>20304.714427131028</v>
      </c>
      <c r="Q238" s="68">
        <f>ABS(G238-$K$238)</f>
        <v>19371.5</v>
      </c>
      <c r="R238" s="34">
        <f>IF(Q238&gt;$P$238,"",G238)</f>
        <v>50483</v>
      </c>
      <c r="S238" s="34">
        <f t="shared" ref="S238:S275" si="52">IF(R238=G238,I238,"")</f>
        <v>1098</v>
      </c>
      <c r="T238" s="68">
        <f>AVERAGE(R238:R241)</f>
        <v>31111.5</v>
      </c>
      <c r="U238" s="68">
        <f>STDEV(R238:R241)</f>
        <v>14681.644560470737</v>
      </c>
      <c r="V238" s="33"/>
      <c r="W238" s="68">
        <f>IF(R238="","",((R238-$T$238)/S238)^2)</f>
        <v>311.25893100056078</v>
      </c>
      <c r="X238" s="70">
        <f>(1/(J238-1))*SUM(W238:W241)</f>
        <v>649.46402673418834</v>
      </c>
      <c r="Y238" s="71">
        <f>U238/T238</f>
        <v>0.47190410492810492</v>
      </c>
      <c r="Z238" s="75"/>
      <c r="AA238" s="71" t="str">
        <f>IF(X238&lt;2,"A",IF(Y238&lt;0.15,"B","C"))</f>
        <v>C</v>
      </c>
      <c r="AB238" s="75"/>
      <c r="AC238" s="38">
        <f>T238/1000</f>
        <v>31.111499999999999</v>
      </c>
      <c r="AD238" s="72">
        <f>AC238*(SQRT((U238/T238)^2+(0.21/3.98)^2))</f>
        <v>14.773131399537824</v>
      </c>
      <c r="AE238" s="71">
        <f>AD238/AC238</f>
        <v>0.47484471656904437</v>
      </c>
      <c r="AF238" s="71"/>
      <c r="AG238" s="73">
        <v>57</v>
      </c>
      <c r="AH238" s="36"/>
      <c r="AI238" s="72">
        <f>(MEDIAN(R238:R241))/1000</f>
        <v>29.169499999999999</v>
      </c>
      <c r="AJ238" s="72">
        <f>(QUARTILE(R238:R241,1))/1000</f>
        <v>23.185500000000001</v>
      </c>
      <c r="AK238" s="72">
        <f>(QUARTILE(R238:R241,3))/1000</f>
        <v>37.095500000000001</v>
      </c>
      <c r="AL238" s="38">
        <f>(AK238-AJ238)</f>
        <v>13.91</v>
      </c>
      <c r="AM238" s="29"/>
      <c r="AN238" s="29"/>
      <c r="AO238" s="29"/>
      <c r="AP238" s="29"/>
      <c r="AQ238" s="29"/>
      <c r="AR238" s="29"/>
      <c r="AS238" s="29"/>
      <c r="AT238" s="29"/>
    </row>
    <row r="239" spans="1:1450" s="37" customFormat="1" x14ac:dyDescent="0.25">
      <c r="A239" s="109" t="s">
        <v>1228</v>
      </c>
      <c r="B239" s="33" t="s">
        <v>82</v>
      </c>
      <c r="C239" s="33" t="s">
        <v>84</v>
      </c>
      <c r="D239" s="108" t="s">
        <v>690</v>
      </c>
      <c r="E239" s="33" t="s">
        <v>428</v>
      </c>
      <c r="F239" s="33" t="s">
        <v>16</v>
      </c>
      <c r="G239" s="67">
        <v>32633</v>
      </c>
      <c r="H239" s="67">
        <v>1886</v>
      </c>
      <c r="I239" s="67">
        <v>738</v>
      </c>
      <c r="J239" s="33"/>
      <c r="K239" s="33"/>
      <c r="L239" s="33"/>
      <c r="M239" s="33"/>
      <c r="N239" s="74"/>
      <c r="O239" s="33" t="str">
        <f t="shared" si="46"/>
        <v/>
      </c>
      <c r="P239" s="33"/>
      <c r="Q239" s="68">
        <f>ABS(G239-$K$238)</f>
        <v>1521.5</v>
      </c>
      <c r="R239" s="34">
        <f>IF(Q239&gt;$P$238,"",G239)</f>
        <v>32633</v>
      </c>
      <c r="S239" s="34">
        <f t="shared" si="52"/>
        <v>738</v>
      </c>
      <c r="T239" s="33"/>
      <c r="U239" s="33"/>
      <c r="V239" s="33"/>
      <c r="W239" s="68">
        <f>IF(R239="","",((R239-$T$238)/S239)^2)</f>
        <v>4.2504135729026666</v>
      </c>
      <c r="X239" s="33"/>
      <c r="Y239" s="75"/>
      <c r="Z239" s="75"/>
      <c r="AA239" s="75"/>
      <c r="AB239" s="75"/>
      <c r="AC239" s="33"/>
      <c r="AD239" s="33"/>
      <c r="AE239" s="33"/>
      <c r="AF239" s="33"/>
      <c r="AG239" s="76"/>
      <c r="AH239" s="36"/>
      <c r="AI239" s="36"/>
      <c r="AJ239" s="36"/>
      <c r="AK239" s="36"/>
      <c r="AL239" s="33"/>
      <c r="AM239" s="29"/>
      <c r="AN239" s="29"/>
      <c r="AO239" s="29"/>
      <c r="AP239" s="29"/>
      <c r="AQ239" s="29"/>
      <c r="AR239" s="29"/>
      <c r="AS239" s="29"/>
      <c r="AT239" s="29"/>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c r="HW239" s="10"/>
      <c r="HX239" s="10"/>
      <c r="HY239" s="10"/>
      <c r="HZ239" s="10"/>
      <c r="IA239" s="10"/>
      <c r="IB239" s="10"/>
      <c r="IC239" s="10"/>
      <c r="ID239" s="10"/>
      <c r="IE239" s="10"/>
      <c r="IF239" s="10"/>
      <c r="IG239" s="10"/>
      <c r="IH239" s="10"/>
      <c r="II239" s="10"/>
      <c r="IJ239" s="10"/>
      <c r="IK239" s="10"/>
      <c r="IL239" s="10"/>
      <c r="IM239" s="10"/>
      <c r="IN239" s="10"/>
      <c r="IO239" s="10"/>
      <c r="IP239" s="10"/>
      <c r="IQ239" s="10"/>
      <c r="IR239" s="10"/>
      <c r="IS239" s="10"/>
      <c r="IT239" s="10"/>
      <c r="IU239" s="10"/>
      <c r="IV239" s="10"/>
      <c r="IW239" s="10"/>
      <c r="IX239" s="10"/>
      <c r="IY239" s="10"/>
      <c r="IZ239" s="10"/>
      <c r="JA239" s="10"/>
      <c r="JB239" s="10"/>
      <c r="JC239" s="10"/>
      <c r="JD239" s="10"/>
      <c r="JE239" s="10"/>
      <c r="JF239" s="10"/>
      <c r="JG239" s="10"/>
      <c r="JH239" s="10"/>
      <c r="JI239" s="10"/>
      <c r="JJ239" s="10"/>
      <c r="JK239" s="10"/>
      <c r="JL239" s="10"/>
      <c r="JM239" s="10"/>
      <c r="JN239" s="10"/>
      <c r="JO239" s="10"/>
      <c r="JP239" s="10"/>
      <c r="JQ239" s="10"/>
      <c r="JR239" s="10"/>
      <c r="JS239" s="10"/>
      <c r="JT239" s="10"/>
      <c r="JU239" s="10"/>
      <c r="JV239" s="10"/>
      <c r="JW239" s="10"/>
      <c r="JX239" s="10"/>
      <c r="JY239" s="10"/>
      <c r="JZ239" s="10"/>
      <c r="KA239" s="10"/>
      <c r="KB239" s="10"/>
      <c r="KC239" s="10"/>
      <c r="KD239" s="10"/>
      <c r="KE239" s="10"/>
      <c r="KF239" s="10"/>
      <c r="KG239" s="10"/>
      <c r="KH239" s="10"/>
      <c r="KI239" s="10"/>
      <c r="KJ239" s="10"/>
      <c r="KK239" s="10"/>
      <c r="KL239" s="10"/>
      <c r="KM239" s="10"/>
      <c r="KN239" s="10"/>
      <c r="KO239" s="10"/>
      <c r="KP239" s="10"/>
      <c r="KQ239" s="10"/>
      <c r="KR239" s="10"/>
      <c r="KS239" s="10"/>
      <c r="KT239" s="10"/>
      <c r="KU239" s="10"/>
      <c r="KV239" s="10"/>
      <c r="KW239" s="10"/>
      <c r="KX239" s="10"/>
      <c r="KY239" s="10"/>
      <c r="KZ239" s="10"/>
      <c r="LA239" s="10"/>
      <c r="LB239" s="10"/>
      <c r="LC239" s="10"/>
      <c r="LD239" s="10"/>
      <c r="LE239" s="10"/>
      <c r="LF239" s="10"/>
      <c r="LG239" s="10"/>
      <c r="LH239" s="10"/>
      <c r="LI239" s="10"/>
      <c r="LJ239" s="10"/>
      <c r="LK239" s="10"/>
      <c r="LL239" s="10"/>
      <c r="LM239" s="10"/>
      <c r="LN239" s="10"/>
      <c r="LO239" s="10"/>
      <c r="LP239" s="10"/>
      <c r="LQ239" s="10"/>
      <c r="LR239" s="10"/>
      <c r="LS239" s="10"/>
      <c r="LT239" s="10"/>
      <c r="LU239" s="10"/>
      <c r="LV239" s="10"/>
      <c r="LW239" s="10"/>
      <c r="LX239" s="10"/>
      <c r="LY239" s="10"/>
      <c r="LZ239" s="10"/>
      <c r="MA239" s="10"/>
      <c r="MB239" s="10"/>
      <c r="MC239" s="10"/>
      <c r="MD239" s="10"/>
      <c r="ME239" s="10"/>
      <c r="MF239" s="10"/>
      <c r="MG239" s="10"/>
      <c r="MH239" s="10"/>
      <c r="MI239" s="10"/>
      <c r="MJ239" s="10"/>
      <c r="MK239" s="10"/>
      <c r="ML239" s="10"/>
      <c r="MM239" s="10"/>
      <c r="MN239" s="10"/>
      <c r="MO239" s="10"/>
      <c r="MP239" s="10"/>
      <c r="MQ239" s="10"/>
      <c r="MR239" s="10"/>
      <c r="MS239" s="10"/>
      <c r="MT239" s="10"/>
      <c r="MU239" s="10"/>
      <c r="MV239" s="10"/>
      <c r="MW239" s="10"/>
      <c r="MX239" s="10"/>
      <c r="MY239" s="10"/>
      <c r="MZ239" s="10"/>
      <c r="NA239" s="10"/>
      <c r="NB239" s="10"/>
      <c r="NC239" s="10"/>
      <c r="ND239" s="10"/>
      <c r="NE239" s="10"/>
      <c r="NF239" s="10"/>
      <c r="NG239" s="10"/>
      <c r="NH239" s="10"/>
      <c r="NI239" s="10"/>
      <c r="NJ239" s="10"/>
      <c r="NK239" s="10"/>
      <c r="NL239" s="10"/>
      <c r="NM239" s="10"/>
      <c r="NN239" s="10"/>
      <c r="NO239" s="10"/>
      <c r="NP239" s="10"/>
      <c r="NQ239" s="10"/>
      <c r="NR239" s="10"/>
      <c r="NS239" s="10"/>
      <c r="NT239" s="10"/>
      <c r="NU239" s="10"/>
      <c r="NV239" s="10"/>
      <c r="NW239" s="10"/>
      <c r="NX239" s="10"/>
      <c r="NY239" s="10"/>
      <c r="NZ239" s="10"/>
      <c r="OA239" s="10"/>
      <c r="OB239" s="10"/>
      <c r="OC239" s="10"/>
      <c r="OD239" s="10"/>
      <c r="OE239" s="10"/>
      <c r="OF239" s="10"/>
      <c r="OG239" s="10"/>
      <c r="OH239" s="10"/>
      <c r="OI239" s="10"/>
      <c r="OJ239" s="10"/>
      <c r="OK239" s="10"/>
      <c r="OL239" s="10"/>
      <c r="OM239" s="10"/>
      <c r="ON239" s="10"/>
      <c r="OO239" s="10"/>
      <c r="OP239" s="10"/>
      <c r="OQ239" s="10"/>
      <c r="OR239" s="10"/>
      <c r="OS239" s="10"/>
      <c r="OT239" s="10"/>
      <c r="OU239" s="10"/>
      <c r="OV239" s="10"/>
      <c r="OW239" s="10"/>
      <c r="OX239" s="10"/>
      <c r="OY239" s="10"/>
      <c r="OZ239" s="10"/>
      <c r="PA239" s="10"/>
      <c r="PB239" s="10"/>
      <c r="PC239" s="10"/>
      <c r="PD239" s="10"/>
      <c r="PE239" s="10"/>
      <c r="PF239" s="10"/>
      <c r="PG239" s="10"/>
      <c r="PH239" s="10"/>
      <c r="PI239" s="10"/>
      <c r="PJ239" s="10"/>
      <c r="PK239" s="10"/>
      <c r="PL239" s="10"/>
      <c r="PM239" s="10"/>
      <c r="PN239" s="10"/>
      <c r="PO239" s="10"/>
      <c r="PP239" s="10"/>
      <c r="PQ239" s="10"/>
      <c r="PR239" s="10"/>
      <c r="PS239" s="10"/>
      <c r="PT239" s="10"/>
      <c r="PU239" s="10"/>
      <c r="PV239" s="10"/>
      <c r="PW239" s="10"/>
      <c r="PX239" s="10"/>
      <c r="PY239" s="10"/>
      <c r="PZ239" s="10"/>
      <c r="QA239" s="10"/>
      <c r="QB239" s="10"/>
      <c r="QC239" s="10"/>
      <c r="QD239" s="10"/>
      <c r="QE239" s="10"/>
      <c r="QF239" s="10"/>
      <c r="QG239" s="10"/>
      <c r="QH239" s="10"/>
      <c r="QI239" s="10"/>
      <c r="QJ239" s="10"/>
      <c r="QK239" s="10"/>
      <c r="QL239" s="10"/>
      <c r="QM239" s="10"/>
      <c r="QN239" s="10"/>
      <c r="QO239" s="10"/>
      <c r="QP239" s="10"/>
      <c r="QQ239" s="10"/>
      <c r="QR239" s="10"/>
      <c r="QS239" s="10"/>
      <c r="QT239" s="10"/>
      <c r="QU239" s="10"/>
      <c r="QV239" s="10"/>
      <c r="QW239" s="10"/>
      <c r="QX239" s="10"/>
      <c r="QY239" s="10"/>
      <c r="QZ239" s="10"/>
      <c r="RA239" s="10"/>
      <c r="RB239" s="10"/>
      <c r="RC239" s="10"/>
      <c r="RD239" s="10"/>
      <c r="RE239" s="10"/>
      <c r="RF239" s="10"/>
      <c r="RG239" s="10"/>
      <c r="RH239" s="10"/>
      <c r="RI239" s="10"/>
      <c r="RJ239" s="10"/>
      <c r="RK239" s="10"/>
      <c r="RL239" s="10"/>
      <c r="RM239" s="10"/>
      <c r="RN239" s="10"/>
      <c r="RO239" s="10"/>
      <c r="RP239" s="10"/>
      <c r="RQ239" s="10"/>
      <c r="RR239" s="10"/>
      <c r="RS239" s="10"/>
      <c r="RT239" s="10"/>
      <c r="RU239" s="10"/>
      <c r="RV239" s="10"/>
      <c r="RW239" s="10"/>
      <c r="RX239" s="10"/>
      <c r="RY239" s="10"/>
      <c r="RZ239" s="10"/>
      <c r="SA239" s="10"/>
      <c r="SB239" s="10"/>
      <c r="SC239" s="10"/>
      <c r="SD239" s="10"/>
      <c r="SE239" s="10"/>
      <c r="SF239" s="10"/>
      <c r="SG239" s="10"/>
      <c r="SH239" s="10"/>
      <c r="SI239" s="10"/>
      <c r="SJ239" s="10"/>
      <c r="SK239" s="10"/>
      <c r="SL239" s="10"/>
      <c r="SM239" s="10"/>
      <c r="SN239" s="10"/>
      <c r="SO239" s="10"/>
      <c r="SP239" s="10"/>
      <c r="SQ239" s="10"/>
      <c r="SR239" s="10"/>
      <c r="SS239" s="10"/>
      <c r="ST239" s="10"/>
      <c r="SU239" s="10"/>
      <c r="SV239" s="10"/>
      <c r="SW239" s="10"/>
      <c r="SX239" s="10"/>
      <c r="SY239" s="10"/>
      <c r="SZ239" s="10"/>
      <c r="TA239" s="10"/>
      <c r="TB239" s="10"/>
      <c r="TC239" s="10"/>
      <c r="TD239" s="10"/>
      <c r="TE239" s="10"/>
      <c r="TF239" s="10"/>
      <c r="TG239" s="10"/>
      <c r="TH239" s="10"/>
      <c r="TI239" s="10"/>
      <c r="TJ239" s="10"/>
      <c r="TK239" s="10"/>
      <c r="TL239" s="10"/>
      <c r="TM239" s="10"/>
      <c r="TN239" s="10"/>
      <c r="TO239" s="10"/>
      <c r="TP239" s="10"/>
      <c r="TQ239" s="10"/>
      <c r="TR239" s="10"/>
      <c r="TS239" s="10"/>
      <c r="TT239" s="10"/>
      <c r="TU239" s="10"/>
      <c r="TV239" s="10"/>
      <c r="TW239" s="10"/>
      <c r="TX239" s="10"/>
      <c r="TY239" s="10"/>
      <c r="TZ239" s="10"/>
      <c r="UA239" s="10"/>
      <c r="UB239" s="10"/>
      <c r="UC239" s="10"/>
      <c r="UD239" s="10"/>
      <c r="UE239" s="10"/>
      <c r="UF239" s="10"/>
      <c r="UG239" s="10"/>
      <c r="UH239" s="10"/>
      <c r="UI239" s="10"/>
      <c r="UJ239" s="10"/>
      <c r="UK239" s="10"/>
      <c r="UL239" s="10"/>
      <c r="UM239" s="10"/>
      <c r="UN239" s="10"/>
      <c r="UO239" s="10"/>
      <c r="UP239" s="10"/>
      <c r="UQ239" s="10"/>
      <c r="UR239" s="10"/>
      <c r="US239" s="10"/>
      <c r="UT239" s="10"/>
      <c r="UU239" s="10"/>
      <c r="UV239" s="10"/>
      <c r="UW239" s="10"/>
      <c r="UX239" s="10"/>
      <c r="UY239" s="10"/>
      <c r="UZ239" s="10"/>
      <c r="VA239" s="10"/>
      <c r="VB239" s="10"/>
      <c r="VC239" s="10"/>
      <c r="VD239" s="10"/>
      <c r="VE239" s="10"/>
      <c r="VF239" s="10"/>
      <c r="VG239" s="10"/>
      <c r="VH239" s="10"/>
      <c r="VI239" s="10"/>
      <c r="VJ239" s="10"/>
      <c r="VK239" s="10"/>
      <c r="VL239" s="10"/>
      <c r="VM239" s="10"/>
      <c r="VN239" s="10"/>
      <c r="VO239" s="10"/>
      <c r="VP239" s="10"/>
      <c r="VQ239" s="10"/>
      <c r="VR239" s="10"/>
      <c r="VS239" s="10"/>
      <c r="VT239" s="10"/>
      <c r="VU239" s="10"/>
      <c r="VV239" s="10"/>
      <c r="VW239" s="10"/>
      <c r="VX239" s="10"/>
      <c r="VY239" s="10"/>
      <c r="VZ239" s="10"/>
      <c r="WA239" s="10"/>
      <c r="WB239" s="10"/>
      <c r="WC239" s="10"/>
      <c r="WD239" s="10"/>
      <c r="WE239" s="10"/>
      <c r="WF239" s="10"/>
      <c r="WG239" s="10"/>
      <c r="WH239" s="10"/>
      <c r="WI239" s="10"/>
      <c r="WJ239" s="10"/>
      <c r="WK239" s="10"/>
      <c r="WL239" s="10"/>
      <c r="WM239" s="10"/>
      <c r="WN239" s="10"/>
      <c r="WO239" s="10"/>
      <c r="WP239" s="10"/>
      <c r="WQ239" s="10"/>
      <c r="WR239" s="10"/>
      <c r="WS239" s="10"/>
      <c r="WT239" s="10"/>
      <c r="WU239" s="10"/>
      <c r="WV239" s="10"/>
      <c r="WW239" s="10"/>
      <c r="WX239" s="10"/>
      <c r="WY239" s="10"/>
      <c r="WZ239" s="10"/>
      <c r="XA239" s="10"/>
      <c r="XB239" s="10"/>
      <c r="XC239" s="10"/>
      <c r="XD239" s="10"/>
      <c r="XE239" s="10"/>
      <c r="XF239" s="10"/>
      <c r="XG239" s="10"/>
      <c r="XH239" s="10"/>
      <c r="XI239" s="10"/>
      <c r="XJ239" s="10"/>
      <c r="XK239" s="10"/>
      <c r="XL239" s="10"/>
      <c r="XM239" s="10"/>
      <c r="XN239" s="10"/>
      <c r="XO239" s="10"/>
      <c r="XP239" s="10"/>
      <c r="XQ239" s="10"/>
      <c r="XR239" s="10"/>
      <c r="XS239" s="10"/>
      <c r="XT239" s="10"/>
      <c r="XU239" s="10"/>
      <c r="XV239" s="10"/>
      <c r="XW239" s="10"/>
      <c r="XX239" s="10"/>
      <c r="XY239" s="10"/>
      <c r="XZ239" s="10"/>
      <c r="YA239" s="10"/>
      <c r="YB239" s="10"/>
      <c r="YC239" s="10"/>
      <c r="YD239" s="10"/>
      <c r="YE239" s="10"/>
      <c r="YF239" s="10"/>
      <c r="YG239" s="10"/>
      <c r="YH239" s="10"/>
      <c r="YI239" s="10"/>
      <c r="YJ239" s="10"/>
      <c r="YK239" s="10"/>
      <c r="YL239" s="10"/>
      <c r="YM239" s="10"/>
      <c r="YN239" s="10"/>
      <c r="YO239" s="10"/>
      <c r="YP239" s="10"/>
      <c r="YQ239" s="10"/>
      <c r="YR239" s="10"/>
      <c r="YS239" s="10"/>
      <c r="YT239" s="10"/>
      <c r="YU239" s="10"/>
      <c r="YV239" s="10"/>
      <c r="YW239" s="10"/>
      <c r="YX239" s="10"/>
      <c r="YY239" s="10"/>
      <c r="YZ239" s="10"/>
      <c r="ZA239" s="10"/>
      <c r="ZB239" s="10"/>
      <c r="ZC239" s="10"/>
      <c r="ZD239" s="10"/>
      <c r="ZE239" s="10"/>
      <c r="ZF239" s="10"/>
      <c r="ZG239" s="10"/>
      <c r="ZH239" s="10"/>
      <c r="ZI239" s="10"/>
      <c r="ZJ239" s="10"/>
      <c r="ZK239" s="10"/>
      <c r="ZL239" s="10"/>
      <c r="ZM239" s="10"/>
      <c r="ZN239" s="10"/>
      <c r="ZO239" s="10"/>
      <c r="ZP239" s="10"/>
      <c r="ZQ239" s="10"/>
      <c r="ZR239" s="10"/>
      <c r="ZS239" s="10"/>
      <c r="ZT239" s="10"/>
      <c r="ZU239" s="10"/>
      <c r="ZV239" s="10"/>
      <c r="ZW239" s="10"/>
      <c r="ZX239" s="10"/>
      <c r="ZY239" s="10"/>
      <c r="ZZ239" s="10"/>
      <c r="AAA239" s="10"/>
      <c r="AAB239" s="10"/>
      <c r="AAC239" s="10"/>
      <c r="AAD239" s="10"/>
      <c r="AAE239" s="10"/>
      <c r="AAF239" s="10"/>
      <c r="AAG239" s="10"/>
      <c r="AAH239" s="10"/>
      <c r="AAI239" s="10"/>
      <c r="AAJ239" s="10"/>
      <c r="AAK239" s="10"/>
      <c r="AAL239" s="10"/>
      <c r="AAM239" s="10"/>
      <c r="AAN239" s="10"/>
      <c r="AAO239" s="10"/>
      <c r="AAP239" s="10"/>
      <c r="AAQ239" s="10"/>
      <c r="AAR239" s="10"/>
      <c r="AAS239" s="10"/>
      <c r="AAT239" s="10"/>
      <c r="AAU239" s="10"/>
      <c r="AAV239" s="10"/>
      <c r="AAW239" s="10"/>
      <c r="AAX239" s="10"/>
      <c r="AAY239" s="10"/>
      <c r="AAZ239" s="10"/>
      <c r="ABA239" s="10"/>
      <c r="ABB239" s="10"/>
      <c r="ABC239" s="10"/>
      <c r="ABD239" s="10"/>
      <c r="ABE239" s="10"/>
      <c r="ABF239" s="10"/>
      <c r="ABG239" s="10"/>
      <c r="ABH239" s="10"/>
      <c r="ABI239" s="10"/>
      <c r="ABJ239" s="10"/>
      <c r="ABK239" s="10"/>
      <c r="ABL239" s="10"/>
      <c r="ABM239" s="10"/>
      <c r="ABN239" s="10"/>
      <c r="ABO239" s="10"/>
      <c r="ABP239" s="10"/>
      <c r="ABQ239" s="10"/>
      <c r="ABR239" s="10"/>
      <c r="ABS239" s="10"/>
      <c r="ABT239" s="10"/>
      <c r="ABU239" s="10"/>
      <c r="ABV239" s="10"/>
      <c r="ABW239" s="10"/>
      <c r="ABX239" s="10"/>
      <c r="ABY239" s="10"/>
      <c r="ABZ239" s="10"/>
      <c r="ACA239" s="10"/>
      <c r="ACB239" s="10"/>
      <c r="ACC239" s="10"/>
      <c r="ACD239" s="10"/>
      <c r="ACE239" s="10"/>
      <c r="ACF239" s="10"/>
      <c r="ACG239" s="10"/>
      <c r="ACH239" s="10"/>
      <c r="ACI239" s="10"/>
      <c r="ACJ239" s="10"/>
      <c r="ACK239" s="10"/>
      <c r="ACL239" s="10"/>
      <c r="ACM239" s="10"/>
      <c r="ACN239" s="10"/>
      <c r="ACO239" s="10"/>
      <c r="ACP239" s="10"/>
      <c r="ACQ239" s="10"/>
      <c r="ACR239" s="10"/>
      <c r="ACS239" s="10"/>
      <c r="ACT239" s="10"/>
      <c r="ACU239" s="10"/>
      <c r="ACV239" s="10"/>
      <c r="ACW239" s="10"/>
      <c r="ACX239" s="10"/>
      <c r="ACY239" s="10"/>
      <c r="ACZ239" s="10"/>
      <c r="ADA239" s="10"/>
      <c r="ADB239" s="10"/>
      <c r="ADC239" s="10"/>
      <c r="ADD239" s="10"/>
      <c r="ADE239" s="10"/>
      <c r="ADF239" s="10"/>
      <c r="ADG239" s="10"/>
      <c r="ADH239" s="10"/>
      <c r="ADI239" s="10"/>
      <c r="ADJ239" s="10"/>
      <c r="ADK239" s="10"/>
      <c r="ADL239" s="10"/>
      <c r="ADM239" s="10"/>
      <c r="ADN239" s="10"/>
      <c r="ADO239" s="10"/>
      <c r="ADP239" s="10"/>
      <c r="ADQ239" s="10"/>
      <c r="ADR239" s="10"/>
      <c r="ADS239" s="10"/>
      <c r="ADT239" s="10"/>
      <c r="ADU239" s="10"/>
      <c r="ADV239" s="10"/>
      <c r="ADW239" s="10"/>
      <c r="ADX239" s="10"/>
      <c r="ADY239" s="10"/>
      <c r="ADZ239" s="10"/>
      <c r="AEA239" s="10"/>
      <c r="AEB239" s="10"/>
      <c r="AEC239" s="10"/>
      <c r="AED239" s="10"/>
      <c r="AEE239" s="10"/>
      <c r="AEF239" s="10"/>
      <c r="AEG239" s="10"/>
      <c r="AEH239" s="10"/>
      <c r="AEI239" s="10"/>
      <c r="AEJ239" s="10"/>
      <c r="AEK239" s="10"/>
      <c r="AEL239" s="10"/>
      <c r="AEM239" s="10"/>
      <c r="AEN239" s="10"/>
      <c r="AEO239" s="10"/>
      <c r="AEP239" s="10"/>
      <c r="AEQ239" s="10"/>
      <c r="AER239" s="10"/>
      <c r="AES239" s="10"/>
      <c r="AET239" s="10"/>
      <c r="AEU239" s="10"/>
      <c r="AEV239" s="10"/>
      <c r="AEW239" s="10"/>
      <c r="AEX239" s="10"/>
      <c r="AEY239" s="10"/>
      <c r="AEZ239" s="10"/>
      <c r="AFA239" s="10"/>
      <c r="AFB239" s="10"/>
      <c r="AFC239" s="10"/>
      <c r="AFD239" s="10"/>
      <c r="AFE239" s="10"/>
      <c r="AFF239" s="10"/>
      <c r="AFG239" s="10"/>
      <c r="AFH239" s="10"/>
      <c r="AFI239" s="10"/>
      <c r="AFJ239" s="10"/>
      <c r="AFK239" s="10"/>
      <c r="AFL239" s="10"/>
      <c r="AFM239" s="10"/>
      <c r="AFN239" s="10"/>
      <c r="AFO239" s="10"/>
      <c r="AFP239" s="10"/>
      <c r="AFQ239" s="10"/>
      <c r="AFR239" s="10"/>
      <c r="AFS239" s="10"/>
      <c r="AFT239" s="10"/>
      <c r="AFU239" s="10"/>
      <c r="AFV239" s="10"/>
      <c r="AFW239" s="10"/>
      <c r="AFX239" s="10"/>
      <c r="AFY239" s="10"/>
      <c r="AFZ239" s="10"/>
      <c r="AGA239" s="10"/>
      <c r="AGB239" s="10"/>
      <c r="AGC239" s="10"/>
      <c r="AGD239" s="10"/>
      <c r="AGE239" s="10"/>
      <c r="AGF239" s="10"/>
      <c r="AGG239" s="10"/>
      <c r="AGH239" s="10"/>
      <c r="AGI239" s="10"/>
      <c r="AGJ239" s="10"/>
      <c r="AGK239" s="10"/>
      <c r="AGL239" s="10"/>
      <c r="AGM239" s="10"/>
      <c r="AGN239" s="10"/>
      <c r="AGO239" s="10"/>
      <c r="AGP239" s="10"/>
      <c r="AGQ239" s="10"/>
      <c r="AGR239" s="10"/>
      <c r="AGS239" s="10"/>
      <c r="AGT239" s="10"/>
      <c r="AGU239" s="10"/>
      <c r="AGV239" s="10"/>
      <c r="AGW239" s="10"/>
      <c r="AGX239" s="10"/>
      <c r="AGY239" s="10"/>
      <c r="AGZ239" s="10"/>
      <c r="AHA239" s="10"/>
      <c r="AHB239" s="10"/>
      <c r="AHC239" s="10"/>
      <c r="AHD239" s="10"/>
      <c r="AHE239" s="10"/>
      <c r="AHF239" s="10"/>
      <c r="AHG239" s="10"/>
      <c r="AHH239" s="10"/>
      <c r="AHI239" s="10"/>
      <c r="AHJ239" s="10"/>
      <c r="AHK239" s="10"/>
      <c r="AHL239" s="10"/>
      <c r="AHM239" s="10"/>
      <c r="AHN239" s="10"/>
      <c r="AHO239" s="10"/>
      <c r="AHP239" s="10"/>
      <c r="AHQ239" s="10"/>
      <c r="AHR239" s="10"/>
      <c r="AHS239" s="10"/>
      <c r="AHT239" s="10"/>
      <c r="AHU239" s="10"/>
      <c r="AHV239" s="10"/>
      <c r="AHW239" s="10"/>
      <c r="AHX239" s="10"/>
      <c r="AHY239" s="10"/>
      <c r="AHZ239" s="10"/>
      <c r="AIA239" s="10"/>
      <c r="AIB239" s="10"/>
      <c r="AIC239" s="10"/>
      <c r="AID239" s="10"/>
      <c r="AIE239" s="10"/>
      <c r="AIF239" s="10"/>
      <c r="AIG239" s="10"/>
      <c r="AIH239" s="10"/>
      <c r="AII239" s="10"/>
      <c r="AIJ239" s="10"/>
      <c r="AIK239" s="10"/>
      <c r="AIL239" s="10"/>
      <c r="AIM239" s="10"/>
      <c r="AIN239" s="10"/>
      <c r="AIO239" s="10"/>
      <c r="AIP239" s="10"/>
      <c r="AIQ239" s="10"/>
      <c r="AIR239" s="10"/>
      <c r="AIS239" s="10"/>
      <c r="AIT239" s="10"/>
      <c r="AIU239" s="10"/>
      <c r="AIV239" s="10"/>
      <c r="AIW239" s="10"/>
      <c r="AIX239" s="10"/>
      <c r="AIY239" s="10"/>
      <c r="AIZ239" s="10"/>
      <c r="AJA239" s="10"/>
      <c r="AJB239" s="10"/>
      <c r="AJC239" s="10"/>
      <c r="AJD239" s="10"/>
      <c r="AJE239" s="10"/>
      <c r="AJF239" s="10"/>
      <c r="AJG239" s="10"/>
      <c r="AJH239" s="10"/>
      <c r="AJI239" s="10"/>
      <c r="AJJ239" s="10"/>
      <c r="AJK239" s="10"/>
      <c r="AJL239" s="10"/>
      <c r="AJM239" s="10"/>
      <c r="AJN239" s="10"/>
      <c r="AJO239" s="10"/>
      <c r="AJP239" s="10"/>
      <c r="AJQ239" s="10"/>
      <c r="AJR239" s="10"/>
      <c r="AJS239" s="10"/>
      <c r="AJT239" s="10"/>
      <c r="AJU239" s="10"/>
      <c r="AJV239" s="10"/>
      <c r="AJW239" s="10"/>
      <c r="AJX239" s="10"/>
      <c r="AJY239" s="10"/>
      <c r="AJZ239" s="10"/>
      <c r="AKA239" s="10"/>
      <c r="AKB239" s="10"/>
      <c r="AKC239" s="10"/>
      <c r="AKD239" s="10"/>
      <c r="AKE239" s="10"/>
      <c r="AKF239" s="10"/>
      <c r="AKG239" s="10"/>
      <c r="AKH239" s="10"/>
      <c r="AKI239" s="10"/>
      <c r="AKJ239" s="10"/>
      <c r="AKK239" s="10"/>
      <c r="AKL239" s="10"/>
      <c r="AKM239" s="10"/>
      <c r="AKN239" s="10"/>
      <c r="AKO239" s="10"/>
      <c r="AKP239" s="10"/>
      <c r="AKQ239" s="10"/>
      <c r="AKR239" s="10"/>
      <c r="AKS239" s="10"/>
      <c r="AKT239" s="10"/>
      <c r="AKU239" s="10"/>
      <c r="AKV239" s="10"/>
      <c r="AKW239" s="10"/>
      <c r="AKX239" s="10"/>
      <c r="AKY239" s="10"/>
      <c r="AKZ239" s="10"/>
      <c r="ALA239" s="10"/>
      <c r="ALB239" s="10"/>
      <c r="ALC239" s="10"/>
      <c r="ALD239" s="10"/>
      <c r="ALE239" s="10"/>
      <c r="ALF239" s="10"/>
      <c r="ALG239" s="10"/>
      <c r="ALH239" s="10"/>
      <c r="ALI239" s="10"/>
      <c r="ALJ239" s="10"/>
      <c r="ALK239" s="10"/>
      <c r="ALL239" s="10"/>
      <c r="ALM239" s="10"/>
      <c r="ALN239" s="10"/>
      <c r="ALO239" s="10"/>
      <c r="ALP239" s="10"/>
      <c r="ALQ239" s="10"/>
      <c r="ALR239" s="10"/>
      <c r="ALS239" s="10"/>
      <c r="ALT239" s="10"/>
      <c r="ALU239" s="10"/>
      <c r="ALV239" s="10"/>
      <c r="ALW239" s="10"/>
      <c r="ALX239" s="10"/>
      <c r="ALY239" s="10"/>
      <c r="ALZ239" s="10"/>
      <c r="AMA239" s="10"/>
      <c r="AMB239" s="10"/>
      <c r="AMC239" s="10"/>
      <c r="AMD239" s="10"/>
      <c r="AME239" s="10"/>
      <c r="AMF239" s="10"/>
      <c r="AMG239" s="10"/>
      <c r="AMH239" s="10"/>
      <c r="AMI239" s="10"/>
      <c r="AMJ239" s="10"/>
      <c r="AMK239" s="10"/>
      <c r="AML239" s="10"/>
      <c r="AMM239" s="10"/>
      <c r="AMN239" s="10"/>
      <c r="AMO239" s="10"/>
      <c r="AMP239" s="10"/>
      <c r="AMQ239" s="10"/>
      <c r="AMR239" s="10"/>
      <c r="AMS239" s="10"/>
      <c r="AMT239" s="10"/>
      <c r="AMU239" s="10"/>
      <c r="AMV239" s="10"/>
      <c r="AMW239" s="10"/>
      <c r="AMX239" s="10"/>
      <c r="AMY239" s="10"/>
      <c r="AMZ239" s="10"/>
      <c r="ANA239" s="10"/>
      <c r="ANB239" s="10"/>
      <c r="ANC239" s="10"/>
      <c r="AND239" s="10"/>
      <c r="ANE239" s="10"/>
      <c r="ANF239" s="10"/>
      <c r="ANG239" s="10"/>
      <c r="ANH239" s="10"/>
      <c r="ANI239" s="10"/>
      <c r="ANJ239" s="10"/>
      <c r="ANK239" s="10"/>
      <c r="ANL239" s="10"/>
      <c r="ANM239" s="10"/>
      <c r="ANN239" s="10"/>
      <c r="ANO239" s="10"/>
      <c r="ANP239" s="10"/>
      <c r="ANQ239" s="10"/>
      <c r="ANR239" s="10"/>
      <c r="ANS239" s="10"/>
      <c r="ANT239" s="10"/>
      <c r="ANU239" s="10"/>
      <c r="ANV239" s="10"/>
      <c r="ANW239" s="10"/>
      <c r="ANX239" s="10"/>
      <c r="ANY239" s="10"/>
      <c r="ANZ239" s="10"/>
      <c r="AOA239" s="10"/>
      <c r="AOB239" s="10"/>
      <c r="AOC239" s="10"/>
      <c r="AOD239" s="10"/>
      <c r="AOE239" s="10"/>
      <c r="AOF239" s="10"/>
      <c r="AOG239" s="10"/>
      <c r="AOH239" s="10"/>
      <c r="AOI239" s="10"/>
      <c r="AOJ239" s="10"/>
      <c r="AOK239" s="10"/>
      <c r="AOL239" s="10"/>
      <c r="AOM239" s="10"/>
      <c r="AON239" s="10"/>
      <c r="AOO239" s="10"/>
      <c r="AOP239" s="10"/>
      <c r="AOQ239" s="10"/>
      <c r="AOR239" s="10"/>
      <c r="AOS239" s="10"/>
      <c r="AOT239" s="10"/>
      <c r="AOU239" s="10"/>
      <c r="AOV239" s="10"/>
      <c r="AOW239" s="10"/>
      <c r="AOX239" s="10"/>
      <c r="AOY239" s="10"/>
      <c r="AOZ239" s="10"/>
      <c r="APA239" s="10"/>
      <c r="APB239" s="10"/>
      <c r="APC239" s="10"/>
      <c r="APD239" s="10"/>
      <c r="APE239" s="10"/>
      <c r="APF239" s="10"/>
      <c r="APG239" s="10"/>
      <c r="APH239" s="10"/>
      <c r="API239" s="10"/>
      <c r="APJ239" s="10"/>
      <c r="APK239" s="10"/>
      <c r="APL239" s="10"/>
      <c r="APM239" s="10"/>
      <c r="APN239" s="10"/>
      <c r="APO239" s="10"/>
      <c r="APP239" s="10"/>
      <c r="APQ239" s="10"/>
      <c r="APR239" s="10"/>
      <c r="APS239" s="10"/>
      <c r="APT239" s="10"/>
      <c r="APU239" s="10"/>
      <c r="APV239" s="10"/>
      <c r="APW239" s="10"/>
      <c r="APX239" s="10"/>
      <c r="APY239" s="10"/>
      <c r="APZ239" s="10"/>
      <c r="AQA239" s="10"/>
      <c r="AQB239" s="10"/>
      <c r="AQC239" s="10"/>
      <c r="AQD239" s="10"/>
      <c r="AQE239" s="10"/>
      <c r="AQF239" s="10"/>
      <c r="AQG239" s="10"/>
      <c r="AQH239" s="10"/>
      <c r="AQI239" s="10"/>
      <c r="AQJ239" s="10"/>
      <c r="AQK239" s="10"/>
      <c r="AQL239" s="10"/>
      <c r="AQM239" s="10"/>
      <c r="AQN239" s="10"/>
      <c r="AQO239" s="10"/>
      <c r="AQP239" s="10"/>
      <c r="AQQ239" s="10"/>
      <c r="AQR239" s="10"/>
      <c r="AQS239" s="10"/>
      <c r="AQT239" s="10"/>
      <c r="AQU239" s="10"/>
      <c r="AQV239" s="10"/>
      <c r="AQW239" s="10"/>
      <c r="AQX239" s="10"/>
      <c r="AQY239" s="10"/>
      <c r="AQZ239" s="10"/>
      <c r="ARA239" s="10"/>
      <c r="ARB239" s="10"/>
      <c r="ARC239" s="10"/>
      <c r="ARD239" s="10"/>
      <c r="ARE239" s="10"/>
      <c r="ARF239" s="10"/>
      <c r="ARG239" s="10"/>
      <c r="ARH239" s="10"/>
      <c r="ARI239" s="10"/>
      <c r="ARJ239" s="10"/>
      <c r="ARK239" s="10"/>
      <c r="ARL239" s="10"/>
      <c r="ARM239" s="10"/>
      <c r="ARN239" s="10"/>
      <c r="ARO239" s="10"/>
      <c r="ARP239" s="10"/>
      <c r="ARQ239" s="10"/>
      <c r="ARR239" s="10"/>
      <c r="ARS239" s="10"/>
      <c r="ART239" s="10"/>
      <c r="ARU239" s="10"/>
      <c r="ARV239" s="10"/>
      <c r="ARW239" s="10"/>
      <c r="ARX239" s="10"/>
      <c r="ARY239" s="10"/>
      <c r="ARZ239" s="10"/>
      <c r="ASA239" s="10"/>
      <c r="ASB239" s="10"/>
      <c r="ASC239" s="10"/>
      <c r="ASD239" s="10"/>
      <c r="ASE239" s="10"/>
      <c r="ASF239" s="10"/>
      <c r="ASG239" s="10"/>
      <c r="ASH239" s="10"/>
      <c r="ASI239" s="10"/>
      <c r="ASJ239" s="10"/>
      <c r="ASK239" s="10"/>
      <c r="ASL239" s="10"/>
      <c r="ASM239" s="10"/>
      <c r="ASN239" s="10"/>
      <c r="ASO239" s="10"/>
      <c r="ASP239" s="10"/>
      <c r="ASQ239" s="10"/>
      <c r="ASR239" s="10"/>
      <c r="ASS239" s="10"/>
      <c r="AST239" s="10"/>
      <c r="ASU239" s="10"/>
      <c r="ASV239" s="10"/>
      <c r="ASW239" s="10"/>
      <c r="ASX239" s="10"/>
      <c r="ASY239" s="10"/>
      <c r="ASZ239" s="10"/>
      <c r="ATA239" s="10"/>
      <c r="ATB239" s="10"/>
      <c r="ATC239" s="10"/>
      <c r="ATD239" s="10"/>
      <c r="ATE239" s="10"/>
      <c r="ATF239" s="10"/>
      <c r="ATG239" s="10"/>
      <c r="ATH239" s="10"/>
      <c r="ATI239" s="10"/>
      <c r="ATJ239" s="10"/>
      <c r="ATK239" s="10"/>
      <c r="ATL239" s="10"/>
      <c r="ATM239" s="10"/>
      <c r="ATN239" s="10"/>
      <c r="ATO239" s="10"/>
      <c r="ATP239" s="10"/>
      <c r="ATQ239" s="10"/>
      <c r="ATR239" s="10"/>
      <c r="ATS239" s="10"/>
      <c r="ATT239" s="10"/>
      <c r="ATU239" s="10"/>
      <c r="ATV239" s="10"/>
      <c r="ATW239" s="10"/>
      <c r="ATX239" s="10"/>
      <c r="ATY239" s="10"/>
      <c r="ATZ239" s="10"/>
      <c r="AUA239" s="10"/>
      <c r="AUB239" s="10"/>
      <c r="AUC239" s="10"/>
      <c r="AUD239" s="10"/>
      <c r="AUE239" s="10"/>
      <c r="AUF239" s="10"/>
      <c r="AUG239" s="10"/>
      <c r="AUH239" s="10"/>
      <c r="AUI239" s="10"/>
      <c r="AUJ239" s="10"/>
      <c r="AUK239" s="10"/>
      <c r="AUL239" s="10"/>
      <c r="AUM239" s="10"/>
      <c r="AUN239" s="10"/>
      <c r="AUO239" s="10"/>
      <c r="AUP239" s="10"/>
      <c r="AUQ239" s="10"/>
      <c r="AUR239" s="10"/>
      <c r="AUS239" s="10"/>
      <c r="AUT239" s="10"/>
      <c r="AUU239" s="10"/>
      <c r="AUV239" s="10"/>
      <c r="AUW239" s="10"/>
      <c r="AUX239" s="10"/>
      <c r="AUY239" s="10"/>
      <c r="AUZ239" s="10"/>
      <c r="AVA239" s="10"/>
      <c r="AVB239" s="10"/>
      <c r="AVC239" s="10"/>
      <c r="AVD239" s="10"/>
      <c r="AVE239" s="10"/>
      <c r="AVF239" s="10"/>
      <c r="AVG239" s="10"/>
      <c r="AVH239" s="10"/>
      <c r="AVI239" s="10"/>
      <c r="AVJ239" s="10"/>
      <c r="AVK239" s="10"/>
      <c r="AVL239" s="10"/>
      <c r="AVM239" s="10"/>
      <c r="AVN239" s="10"/>
      <c r="AVO239" s="10"/>
      <c r="AVP239" s="10"/>
      <c r="AVQ239" s="10"/>
      <c r="AVR239" s="10"/>
      <c r="AVS239" s="10"/>
      <c r="AVT239" s="10"/>
      <c r="AVU239" s="10"/>
      <c r="AVV239" s="10"/>
      <c r="AVW239" s="10"/>
      <c r="AVX239" s="10"/>
      <c r="AVY239" s="10"/>
      <c r="AVZ239" s="10"/>
      <c r="AWA239" s="10"/>
      <c r="AWB239" s="10"/>
      <c r="AWC239" s="10"/>
      <c r="AWD239" s="10"/>
      <c r="AWE239" s="10"/>
      <c r="AWF239" s="10"/>
      <c r="AWG239" s="10"/>
      <c r="AWH239" s="10"/>
      <c r="AWI239" s="10"/>
      <c r="AWJ239" s="10"/>
      <c r="AWK239" s="10"/>
      <c r="AWL239" s="10"/>
      <c r="AWM239" s="10"/>
      <c r="AWN239" s="10"/>
      <c r="AWO239" s="10"/>
      <c r="AWP239" s="10"/>
      <c r="AWQ239" s="10"/>
      <c r="AWR239" s="10"/>
      <c r="AWS239" s="10"/>
      <c r="AWT239" s="10"/>
      <c r="AWU239" s="10"/>
      <c r="AWV239" s="10"/>
      <c r="AWW239" s="10"/>
      <c r="AWX239" s="10"/>
      <c r="AWY239" s="10"/>
      <c r="AWZ239" s="10"/>
      <c r="AXA239" s="10"/>
      <c r="AXB239" s="10"/>
      <c r="AXC239" s="10"/>
      <c r="AXD239" s="10"/>
      <c r="AXE239" s="10"/>
      <c r="AXF239" s="10"/>
      <c r="AXG239" s="10"/>
      <c r="AXH239" s="10"/>
      <c r="AXI239" s="10"/>
      <c r="AXJ239" s="10"/>
      <c r="AXK239" s="10"/>
      <c r="AXL239" s="10"/>
      <c r="AXM239" s="10"/>
      <c r="AXN239" s="10"/>
      <c r="AXO239" s="10"/>
      <c r="AXP239" s="10"/>
      <c r="AXQ239" s="10"/>
      <c r="AXR239" s="10"/>
      <c r="AXS239" s="10"/>
      <c r="AXT239" s="10"/>
      <c r="AXU239" s="10"/>
      <c r="AXV239" s="10"/>
      <c r="AXW239" s="10"/>
      <c r="AXX239" s="10"/>
      <c r="AXY239" s="10"/>
      <c r="AXZ239" s="10"/>
      <c r="AYA239" s="10"/>
      <c r="AYB239" s="10"/>
      <c r="AYC239" s="10"/>
      <c r="AYD239" s="10"/>
      <c r="AYE239" s="10"/>
      <c r="AYF239" s="10"/>
      <c r="AYG239" s="10"/>
      <c r="AYH239" s="10"/>
      <c r="AYI239" s="10"/>
      <c r="AYJ239" s="10"/>
      <c r="AYK239" s="10"/>
      <c r="AYL239" s="10"/>
      <c r="AYM239" s="10"/>
      <c r="AYN239" s="10"/>
      <c r="AYO239" s="10"/>
      <c r="AYP239" s="10"/>
      <c r="AYQ239" s="10"/>
      <c r="AYR239" s="10"/>
      <c r="AYS239" s="10"/>
      <c r="AYT239" s="10"/>
      <c r="AYU239" s="10"/>
      <c r="AYV239" s="10"/>
      <c r="AYW239" s="10"/>
      <c r="AYX239" s="10"/>
      <c r="AYY239" s="10"/>
      <c r="AYZ239" s="10"/>
      <c r="AZA239" s="10"/>
      <c r="AZB239" s="10"/>
      <c r="AZC239" s="10"/>
      <c r="AZD239" s="10"/>
      <c r="AZE239" s="10"/>
      <c r="AZF239" s="10"/>
      <c r="AZG239" s="10"/>
      <c r="AZH239" s="10"/>
      <c r="AZI239" s="10"/>
      <c r="AZJ239" s="10"/>
      <c r="AZK239" s="10"/>
      <c r="AZL239" s="10"/>
      <c r="AZM239" s="10"/>
      <c r="AZN239" s="10"/>
      <c r="AZO239" s="10"/>
      <c r="AZP239" s="10"/>
      <c r="AZQ239" s="10"/>
      <c r="AZR239" s="10"/>
      <c r="AZS239" s="10"/>
      <c r="AZT239" s="10"/>
      <c r="AZU239" s="10"/>
      <c r="AZV239" s="10"/>
      <c r="AZW239" s="10"/>
      <c r="AZX239" s="10"/>
      <c r="AZY239" s="10"/>
      <c r="AZZ239" s="10"/>
      <c r="BAA239" s="10"/>
      <c r="BAB239" s="10"/>
      <c r="BAC239" s="10"/>
      <c r="BAD239" s="10"/>
      <c r="BAE239" s="10"/>
      <c r="BAF239" s="10"/>
      <c r="BAG239" s="10"/>
      <c r="BAH239" s="10"/>
      <c r="BAI239" s="10"/>
      <c r="BAJ239" s="10"/>
      <c r="BAK239" s="10"/>
      <c r="BAL239" s="10"/>
      <c r="BAM239" s="10"/>
      <c r="BAN239" s="10"/>
      <c r="BAO239" s="10"/>
      <c r="BAP239" s="10"/>
      <c r="BAQ239" s="10"/>
      <c r="BAR239" s="10"/>
      <c r="BAS239" s="10"/>
      <c r="BAT239" s="10"/>
      <c r="BAU239" s="10"/>
      <c r="BAV239" s="10"/>
      <c r="BAW239" s="10"/>
      <c r="BAX239" s="10"/>
      <c r="BAY239" s="10"/>
      <c r="BAZ239" s="10"/>
      <c r="BBA239" s="10"/>
      <c r="BBB239" s="10"/>
      <c r="BBC239" s="10"/>
      <c r="BBD239" s="10"/>
      <c r="BBE239" s="10"/>
      <c r="BBF239" s="10"/>
      <c r="BBG239" s="10"/>
      <c r="BBH239" s="10"/>
      <c r="BBI239" s="10"/>
      <c r="BBJ239" s="10"/>
      <c r="BBK239" s="10"/>
      <c r="BBL239" s="10"/>
      <c r="BBM239" s="10"/>
      <c r="BBN239" s="10"/>
      <c r="BBO239" s="10"/>
      <c r="BBP239" s="10"/>
      <c r="BBQ239" s="10"/>
      <c r="BBR239" s="10"/>
      <c r="BBS239" s="10"/>
      <c r="BBT239" s="10"/>
      <c r="BBU239" s="10"/>
      <c r="BBV239" s="10"/>
      <c r="BBW239" s="10"/>
      <c r="BBX239" s="10"/>
      <c r="BBY239" s="10"/>
      <c r="BBZ239" s="10"/>
      <c r="BCA239" s="10"/>
      <c r="BCB239" s="10"/>
      <c r="BCC239" s="10"/>
      <c r="BCD239" s="10"/>
      <c r="BCE239" s="10"/>
      <c r="BCF239" s="10"/>
      <c r="BCG239" s="10"/>
      <c r="BCH239" s="10"/>
      <c r="BCI239" s="10"/>
      <c r="BCJ239" s="10"/>
      <c r="BCK239" s="10"/>
      <c r="BCL239" s="10"/>
      <c r="BCM239" s="10"/>
      <c r="BCN239" s="10"/>
      <c r="BCO239" s="10"/>
      <c r="BCP239" s="10"/>
      <c r="BCQ239" s="10"/>
      <c r="BCR239" s="10"/>
      <c r="BCS239" s="10"/>
      <c r="BCT239" s="10"/>
    </row>
    <row r="240" spans="1:1450" s="37" customFormat="1" x14ac:dyDescent="0.25">
      <c r="A240" s="66" t="s">
        <v>1228</v>
      </c>
      <c r="B240" s="33" t="s">
        <v>82</v>
      </c>
      <c r="C240" s="33" t="s">
        <v>84</v>
      </c>
      <c r="D240" s="108" t="s">
        <v>690</v>
      </c>
      <c r="E240" s="33" t="s">
        <v>428</v>
      </c>
      <c r="F240" s="33" t="s">
        <v>17</v>
      </c>
      <c r="G240" s="67">
        <v>25706</v>
      </c>
      <c r="H240" s="67">
        <v>1473</v>
      </c>
      <c r="I240" s="67">
        <v>553</v>
      </c>
      <c r="J240" s="33"/>
      <c r="K240" s="33"/>
      <c r="L240" s="33"/>
      <c r="M240" s="33"/>
      <c r="N240" s="74"/>
      <c r="O240" s="33" t="str">
        <f t="shared" si="46"/>
        <v/>
      </c>
      <c r="P240" s="33"/>
      <c r="Q240" s="68">
        <f>ABS(G240-$K$238)</f>
        <v>5405.5</v>
      </c>
      <c r="R240" s="34">
        <f>IF(Q240&gt;$P$238,"",G240)</f>
        <v>25706</v>
      </c>
      <c r="S240" s="34">
        <f t="shared" si="52"/>
        <v>553</v>
      </c>
      <c r="T240" s="33"/>
      <c r="U240" s="33"/>
      <c r="V240" s="33"/>
      <c r="W240" s="68">
        <f>IF(R240="","",((R240-$T$238)/S240)^2)</f>
        <v>95.547973571739206</v>
      </c>
      <c r="X240" s="33"/>
      <c r="Y240" s="75"/>
      <c r="Z240" s="75"/>
      <c r="AA240" s="75"/>
      <c r="AB240" s="75"/>
      <c r="AC240" s="33"/>
      <c r="AD240" s="33"/>
      <c r="AE240" s="33"/>
      <c r="AF240" s="33"/>
      <c r="AG240" s="76"/>
      <c r="AH240" s="36"/>
      <c r="AI240" s="36"/>
      <c r="AJ240" s="36"/>
      <c r="AK240" s="36"/>
      <c r="AL240" s="33"/>
      <c r="AM240" s="29"/>
      <c r="AN240" s="29"/>
      <c r="AO240" s="29"/>
      <c r="AP240" s="29"/>
      <c r="AQ240" s="29"/>
      <c r="AR240" s="29"/>
      <c r="AS240" s="29"/>
      <c r="AT240" s="29"/>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c r="HU240" s="10"/>
      <c r="HV240" s="10"/>
      <c r="HW240" s="10"/>
      <c r="HX240" s="10"/>
      <c r="HY240" s="10"/>
      <c r="HZ240" s="10"/>
      <c r="IA240" s="10"/>
      <c r="IB240" s="10"/>
      <c r="IC240" s="10"/>
      <c r="ID240" s="10"/>
      <c r="IE240" s="10"/>
      <c r="IF240" s="10"/>
      <c r="IG240" s="10"/>
      <c r="IH240" s="10"/>
      <c r="II240" s="10"/>
      <c r="IJ240" s="10"/>
      <c r="IK240" s="10"/>
      <c r="IL240" s="10"/>
      <c r="IM240" s="10"/>
      <c r="IN240" s="10"/>
      <c r="IO240" s="10"/>
      <c r="IP240" s="10"/>
      <c r="IQ240" s="10"/>
      <c r="IR240" s="10"/>
      <c r="IS240" s="10"/>
      <c r="IT240" s="10"/>
      <c r="IU240" s="10"/>
      <c r="IV240" s="10"/>
      <c r="IW240" s="10"/>
      <c r="IX240" s="10"/>
      <c r="IY240" s="10"/>
      <c r="IZ240" s="10"/>
      <c r="JA240" s="10"/>
      <c r="JB240" s="10"/>
      <c r="JC240" s="10"/>
      <c r="JD240" s="10"/>
      <c r="JE240" s="10"/>
      <c r="JF240" s="10"/>
      <c r="JG240" s="10"/>
      <c r="JH240" s="10"/>
      <c r="JI240" s="10"/>
      <c r="JJ240" s="10"/>
      <c r="JK240" s="10"/>
      <c r="JL240" s="10"/>
      <c r="JM240" s="10"/>
      <c r="JN240" s="10"/>
      <c r="JO240" s="10"/>
      <c r="JP240" s="10"/>
      <c r="JQ240" s="10"/>
      <c r="JR240" s="10"/>
      <c r="JS240" s="10"/>
      <c r="JT240" s="10"/>
      <c r="JU240" s="10"/>
      <c r="JV240" s="10"/>
      <c r="JW240" s="10"/>
      <c r="JX240" s="10"/>
      <c r="JY240" s="10"/>
      <c r="JZ240" s="10"/>
      <c r="KA240" s="10"/>
      <c r="KB240" s="10"/>
      <c r="KC240" s="10"/>
      <c r="KD240" s="10"/>
      <c r="KE240" s="10"/>
      <c r="KF240" s="10"/>
      <c r="KG240" s="10"/>
      <c r="KH240" s="10"/>
      <c r="KI240" s="10"/>
      <c r="KJ240" s="10"/>
      <c r="KK240" s="10"/>
      <c r="KL240" s="10"/>
      <c r="KM240" s="10"/>
      <c r="KN240" s="10"/>
      <c r="KO240" s="10"/>
      <c r="KP240" s="10"/>
      <c r="KQ240" s="10"/>
      <c r="KR240" s="10"/>
      <c r="KS240" s="10"/>
      <c r="KT240" s="10"/>
      <c r="KU240" s="10"/>
      <c r="KV240" s="10"/>
      <c r="KW240" s="10"/>
      <c r="KX240" s="10"/>
      <c r="KY240" s="10"/>
      <c r="KZ240" s="10"/>
      <c r="LA240" s="10"/>
      <c r="LB240" s="10"/>
      <c r="LC240" s="10"/>
      <c r="LD240" s="10"/>
      <c r="LE240" s="10"/>
      <c r="LF240" s="10"/>
      <c r="LG240" s="10"/>
      <c r="LH240" s="10"/>
      <c r="LI240" s="10"/>
      <c r="LJ240" s="10"/>
      <c r="LK240" s="10"/>
      <c r="LL240" s="10"/>
      <c r="LM240" s="10"/>
      <c r="LN240" s="10"/>
      <c r="LO240" s="10"/>
      <c r="LP240" s="10"/>
      <c r="LQ240" s="10"/>
      <c r="LR240" s="10"/>
      <c r="LS240" s="10"/>
      <c r="LT240" s="10"/>
      <c r="LU240" s="10"/>
      <c r="LV240" s="10"/>
      <c r="LW240" s="10"/>
      <c r="LX240" s="10"/>
      <c r="LY240" s="10"/>
      <c r="LZ240" s="10"/>
      <c r="MA240" s="10"/>
      <c r="MB240" s="10"/>
      <c r="MC240" s="10"/>
      <c r="MD240" s="10"/>
      <c r="ME240" s="10"/>
      <c r="MF240" s="10"/>
      <c r="MG240" s="10"/>
      <c r="MH240" s="10"/>
      <c r="MI240" s="10"/>
      <c r="MJ240" s="10"/>
      <c r="MK240" s="10"/>
      <c r="ML240" s="10"/>
      <c r="MM240" s="10"/>
      <c r="MN240" s="10"/>
      <c r="MO240" s="10"/>
      <c r="MP240" s="10"/>
      <c r="MQ240" s="10"/>
      <c r="MR240" s="10"/>
      <c r="MS240" s="10"/>
      <c r="MT240" s="10"/>
      <c r="MU240" s="10"/>
      <c r="MV240" s="10"/>
      <c r="MW240" s="10"/>
      <c r="MX240" s="10"/>
      <c r="MY240" s="10"/>
      <c r="MZ240" s="10"/>
      <c r="NA240" s="10"/>
      <c r="NB240" s="10"/>
      <c r="NC240" s="10"/>
      <c r="ND240" s="10"/>
      <c r="NE240" s="10"/>
      <c r="NF240" s="10"/>
      <c r="NG240" s="10"/>
      <c r="NH240" s="10"/>
      <c r="NI240" s="10"/>
      <c r="NJ240" s="10"/>
      <c r="NK240" s="10"/>
      <c r="NL240" s="10"/>
      <c r="NM240" s="10"/>
      <c r="NN240" s="10"/>
      <c r="NO240" s="10"/>
      <c r="NP240" s="10"/>
      <c r="NQ240" s="10"/>
      <c r="NR240" s="10"/>
      <c r="NS240" s="10"/>
      <c r="NT240" s="10"/>
      <c r="NU240" s="10"/>
      <c r="NV240" s="10"/>
      <c r="NW240" s="10"/>
      <c r="NX240" s="10"/>
      <c r="NY240" s="10"/>
      <c r="NZ240" s="10"/>
      <c r="OA240" s="10"/>
      <c r="OB240" s="10"/>
      <c r="OC240" s="10"/>
      <c r="OD240" s="10"/>
      <c r="OE240" s="10"/>
      <c r="OF240" s="10"/>
      <c r="OG240" s="10"/>
      <c r="OH240" s="10"/>
      <c r="OI240" s="10"/>
      <c r="OJ240" s="10"/>
      <c r="OK240" s="10"/>
      <c r="OL240" s="10"/>
      <c r="OM240" s="10"/>
      <c r="ON240" s="10"/>
      <c r="OO240" s="10"/>
      <c r="OP240" s="10"/>
      <c r="OQ240" s="10"/>
      <c r="OR240" s="10"/>
      <c r="OS240" s="10"/>
      <c r="OT240" s="10"/>
      <c r="OU240" s="10"/>
      <c r="OV240" s="10"/>
      <c r="OW240" s="10"/>
      <c r="OX240" s="10"/>
      <c r="OY240" s="10"/>
      <c r="OZ240" s="10"/>
      <c r="PA240" s="10"/>
      <c r="PB240" s="10"/>
      <c r="PC240" s="10"/>
      <c r="PD240" s="10"/>
      <c r="PE240" s="10"/>
      <c r="PF240" s="10"/>
      <c r="PG240" s="10"/>
      <c r="PH240" s="10"/>
      <c r="PI240" s="10"/>
      <c r="PJ240" s="10"/>
      <c r="PK240" s="10"/>
      <c r="PL240" s="10"/>
      <c r="PM240" s="10"/>
      <c r="PN240" s="10"/>
      <c r="PO240" s="10"/>
      <c r="PP240" s="10"/>
      <c r="PQ240" s="10"/>
      <c r="PR240" s="10"/>
      <c r="PS240" s="10"/>
      <c r="PT240" s="10"/>
      <c r="PU240" s="10"/>
      <c r="PV240" s="10"/>
      <c r="PW240" s="10"/>
      <c r="PX240" s="10"/>
      <c r="PY240" s="10"/>
      <c r="PZ240" s="10"/>
      <c r="QA240" s="10"/>
      <c r="QB240" s="10"/>
      <c r="QC240" s="10"/>
      <c r="QD240" s="10"/>
      <c r="QE240" s="10"/>
      <c r="QF240" s="10"/>
      <c r="QG240" s="10"/>
      <c r="QH240" s="10"/>
      <c r="QI240" s="10"/>
      <c r="QJ240" s="10"/>
      <c r="QK240" s="10"/>
      <c r="QL240" s="10"/>
      <c r="QM240" s="10"/>
      <c r="QN240" s="10"/>
      <c r="QO240" s="10"/>
      <c r="QP240" s="10"/>
      <c r="QQ240" s="10"/>
      <c r="QR240" s="10"/>
      <c r="QS240" s="10"/>
      <c r="QT240" s="10"/>
      <c r="QU240" s="10"/>
      <c r="QV240" s="10"/>
      <c r="QW240" s="10"/>
      <c r="QX240" s="10"/>
      <c r="QY240" s="10"/>
      <c r="QZ240" s="10"/>
      <c r="RA240" s="10"/>
      <c r="RB240" s="10"/>
      <c r="RC240" s="10"/>
      <c r="RD240" s="10"/>
      <c r="RE240" s="10"/>
      <c r="RF240" s="10"/>
      <c r="RG240" s="10"/>
      <c r="RH240" s="10"/>
      <c r="RI240" s="10"/>
      <c r="RJ240" s="10"/>
      <c r="RK240" s="10"/>
      <c r="RL240" s="10"/>
      <c r="RM240" s="10"/>
      <c r="RN240" s="10"/>
      <c r="RO240" s="10"/>
      <c r="RP240" s="10"/>
      <c r="RQ240" s="10"/>
      <c r="RR240" s="10"/>
      <c r="RS240" s="10"/>
      <c r="RT240" s="10"/>
      <c r="RU240" s="10"/>
      <c r="RV240" s="10"/>
      <c r="RW240" s="10"/>
      <c r="RX240" s="10"/>
      <c r="RY240" s="10"/>
      <c r="RZ240" s="10"/>
      <c r="SA240" s="10"/>
      <c r="SB240" s="10"/>
      <c r="SC240" s="10"/>
      <c r="SD240" s="10"/>
      <c r="SE240" s="10"/>
      <c r="SF240" s="10"/>
      <c r="SG240" s="10"/>
      <c r="SH240" s="10"/>
      <c r="SI240" s="10"/>
      <c r="SJ240" s="10"/>
      <c r="SK240" s="10"/>
      <c r="SL240" s="10"/>
      <c r="SM240" s="10"/>
      <c r="SN240" s="10"/>
      <c r="SO240" s="10"/>
      <c r="SP240" s="10"/>
      <c r="SQ240" s="10"/>
      <c r="SR240" s="10"/>
      <c r="SS240" s="10"/>
      <c r="ST240" s="10"/>
      <c r="SU240" s="10"/>
      <c r="SV240" s="10"/>
      <c r="SW240" s="10"/>
      <c r="SX240" s="10"/>
      <c r="SY240" s="10"/>
      <c r="SZ240" s="10"/>
      <c r="TA240" s="10"/>
      <c r="TB240" s="10"/>
      <c r="TC240" s="10"/>
      <c r="TD240" s="10"/>
      <c r="TE240" s="10"/>
      <c r="TF240" s="10"/>
      <c r="TG240" s="10"/>
      <c r="TH240" s="10"/>
      <c r="TI240" s="10"/>
      <c r="TJ240" s="10"/>
      <c r="TK240" s="10"/>
      <c r="TL240" s="10"/>
      <c r="TM240" s="10"/>
      <c r="TN240" s="10"/>
      <c r="TO240" s="10"/>
      <c r="TP240" s="10"/>
      <c r="TQ240" s="10"/>
      <c r="TR240" s="10"/>
      <c r="TS240" s="10"/>
      <c r="TT240" s="10"/>
      <c r="TU240" s="10"/>
      <c r="TV240" s="10"/>
      <c r="TW240" s="10"/>
      <c r="TX240" s="10"/>
      <c r="TY240" s="10"/>
      <c r="TZ240" s="10"/>
      <c r="UA240" s="10"/>
      <c r="UB240" s="10"/>
      <c r="UC240" s="10"/>
      <c r="UD240" s="10"/>
      <c r="UE240" s="10"/>
      <c r="UF240" s="10"/>
      <c r="UG240" s="10"/>
      <c r="UH240" s="10"/>
      <c r="UI240" s="10"/>
      <c r="UJ240" s="10"/>
      <c r="UK240" s="10"/>
      <c r="UL240" s="10"/>
      <c r="UM240" s="10"/>
      <c r="UN240" s="10"/>
      <c r="UO240" s="10"/>
      <c r="UP240" s="10"/>
      <c r="UQ240" s="10"/>
      <c r="UR240" s="10"/>
      <c r="US240" s="10"/>
      <c r="UT240" s="10"/>
      <c r="UU240" s="10"/>
      <c r="UV240" s="10"/>
      <c r="UW240" s="10"/>
      <c r="UX240" s="10"/>
      <c r="UY240" s="10"/>
      <c r="UZ240" s="10"/>
      <c r="VA240" s="10"/>
      <c r="VB240" s="10"/>
      <c r="VC240" s="10"/>
      <c r="VD240" s="10"/>
      <c r="VE240" s="10"/>
      <c r="VF240" s="10"/>
      <c r="VG240" s="10"/>
      <c r="VH240" s="10"/>
      <c r="VI240" s="10"/>
      <c r="VJ240" s="10"/>
      <c r="VK240" s="10"/>
      <c r="VL240" s="10"/>
      <c r="VM240" s="10"/>
      <c r="VN240" s="10"/>
      <c r="VO240" s="10"/>
      <c r="VP240" s="10"/>
      <c r="VQ240" s="10"/>
      <c r="VR240" s="10"/>
      <c r="VS240" s="10"/>
      <c r="VT240" s="10"/>
      <c r="VU240" s="10"/>
      <c r="VV240" s="10"/>
      <c r="VW240" s="10"/>
      <c r="VX240" s="10"/>
      <c r="VY240" s="10"/>
      <c r="VZ240" s="10"/>
      <c r="WA240" s="10"/>
      <c r="WB240" s="10"/>
      <c r="WC240" s="10"/>
      <c r="WD240" s="10"/>
      <c r="WE240" s="10"/>
      <c r="WF240" s="10"/>
      <c r="WG240" s="10"/>
      <c r="WH240" s="10"/>
      <c r="WI240" s="10"/>
      <c r="WJ240" s="10"/>
      <c r="WK240" s="10"/>
      <c r="WL240" s="10"/>
      <c r="WM240" s="10"/>
      <c r="WN240" s="10"/>
      <c r="WO240" s="10"/>
      <c r="WP240" s="10"/>
      <c r="WQ240" s="10"/>
      <c r="WR240" s="10"/>
      <c r="WS240" s="10"/>
      <c r="WT240" s="10"/>
      <c r="WU240" s="10"/>
      <c r="WV240" s="10"/>
      <c r="WW240" s="10"/>
      <c r="WX240" s="10"/>
      <c r="WY240" s="10"/>
      <c r="WZ240" s="10"/>
      <c r="XA240" s="10"/>
      <c r="XB240" s="10"/>
      <c r="XC240" s="10"/>
      <c r="XD240" s="10"/>
      <c r="XE240" s="10"/>
      <c r="XF240" s="10"/>
      <c r="XG240" s="10"/>
      <c r="XH240" s="10"/>
      <c r="XI240" s="10"/>
      <c r="XJ240" s="10"/>
      <c r="XK240" s="10"/>
      <c r="XL240" s="10"/>
      <c r="XM240" s="10"/>
      <c r="XN240" s="10"/>
      <c r="XO240" s="10"/>
      <c r="XP240" s="10"/>
      <c r="XQ240" s="10"/>
      <c r="XR240" s="10"/>
      <c r="XS240" s="10"/>
      <c r="XT240" s="10"/>
      <c r="XU240" s="10"/>
      <c r="XV240" s="10"/>
      <c r="XW240" s="10"/>
      <c r="XX240" s="10"/>
      <c r="XY240" s="10"/>
      <c r="XZ240" s="10"/>
      <c r="YA240" s="10"/>
      <c r="YB240" s="10"/>
      <c r="YC240" s="10"/>
      <c r="YD240" s="10"/>
      <c r="YE240" s="10"/>
      <c r="YF240" s="10"/>
      <c r="YG240" s="10"/>
      <c r="YH240" s="10"/>
      <c r="YI240" s="10"/>
      <c r="YJ240" s="10"/>
      <c r="YK240" s="10"/>
      <c r="YL240" s="10"/>
      <c r="YM240" s="10"/>
      <c r="YN240" s="10"/>
      <c r="YO240" s="10"/>
      <c r="YP240" s="10"/>
      <c r="YQ240" s="10"/>
      <c r="YR240" s="10"/>
      <c r="YS240" s="10"/>
      <c r="YT240" s="10"/>
      <c r="YU240" s="10"/>
      <c r="YV240" s="10"/>
      <c r="YW240" s="10"/>
      <c r="YX240" s="10"/>
      <c r="YY240" s="10"/>
      <c r="YZ240" s="10"/>
      <c r="ZA240" s="10"/>
      <c r="ZB240" s="10"/>
      <c r="ZC240" s="10"/>
      <c r="ZD240" s="10"/>
      <c r="ZE240" s="10"/>
      <c r="ZF240" s="10"/>
      <c r="ZG240" s="10"/>
      <c r="ZH240" s="10"/>
      <c r="ZI240" s="10"/>
      <c r="ZJ240" s="10"/>
      <c r="ZK240" s="10"/>
      <c r="ZL240" s="10"/>
      <c r="ZM240" s="10"/>
      <c r="ZN240" s="10"/>
      <c r="ZO240" s="10"/>
      <c r="ZP240" s="10"/>
      <c r="ZQ240" s="10"/>
      <c r="ZR240" s="10"/>
      <c r="ZS240" s="10"/>
      <c r="ZT240" s="10"/>
      <c r="ZU240" s="10"/>
      <c r="ZV240" s="10"/>
      <c r="ZW240" s="10"/>
      <c r="ZX240" s="10"/>
      <c r="ZY240" s="10"/>
      <c r="ZZ240" s="10"/>
      <c r="AAA240" s="10"/>
      <c r="AAB240" s="10"/>
      <c r="AAC240" s="10"/>
      <c r="AAD240" s="10"/>
      <c r="AAE240" s="10"/>
      <c r="AAF240" s="10"/>
      <c r="AAG240" s="10"/>
      <c r="AAH240" s="10"/>
      <c r="AAI240" s="10"/>
      <c r="AAJ240" s="10"/>
      <c r="AAK240" s="10"/>
      <c r="AAL240" s="10"/>
      <c r="AAM240" s="10"/>
      <c r="AAN240" s="10"/>
      <c r="AAO240" s="10"/>
      <c r="AAP240" s="10"/>
      <c r="AAQ240" s="10"/>
      <c r="AAR240" s="10"/>
      <c r="AAS240" s="10"/>
      <c r="AAT240" s="10"/>
      <c r="AAU240" s="10"/>
      <c r="AAV240" s="10"/>
      <c r="AAW240" s="10"/>
      <c r="AAX240" s="10"/>
      <c r="AAY240" s="10"/>
      <c r="AAZ240" s="10"/>
      <c r="ABA240" s="10"/>
      <c r="ABB240" s="10"/>
      <c r="ABC240" s="10"/>
      <c r="ABD240" s="10"/>
      <c r="ABE240" s="10"/>
      <c r="ABF240" s="10"/>
      <c r="ABG240" s="10"/>
      <c r="ABH240" s="10"/>
      <c r="ABI240" s="10"/>
      <c r="ABJ240" s="10"/>
      <c r="ABK240" s="10"/>
      <c r="ABL240" s="10"/>
      <c r="ABM240" s="10"/>
      <c r="ABN240" s="10"/>
      <c r="ABO240" s="10"/>
      <c r="ABP240" s="10"/>
      <c r="ABQ240" s="10"/>
      <c r="ABR240" s="10"/>
      <c r="ABS240" s="10"/>
      <c r="ABT240" s="10"/>
      <c r="ABU240" s="10"/>
      <c r="ABV240" s="10"/>
      <c r="ABW240" s="10"/>
      <c r="ABX240" s="10"/>
      <c r="ABY240" s="10"/>
      <c r="ABZ240" s="10"/>
      <c r="ACA240" s="10"/>
      <c r="ACB240" s="10"/>
      <c r="ACC240" s="10"/>
      <c r="ACD240" s="10"/>
      <c r="ACE240" s="10"/>
      <c r="ACF240" s="10"/>
      <c r="ACG240" s="10"/>
      <c r="ACH240" s="10"/>
      <c r="ACI240" s="10"/>
      <c r="ACJ240" s="10"/>
      <c r="ACK240" s="10"/>
      <c r="ACL240" s="10"/>
      <c r="ACM240" s="10"/>
      <c r="ACN240" s="10"/>
      <c r="ACO240" s="10"/>
      <c r="ACP240" s="10"/>
      <c r="ACQ240" s="10"/>
      <c r="ACR240" s="10"/>
      <c r="ACS240" s="10"/>
      <c r="ACT240" s="10"/>
      <c r="ACU240" s="10"/>
      <c r="ACV240" s="10"/>
      <c r="ACW240" s="10"/>
      <c r="ACX240" s="10"/>
      <c r="ACY240" s="10"/>
      <c r="ACZ240" s="10"/>
      <c r="ADA240" s="10"/>
      <c r="ADB240" s="10"/>
      <c r="ADC240" s="10"/>
      <c r="ADD240" s="10"/>
      <c r="ADE240" s="10"/>
      <c r="ADF240" s="10"/>
      <c r="ADG240" s="10"/>
      <c r="ADH240" s="10"/>
      <c r="ADI240" s="10"/>
      <c r="ADJ240" s="10"/>
      <c r="ADK240" s="10"/>
      <c r="ADL240" s="10"/>
      <c r="ADM240" s="10"/>
      <c r="ADN240" s="10"/>
      <c r="ADO240" s="10"/>
      <c r="ADP240" s="10"/>
      <c r="ADQ240" s="10"/>
      <c r="ADR240" s="10"/>
      <c r="ADS240" s="10"/>
      <c r="ADT240" s="10"/>
      <c r="ADU240" s="10"/>
      <c r="ADV240" s="10"/>
      <c r="ADW240" s="10"/>
      <c r="ADX240" s="10"/>
      <c r="ADY240" s="10"/>
      <c r="ADZ240" s="10"/>
      <c r="AEA240" s="10"/>
      <c r="AEB240" s="10"/>
      <c r="AEC240" s="10"/>
      <c r="AED240" s="10"/>
      <c r="AEE240" s="10"/>
      <c r="AEF240" s="10"/>
      <c r="AEG240" s="10"/>
      <c r="AEH240" s="10"/>
      <c r="AEI240" s="10"/>
      <c r="AEJ240" s="10"/>
      <c r="AEK240" s="10"/>
      <c r="AEL240" s="10"/>
      <c r="AEM240" s="10"/>
      <c r="AEN240" s="10"/>
      <c r="AEO240" s="10"/>
      <c r="AEP240" s="10"/>
      <c r="AEQ240" s="10"/>
      <c r="AER240" s="10"/>
      <c r="AES240" s="10"/>
      <c r="AET240" s="10"/>
      <c r="AEU240" s="10"/>
      <c r="AEV240" s="10"/>
      <c r="AEW240" s="10"/>
      <c r="AEX240" s="10"/>
      <c r="AEY240" s="10"/>
      <c r="AEZ240" s="10"/>
      <c r="AFA240" s="10"/>
      <c r="AFB240" s="10"/>
      <c r="AFC240" s="10"/>
      <c r="AFD240" s="10"/>
      <c r="AFE240" s="10"/>
      <c r="AFF240" s="10"/>
      <c r="AFG240" s="10"/>
      <c r="AFH240" s="10"/>
      <c r="AFI240" s="10"/>
      <c r="AFJ240" s="10"/>
      <c r="AFK240" s="10"/>
      <c r="AFL240" s="10"/>
      <c r="AFM240" s="10"/>
      <c r="AFN240" s="10"/>
      <c r="AFO240" s="10"/>
      <c r="AFP240" s="10"/>
      <c r="AFQ240" s="10"/>
      <c r="AFR240" s="10"/>
      <c r="AFS240" s="10"/>
      <c r="AFT240" s="10"/>
      <c r="AFU240" s="10"/>
      <c r="AFV240" s="10"/>
      <c r="AFW240" s="10"/>
      <c r="AFX240" s="10"/>
      <c r="AFY240" s="10"/>
      <c r="AFZ240" s="10"/>
      <c r="AGA240" s="10"/>
      <c r="AGB240" s="10"/>
      <c r="AGC240" s="10"/>
      <c r="AGD240" s="10"/>
      <c r="AGE240" s="10"/>
      <c r="AGF240" s="10"/>
      <c r="AGG240" s="10"/>
      <c r="AGH240" s="10"/>
      <c r="AGI240" s="10"/>
      <c r="AGJ240" s="10"/>
      <c r="AGK240" s="10"/>
      <c r="AGL240" s="10"/>
      <c r="AGM240" s="10"/>
      <c r="AGN240" s="10"/>
      <c r="AGO240" s="10"/>
      <c r="AGP240" s="10"/>
      <c r="AGQ240" s="10"/>
      <c r="AGR240" s="10"/>
      <c r="AGS240" s="10"/>
      <c r="AGT240" s="10"/>
      <c r="AGU240" s="10"/>
      <c r="AGV240" s="10"/>
      <c r="AGW240" s="10"/>
      <c r="AGX240" s="10"/>
      <c r="AGY240" s="10"/>
      <c r="AGZ240" s="10"/>
      <c r="AHA240" s="10"/>
      <c r="AHB240" s="10"/>
      <c r="AHC240" s="10"/>
      <c r="AHD240" s="10"/>
      <c r="AHE240" s="10"/>
      <c r="AHF240" s="10"/>
      <c r="AHG240" s="10"/>
      <c r="AHH240" s="10"/>
      <c r="AHI240" s="10"/>
      <c r="AHJ240" s="10"/>
      <c r="AHK240" s="10"/>
      <c r="AHL240" s="10"/>
      <c r="AHM240" s="10"/>
      <c r="AHN240" s="10"/>
      <c r="AHO240" s="10"/>
      <c r="AHP240" s="10"/>
      <c r="AHQ240" s="10"/>
      <c r="AHR240" s="10"/>
      <c r="AHS240" s="10"/>
      <c r="AHT240" s="10"/>
      <c r="AHU240" s="10"/>
      <c r="AHV240" s="10"/>
      <c r="AHW240" s="10"/>
      <c r="AHX240" s="10"/>
      <c r="AHY240" s="10"/>
      <c r="AHZ240" s="10"/>
      <c r="AIA240" s="10"/>
      <c r="AIB240" s="10"/>
      <c r="AIC240" s="10"/>
      <c r="AID240" s="10"/>
      <c r="AIE240" s="10"/>
      <c r="AIF240" s="10"/>
      <c r="AIG240" s="10"/>
      <c r="AIH240" s="10"/>
      <c r="AII240" s="10"/>
      <c r="AIJ240" s="10"/>
      <c r="AIK240" s="10"/>
      <c r="AIL240" s="10"/>
      <c r="AIM240" s="10"/>
      <c r="AIN240" s="10"/>
      <c r="AIO240" s="10"/>
      <c r="AIP240" s="10"/>
      <c r="AIQ240" s="10"/>
      <c r="AIR240" s="10"/>
      <c r="AIS240" s="10"/>
      <c r="AIT240" s="10"/>
      <c r="AIU240" s="10"/>
      <c r="AIV240" s="10"/>
      <c r="AIW240" s="10"/>
      <c r="AIX240" s="10"/>
      <c r="AIY240" s="10"/>
      <c r="AIZ240" s="10"/>
      <c r="AJA240" s="10"/>
      <c r="AJB240" s="10"/>
      <c r="AJC240" s="10"/>
      <c r="AJD240" s="10"/>
      <c r="AJE240" s="10"/>
      <c r="AJF240" s="10"/>
      <c r="AJG240" s="10"/>
      <c r="AJH240" s="10"/>
      <c r="AJI240" s="10"/>
      <c r="AJJ240" s="10"/>
      <c r="AJK240" s="10"/>
      <c r="AJL240" s="10"/>
      <c r="AJM240" s="10"/>
      <c r="AJN240" s="10"/>
      <c r="AJO240" s="10"/>
      <c r="AJP240" s="10"/>
      <c r="AJQ240" s="10"/>
      <c r="AJR240" s="10"/>
      <c r="AJS240" s="10"/>
      <c r="AJT240" s="10"/>
      <c r="AJU240" s="10"/>
      <c r="AJV240" s="10"/>
      <c r="AJW240" s="10"/>
      <c r="AJX240" s="10"/>
      <c r="AJY240" s="10"/>
      <c r="AJZ240" s="10"/>
      <c r="AKA240" s="10"/>
      <c r="AKB240" s="10"/>
      <c r="AKC240" s="10"/>
      <c r="AKD240" s="10"/>
      <c r="AKE240" s="10"/>
      <c r="AKF240" s="10"/>
      <c r="AKG240" s="10"/>
      <c r="AKH240" s="10"/>
      <c r="AKI240" s="10"/>
      <c r="AKJ240" s="10"/>
      <c r="AKK240" s="10"/>
      <c r="AKL240" s="10"/>
      <c r="AKM240" s="10"/>
      <c r="AKN240" s="10"/>
      <c r="AKO240" s="10"/>
      <c r="AKP240" s="10"/>
      <c r="AKQ240" s="10"/>
      <c r="AKR240" s="10"/>
      <c r="AKS240" s="10"/>
      <c r="AKT240" s="10"/>
      <c r="AKU240" s="10"/>
      <c r="AKV240" s="10"/>
      <c r="AKW240" s="10"/>
      <c r="AKX240" s="10"/>
      <c r="AKY240" s="10"/>
      <c r="AKZ240" s="10"/>
      <c r="ALA240" s="10"/>
      <c r="ALB240" s="10"/>
      <c r="ALC240" s="10"/>
      <c r="ALD240" s="10"/>
      <c r="ALE240" s="10"/>
      <c r="ALF240" s="10"/>
      <c r="ALG240" s="10"/>
      <c r="ALH240" s="10"/>
      <c r="ALI240" s="10"/>
      <c r="ALJ240" s="10"/>
      <c r="ALK240" s="10"/>
      <c r="ALL240" s="10"/>
      <c r="ALM240" s="10"/>
      <c r="ALN240" s="10"/>
      <c r="ALO240" s="10"/>
      <c r="ALP240" s="10"/>
      <c r="ALQ240" s="10"/>
      <c r="ALR240" s="10"/>
      <c r="ALS240" s="10"/>
      <c r="ALT240" s="10"/>
      <c r="ALU240" s="10"/>
      <c r="ALV240" s="10"/>
      <c r="ALW240" s="10"/>
      <c r="ALX240" s="10"/>
      <c r="ALY240" s="10"/>
      <c r="ALZ240" s="10"/>
      <c r="AMA240" s="10"/>
      <c r="AMB240" s="10"/>
      <c r="AMC240" s="10"/>
      <c r="AMD240" s="10"/>
      <c r="AME240" s="10"/>
      <c r="AMF240" s="10"/>
      <c r="AMG240" s="10"/>
      <c r="AMH240" s="10"/>
      <c r="AMI240" s="10"/>
      <c r="AMJ240" s="10"/>
      <c r="AMK240" s="10"/>
      <c r="AML240" s="10"/>
      <c r="AMM240" s="10"/>
      <c r="AMN240" s="10"/>
      <c r="AMO240" s="10"/>
      <c r="AMP240" s="10"/>
      <c r="AMQ240" s="10"/>
      <c r="AMR240" s="10"/>
      <c r="AMS240" s="10"/>
      <c r="AMT240" s="10"/>
      <c r="AMU240" s="10"/>
      <c r="AMV240" s="10"/>
      <c r="AMW240" s="10"/>
      <c r="AMX240" s="10"/>
      <c r="AMY240" s="10"/>
      <c r="AMZ240" s="10"/>
      <c r="ANA240" s="10"/>
      <c r="ANB240" s="10"/>
      <c r="ANC240" s="10"/>
      <c r="AND240" s="10"/>
      <c r="ANE240" s="10"/>
      <c r="ANF240" s="10"/>
      <c r="ANG240" s="10"/>
      <c r="ANH240" s="10"/>
      <c r="ANI240" s="10"/>
      <c r="ANJ240" s="10"/>
      <c r="ANK240" s="10"/>
      <c r="ANL240" s="10"/>
      <c r="ANM240" s="10"/>
      <c r="ANN240" s="10"/>
      <c r="ANO240" s="10"/>
      <c r="ANP240" s="10"/>
      <c r="ANQ240" s="10"/>
      <c r="ANR240" s="10"/>
      <c r="ANS240" s="10"/>
      <c r="ANT240" s="10"/>
      <c r="ANU240" s="10"/>
      <c r="ANV240" s="10"/>
      <c r="ANW240" s="10"/>
      <c r="ANX240" s="10"/>
      <c r="ANY240" s="10"/>
      <c r="ANZ240" s="10"/>
      <c r="AOA240" s="10"/>
      <c r="AOB240" s="10"/>
      <c r="AOC240" s="10"/>
      <c r="AOD240" s="10"/>
      <c r="AOE240" s="10"/>
      <c r="AOF240" s="10"/>
      <c r="AOG240" s="10"/>
      <c r="AOH240" s="10"/>
      <c r="AOI240" s="10"/>
      <c r="AOJ240" s="10"/>
      <c r="AOK240" s="10"/>
      <c r="AOL240" s="10"/>
      <c r="AOM240" s="10"/>
      <c r="AON240" s="10"/>
      <c r="AOO240" s="10"/>
      <c r="AOP240" s="10"/>
      <c r="AOQ240" s="10"/>
      <c r="AOR240" s="10"/>
      <c r="AOS240" s="10"/>
      <c r="AOT240" s="10"/>
      <c r="AOU240" s="10"/>
      <c r="AOV240" s="10"/>
      <c r="AOW240" s="10"/>
      <c r="AOX240" s="10"/>
      <c r="AOY240" s="10"/>
      <c r="AOZ240" s="10"/>
      <c r="APA240" s="10"/>
      <c r="APB240" s="10"/>
      <c r="APC240" s="10"/>
      <c r="APD240" s="10"/>
      <c r="APE240" s="10"/>
      <c r="APF240" s="10"/>
      <c r="APG240" s="10"/>
      <c r="APH240" s="10"/>
      <c r="API240" s="10"/>
      <c r="APJ240" s="10"/>
      <c r="APK240" s="10"/>
      <c r="APL240" s="10"/>
      <c r="APM240" s="10"/>
      <c r="APN240" s="10"/>
      <c r="APO240" s="10"/>
      <c r="APP240" s="10"/>
      <c r="APQ240" s="10"/>
      <c r="APR240" s="10"/>
      <c r="APS240" s="10"/>
      <c r="APT240" s="10"/>
      <c r="APU240" s="10"/>
      <c r="APV240" s="10"/>
      <c r="APW240" s="10"/>
      <c r="APX240" s="10"/>
      <c r="APY240" s="10"/>
      <c r="APZ240" s="10"/>
      <c r="AQA240" s="10"/>
      <c r="AQB240" s="10"/>
      <c r="AQC240" s="10"/>
      <c r="AQD240" s="10"/>
      <c r="AQE240" s="10"/>
      <c r="AQF240" s="10"/>
      <c r="AQG240" s="10"/>
      <c r="AQH240" s="10"/>
      <c r="AQI240" s="10"/>
      <c r="AQJ240" s="10"/>
      <c r="AQK240" s="10"/>
      <c r="AQL240" s="10"/>
      <c r="AQM240" s="10"/>
      <c r="AQN240" s="10"/>
      <c r="AQO240" s="10"/>
      <c r="AQP240" s="10"/>
      <c r="AQQ240" s="10"/>
      <c r="AQR240" s="10"/>
      <c r="AQS240" s="10"/>
      <c r="AQT240" s="10"/>
      <c r="AQU240" s="10"/>
      <c r="AQV240" s="10"/>
      <c r="AQW240" s="10"/>
      <c r="AQX240" s="10"/>
      <c r="AQY240" s="10"/>
      <c r="AQZ240" s="10"/>
      <c r="ARA240" s="10"/>
      <c r="ARB240" s="10"/>
      <c r="ARC240" s="10"/>
      <c r="ARD240" s="10"/>
      <c r="ARE240" s="10"/>
      <c r="ARF240" s="10"/>
      <c r="ARG240" s="10"/>
      <c r="ARH240" s="10"/>
      <c r="ARI240" s="10"/>
      <c r="ARJ240" s="10"/>
      <c r="ARK240" s="10"/>
      <c r="ARL240" s="10"/>
      <c r="ARM240" s="10"/>
      <c r="ARN240" s="10"/>
      <c r="ARO240" s="10"/>
      <c r="ARP240" s="10"/>
      <c r="ARQ240" s="10"/>
      <c r="ARR240" s="10"/>
      <c r="ARS240" s="10"/>
      <c r="ART240" s="10"/>
      <c r="ARU240" s="10"/>
      <c r="ARV240" s="10"/>
      <c r="ARW240" s="10"/>
      <c r="ARX240" s="10"/>
      <c r="ARY240" s="10"/>
      <c r="ARZ240" s="10"/>
      <c r="ASA240" s="10"/>
      <c r="ASB240" s="10"/>
      <c r="ASC240" s="10"/>
      <c r="ASD240" s="10"/>
      <c r="ASE240" s="10"/>
      <c r="ASF240" s="10"/>
      <c r="ASG240" s="10"/>
      <c r="ASH240" s="10"/>
      <c r="ASI240" s="10"/>
      <c r="ASJ240" s="10"/>
      <c r="ASK240" s="10"/>
      <c r="ASL240" s="10"/>
      <c r="ASM240" s="10"/>
      <c r="ASN240" s="10"/>
      <c r="ASO240" s="10"/>
      <c r="ASP240" s="10"/>
      <c r="ASQ240" s="10"/>
      <c r="ASR240" s="10"/>
      <c r="ASS240" s="10"/>
      <c r="AST240" s="10"/>
      <c r="ASU240" s="10"/>
      <c r="ASV240" s="10"/>
      <c r="ASW240" s="10"/>
      <c r="ASX240" s="10"/>
      <c r="ASY240" s="10"/>
      <c r="ASZ240" s="10"/>
      <c r="ATA240" s="10"/>
      <c r="ATB240" s="10"/>
      <c r="ATC240" s="10"/>
      <c r="ATD240" s="10"/>
      <c r="ATE240" s="10"/>
      <c r="ATF240" s="10"/>
      <c r="ATG240" s="10"/>
      <c r="ATH240" s="10"/>
      <c r="ATI240" s="10"/>
      <c r="ATJ240" s="10"/>
      <c r="ATK240" s="10"/>
      <c r="ATL240" s="10"/>
      <c r="ATM240" s="10"/>
      <c r="ATN240" s="10"/>
      <c r="ATO240" s="10"/>
      <c r="ATP240" s="10"/>
      <c r="ATQ240" s="10"/>
      <c r="ATR240" s="10"/>
      <c r="ATS240" s="10"/>
      <c r="ATT240" s="10"/>
      <c r="ATU240" s="10"/>
      <c r="ATV240" s="10"/>
      <c r="ATW240" s="10"/>
      <c r="ATX240" s="10"/>
      <c r="ATY240" s="10"/>
      <c r="ATZ240" s="10"/>
      <c r="AUA240" s="10"/>
      <c r="AUB240" s="10"/>
      <c r="AUC240" s="10"/>
      <c r="AUD240" s="10"/>
      <c r="AUE240" s="10"/>
      <c r="AUF240" s="10"/>
      <c r="AUG240" s="10"/>
      <c r="AUH240" s="10"/>
      <c r="AUI240" s="10"/>
      <c r="AUJ240" s="10"/>
      <c r="AUK240" s="10"/>
      <c r="AUL240" s="10"/>
      <c r="AUM240" s="10"/>
      <c r="AUN240" s="10"/>
      <c r="AUO240" s="10"/>
      <c r="AUP240" s="10"/>
      <c r="AUQ240" s="10"/>
      <c r="AUR240" s="10"/>
      <c r="AUS240" s="10"/>
      <c r="AUT240" s="10"/>
      <c r="AUU240" s="10"/>
      <c r="AUV240" s="10"/>
      <c r="AUW240" s="10"/>
      <c r="AUX240" s="10"/>
      <c r="AUY240" s="10"/>
      <c r="AUZ240" s="10"/>
      <c r="AVA240" s="10"/>
      <c r="AVB240" s="10"/>
      <c r="AVC240" s="10"/>
      <c r="AVD240" s="10"/>
      <c r="AVE240" s="10"/>
      <c r="AVF240" s="10"/>
      <c r="AVG240" s="10"/>
      <c r="AVH240" s="10"/>
      <c r="AVI240" s="10"/>
      <c r="AVJ240" s="10"/>
      <c r="AVK240" s="10"/>
      <c r="AVL240" s="10"/>
      <c r="AVM240" s="10"/>
      <c r="AVN240" s="10"/>
      <c r="AVO240" s="10"/>
      <c r="AVP240" s="10"/>
      <c r="AVQ240" s="10"/>
      <c r="AVR240" s="10"/>
      <c r="AVS240" s="10"/>
      <c r="AVT240" s="10"/>
      <c r="AVU240" s="10"/>
      <c r="AVV240" s="10"/>
      <c r="AVW240" s="10"/>
      <c r="AVX240" s="10"/>
      <c r="AVY240" s="10"/>
      <c r="AVZ240" s="10"/>
      <c r="AWA240" s="10"/>
      <c r="AWB240" s="10"/>
      <c r="AWC240" s="10"/>
      <c r="AWD240" s="10"/>
      <c r="AWE240" s="10"/>
      <c r="AWF240" s="10"/>
      <c r="AWG240" s="10"/>
      <c r="AWH240" s="10"/>
      <c r="AWI240" s="10"/>
      <c r="AWJ240" s="10"/>
      <c r="AWK240" s="10"/>
      <c r="AWL240" s="10"/>
      <c r="AWM240" s="10"/>
      <c r="AWN240" s="10"/>
      <c r="AWO240" s="10"/>
      <c r="AWP240" s="10"/>
      <c r="AWQ240" s="10"/>
      <c r="AWR240" s="10"/>
      <c r="AWS240" s="10"/>
      <c r="AWT240" s="10"/>
      <c r="AWU240" s="10"/>
      <c r="AWV240" s="10"/>
      <c r="AWW240" s="10"/>
      <c r="AWX240" s="10"/>
      <c r="AWY240" s="10"/>
      <c r="AWZ240" s="10"/>
      <c r="AXA240" s="10"/>
      <c r="AXB240" s="10"/>
      <c r="AXC240" s="10"/>
      <c r="AXD240" s="10"/>
      <c r="AXE240" s="10"/>
      <c r="AXF240" s="10"/>
      <c r="AXG240" s="10"/>
      <c r="AXH240" s="10"/>
      <c r="AXI240" s="10"/>
      <c r="AXJ240" s="10"/>
      <c r="AXK240" s="10"/>
      <c r="AXL240" s="10"/>
      <c r="AXM240" s="10"/>
      <c r="AXN240" s="10"/>
      <c r="AXO240" s="10"/>
      <c r="AXP240" s="10"/>
      <c r="AXQ240" s="10"/>
      <c r="AXR240" s="10"/>
      <c r="AXS240" s="10"/>
      <c r="AXT240" s="10"/>
      <c r="AXU240" s="10"/>
      <c r="AXV240" s="10"/>
      <c r="AXW240" s="10"/>
      <c r="AXX240" s="10"/>
      <c r="AXY240" s="10"/>
      <c r="AXZ240" s="10"/>
      <c r="AYA240" s="10"/>
      <c r="AYB240" s="10"/>
      <c r="AYC240" s="10"/>
      <c r="AYD240" s="10"/>
      <c r="AYE240" s="10"/>
      <c r="AYF240" s="10"/>
      <c r="AYG240" s="10"/>
      <c r="AYH240" s="10"/>
      <c r="AYI240" s="10"/>
      <c r="AYJ240" s="10"/>
      <c r="AYK240" s="10"/>
      <c r="AYL240" s="10"/>
      <c r="AYM240" s="10"/>
      <c r="AYN240" s="10"/>
      <c r="AYO240" s="10"/>
      <c r="AYP240" s="10"/>
      <c r="AYQ240" s="10"/>
      <c r="AYR240" s="10"/>
      <c r="AYS240" s="10"/>
      <c r="AYT240" s="10"/>
      <c r="AYU240" s="10"/>
      <c r="AYV240" s="10"/>
      <c r="AYW240" s="10"/>
      <c r="AYX240" s="10"/>
      <c r="AYY240" s="10"/>
      <c r="AYZ240" s="10"/>
      <c r="AZA240" s="10"/>
      <c r="AZB240" s="10"/>
      <c r="AZC240" s="10"/>
      <c r="AZD240" s="10"/>
      <c r="AZE240" s="10"/>
      <c r="AZF240" s="10"/>
      <c r="AZG240" s="10"/>
      <c r="AZH240" s="10"/>
      <c r="AZI240" s="10"/>
      <c r="AZJ240" s="10"/>
      <c r="AZK240" s="10"/>
      <c r="AZL240" s="10"/>
      <c r="AZM240" s="10"/>
      <c r="AZN240" s="10"/>
      <c r="AZO240" s="10"/>
      <c r="AZP240" s="10"/>
      <c r="AZQ240" s="10"/>
      <c r="AZR240" s="10"/>
      <c r="AZS240" s="10"/>
      <c r="AZT240" s="10"/>
      <c r="AZU240" s="10"/>
      <c r="AZV240" s="10"/>
      <c r="AZW240" s="10"/>
      <c r="AZX240" s="10"/>
      <c r="AZY240" s="10"/>
      <c r="AZZ240" s="10"/>
      <c r="BAA240" s="10"/>
      <c r="BAB240" s="10"/>
      <c r="BAC240" s="10"/>
      <c r="BAD240" s="10"/>
      <c r="BAE240" s="10"/>
      <c r="BAF240" s="10"/>
      <c r="BAG240" s="10"/>
      <c r="BAH240" s="10"/>
      <c r="BAI240" s="10"/>
      <c r="BAJ240" s="10"/>
      <c r="BAK240" s="10"/>
      <c r="BAL240" s="10"/>
      <c r="BAM240" s="10"/>
      <c r="BAN240" s="10"/>
      <c r="BAO240" s="10"/>
      <c r="BAP240" s="10"/>
      <c r="BAQ240" s="10"/>
      <c r="BAR240" s="10"/>
      <c r="BAS240" s="10"/>
      <c r="BAT240" s="10"/>
      <c r="BAU240" s="10"/>
      <c r="BAV240" s="10"/>
      <c r="BAW240" s="10"/>
      <c r="BAX240" s="10"/>
      <c r="BAY240" s="10"/>
      <c r="BAZ240" s="10"/>
      <c r="BBA240" s="10"/>
      <c r="BBB240" s="10"/>
      <c r="BBC240" s="10"/>
      <c r="BBD240" s="10"/>
      <c r="BBE240" s="10"/>
      <c r="BBF240" s="10"/>
      <c r="BBG240" s="10"/>
      <c r="BBH240" s="10"/>
      <c r="BBI240" s="10"/>
      <c r="BBJ240" s="10"/>
      <c r="BBK240" s="10"/>
      <c r="BBL240" s="10"/>
      <c r="BBM240" s="10"/>
      <c r="BBN240" s="10"/>
      <c r="BBO240" s="10"/>
      <c r="BBP240" s="10"/>
      <c r="BBQ240" s="10"/>
      <c r="BBR240" s="10"/>
      <c r="BBS240" s="10"/>
      <c r="BBT240" s="10"/>
      <c r="BBU240" s="10"/>
      <c r="BBV240" s="10"/>
      <c r="BBW240" s="10"/>
      <c r="BBX240" s="10"/>
      <c r="BBY240" s="10"/>
      <c r="BBZ240" s="10"/>
      <c r="BCA240" s="10"/>
      <c r="BCB240" s="10"/>
      <c r="BCC240" s="10"/>
      <c r="BCD240" s="10"/>
      <c r="BCE240" s="10"/>
      <c r="BCF240" s="10"/>
      <c r="BCG240" s="10"/>
      <c r="BCH240" s="10"/>
      <c r="BCI240" s="10"/>
      <c r="BCJ240" s="10"/>
      <c r="BCK240" s="10"/>
      <c r="BCL240" s="10"/>
      <c r="BCM240" s="10"/>
      <c r="BCN240" s="10"/>
      <c r="BCO240" s="10"/>
      <c r="BCP240" s="10"/>
      <c r="BCQ240" s="10"/>
      <c r="BCR240" s="10"/>
      <c r="BCS240" s="10"/>
      <c r="BCT240" s="10"/>
    </row>
    <row r="241" spans="1:1450" s="37" customFormat="1" x14ac:dyDescent="0.25">
      <c r="A241" s="66" t="s">
        <v>1228</v>
      </c>
      <c r="B241" s="33" t="s">
        <v>82</v>
      </c>
      <c r="C241" s="33" t="s">
        <v>84</v>
      </c>
      <c r="D241" s="108" t="s">
        <v>690</v>
      </c>
      <c r="E241" s="33" t="s">
        <v>428</v>
      </c>
      <c r="F241" s="33" t="s">
        <v>18</v>
      </c>
      <c r="G241" s="67">
        <v>15624</v>
      </c>
      <c r="H241" s="67">
        <v>917</v>
      </c>
      <c r="I241" s="67">
        <v>395</v>
      </c>
      <c r="J241" s="33"/>
      <c r="K241" s="33"/>
      <c r="L241" s="33"/>
      <c r="M241" s="33"/>
      <c r="N241" s="74"/>
      <c r="O241" s="33" t="str">
        <f t="shared" si="46"/>
        <v/>
      </c>
      <c r="P241" s="33"/>
      <c r="Q241" s="68">
        <f>ABS(G241-$K$238)</f>
        <v>15487.5</v>
      </c>
      <c r="R241" s="34">
        <f>IF(Q241&gt;$P$238,"",G241)</f>
        <v>15624</v>
      </c>
      <c r="S241" s="34">
        <f t="shared" si="52"/>
        <v>395</v>
      </c>
      <c r="T241" s="33"/>
      <c r="U241" s="33"/>
      <c r="V241" s="33"/>
      <c r="W241" s="68">
        <f>IF(R241="","",((R241-$T$238)/S241)^2)</f>
        <v>1537.3347620573622</v>
      </c>
      <c r="X241" s="33"/>
      <c r="Y241" s="75"/>
      <c r="Z241" s="75"/>
      <c r="AA241" s="75"/>
      <c r="AB241" s="75"/>
      <c r="AC241" s="33"/>
      <c r="AD241" s="33"/>
      <c r="AE241" s="33"/>
      <c r="AF241" s="33"/>
      <c r="AG241" s="76"/>
      <c r="AH241" s="36"/>
      <c r="AI241" s="36"/>
      <c r="AJ241" s="36"/>
      <c r="AK241" s="36"/>
      <c r="AL241" s="33"/>
      <c r="AM241" s="29"/>
      <c r="AN241" s="29"/>
      <c r="AO241" s="29"/>
      <c r="AP241" s="29"/>
      <c r="AQ241" s="29"/>
      <c r="AR241" s="29"/>
      <c r="AS241" s="29"/>
      <c r="AT241" s="29"/>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c r="HU241" s="10"/>
      <c r="HV241" s="10"/>
      <c r="HW241" s="10"/>
      <c r="HX241" s="10"/>
      <c r="HY241" s="10"/>
      <c r="HZ241" s="10"/>
      <c r="IA241" s="10"/>
      <c r="IB241" s="10"/>
      <c r="IC241" s="10"/>
      <c r="ID241" s="10"/>
      <c r="IE241" s="10"/>
      <c r="IF241" s="10"/>
      <c r="IG241" s="10"/>
      <c r="IH241" s="10"/>
      <c r="II241" s="10"/>
      <c r="IJ241" s="10"/>
      <c r="IK241" s="10"/>
      <c r="IL241" s="10"/>
      <c r="IM241" s="10"/>
      <c r="IN241" s="10"/>
      <c r="IO241" s="10"/>
      <c r="IP241" s="10"/>
      <c r="IQ241" s="10"/>
      <c r="IR241" s="10"/>
      <c r="IS241" s="10"/>
      <c r="IT241" s="10"/>
      <c r="IU241" s="10"/>
      <c r="IV241" s="10"/>
      <c r="IW241" s="10"/>
      <c r="IX241" s="10"/>
      <c r="IY241" s="10"/>
      <c r="IZ241" s="10"/>
      <c r="JA241" s="10"/>
      <c r="JB241" s="10"/>
      <c r="JC241" s="10"/>
      <c r="JD241" s="10"/>
      <c r="JE241" s="10"/>
      <c r="JF241" s="10"/>
      <c r="JG241" s="10"/>
      <c r="JH241" s="10"/>
      <c r="JI241" s="10"/>
      <c r="JJ241" s="10"/>
      <c r="JK241" s="10"/>
      <c r="JL241" s="10"/>
      <c r="JM241" s="10"/>
      <c r="JN241" s="10"/>
      <c r="JO241" s="10"/>
      <c r="JP241" s="10"/>
      <c r="JQ241" s="10"/>
      <c r="JR241" s="10"/>
      <c r="JS241" s="10"/>
      <c r="JT241" s="10"/>
      <c r="JU241" s="10"/>
      <c r="JV241" s="10"/>
      <c r="JW241" s="10"/>
      <c r="JX241" s="10"/>
      <c r="JY241" s="10"/>
      <c r="JZ241" s="10"/>
      <c r="KA241" s="10"/>
      <c r="KB241" s="10"/>
      <c r="KC241" s="10"/>
      <c r="KD241" s="10"/>
      <c r="KE241" s="10"/>
      <c r="KF241" s="10"/>
      <c r="KG241" s="10"/>
      <c r="KH241" s="10"/>
      <c r="KI241" s="10"/>
      <c r="KJ241" s="10"/>
      <c r="KK241" s="10"/>
      <c r="KL241" s="10"/>
      <c r="KM241" s="10"/>
      <c r="KN241" s="10"/>
      <c r="KO241" s="10"/>
      <c r="KP241" s="10"/>
      <c r="KQ241" s="10"/>
      <c r="KR241" s="10"/>
      <c r="KS241" s="10"/>
      <c r="KT241" s="10"/>
      <c r="KU241" s="10"/>
      <c r="KV241" s="10"/>
      <c r="KW241" s="10"/>
      <c r="KX241" s="10"/>
      <c r="KY241" s="10"/>
      <c r="KZ241" s="10"/>
      <c r="LA241" s="10"/>
      <c r="LB241" s="10"/>
      <c r="LC241" s="10"/>
      <c r="LD241" s="10"/>
      <c r="LE241" s="10"/>
      <c r="LF241" s="10"/>
      <c r="LG241" s="10"/>
      <c r="LH241" s="10"/>
      <c r="LI241" s="10"/>
      <c r="LJ241" s="10"/>
      <c r="LK241" s="10"/>
      <c r="LL241" s="10"/>
      <c r="LM241" s="10"/>
      <c r="LN241" s="10"/>
      <c r="LO241" s="10"/>
      <c r="LP241" s="10"/>
      <c r="LQ241" s="10"/>
      <c r="LR241" s="10"/>
      <c r="LS241" s="10"/>
      <c r="LT241" s="10"/>
      <c r="LU241" s="10"/>
      <c r="LV241" s="10"/>
      <c r="LW241" s="10"/>
      <c r="LX241" s="10"/>
      <c r="LY241" s="10"/>
      <c r="LZ241" s="10"/>
      <c r="MA241" s="10"/>
      <c r="MB241" s="10"/>
      <c r="MC241" s="10"/>
      <c r="MD241" s="10"/>
      <c r="ME241" s="10"/>
      <c r="MF241" s="10"/>
      <c r="MG241" s="10"/>
      <c r="MH241" s="10"/>
      <c r="MI241" s="10"/>
      <c r="MJ241" s="10"/>
      <c r="MK241" s="10"/>
      <c r="ML241" s="10"/>
      <c r="MM241" s="10"/>
      <c r="MN241" s="10"/>
      <c r="MO241" s="10"/>
      <c r="MP241" s="10"/>
      <c r="MQ241" s="10"/>
      <c r="MR241" s="10"/>
      <c r="MS241" s="10"/>
      <c r="MT241" s="10"/>
      <c r="MU241" s="10"/>
      <c r="MV241" s="10"/>
      <c r="MW241" s="10"/>
      <c r="MX241" s="10"/>
      <c r="MY241" s="10"/>
      <c r="MZ241" s="10"/>
      <c r="NA241" s="10"/>
      <c r="NB241" s="10"/>
      <c r="NC241" s="10"/>
      <c r="ND241" s="10"/>
      <c r="NE241" s="10"/>
      <c r="NF241" s="10"/>
      <c r="NG241" s="10"/>
      <c r="NH241" s="10"/>
      <c r="NI241" s="10"/>
      <c r="NJ241" s="10"/>
      <c r="NK241" s="10"/>
      <c r="NL241" s="10"/>
      <c r="NM241" s="10"/>
      <c r="NN241" s="10"/>
      <c r="NO241" s="10"/>
      <c r="NP241" s="10"/>
      <c r="NQ241" s="10"/>
      <c r="NR241" s="10"/>
      <c r="NS241" s="10"/>
      <c r="NT241" s="10"/>
      <c r="NU241" s="10"/>
      <c r="NV241" s="10"/>
      <c r="NW241" s="10"/>
      <c r="NX241" s="10"/>
      <c r="NY241" s="10"/>
      <c r="NZ241" s="10"/>
      <c r="OA241" s="10"/>
      <c r="OB241" s="10"/>
      <c r="OC241" s="10"/>
      <c r="OD241" s="10"/>
      <c r="OE241" s="10"/>
      <c r="OF241" s="10"/>
      <c r="OG241" s="10"/>
      <c r="OH241" s="10"/>
      <c r="OI241" s="10"/>
      <c r="OJ241" s="10"/>
      <c r="OK241" s="10"/>
      <c r="OL241" s="10"/>
      <c r="OM241" s="10"/>
      <c r="ON241" s="10"/>
      <c r="OO241" s="10"/>
      <c r="OP241" s="10"/>
      <c r="OQ241" s="10"/>
      <c r="OR241" s="10"/>
      <c r="OS241" s="10"/>
      <c r="OT241" s="10"/>
      <c r="OU241" s="10"/>
      <c r="OV241" s="10"/>
      <c r="OW241" s="10"/>
      <c r="OX241" s="10"/>
      <c r="OY241" s="10"/>
      <c r="OZ241" s="10"/>
      <c r="PA241" s="10"/>
      <c r="PB241" s="10"/>
      <c r="PC241" s="10"/>
      <c r="PD241" s="10"/>
      <c r="PE241" s="10"/>
      <c r="PF241" s="10"/>
      <c r="PG241" s="10"/>
      <c r="PH241" s="10"/>
      <c r="PI241" s="10"/>
      <c r="PJ241" s="10"/>
      <c r="PK241" s="10"/>
      <c r="PL241" s="10"/>
      <c r="PM241" s="10"/>
      <c r="PN241" s="10"/>
      <c r="PO241" s="10"/>
      <c r="PP241" s="10"/>
      <c r="PQ241" s="10"/>
      <c r="PR241" s="10"/>
      <c r="PS241" s="10"/>
      <c r="PT241" s="10"/>
      <c r="PU241" s="10"/>
      <c r="PV241" s="10"/>
      <c r="PW241" s="10"/>
      <c r="PX241" s="10"/>
      <c r="PY241" s="10"/>
      <c r="PZ241" s="10"/>
      <c r="QA241" s="10"/>
      <c r="QB241" s="10"/>
      <c r="QC241" s="10"/>
      <c r="QD241" s="10"/>
      <c r="QE241" s="10"/>
      <c r="QF241" s="10"/>
      <c r="QG241" s="10"/>
      <c r="QH241" s="10"/>
      <c r="QI241" s="10"/>
      <c r="QJ241" s="10"/>
      <c r="QK241" s="10"/>
      <c r="QL241" s="10"/>
      <c r="QM241" s="10"/>
      <c r="QN241" s="10"/>
      <c r="QO241" s="10"/>
      <c r="QP241" s="10"/>
      <c r="QQ241" s="10"/>
      <c r="QR241" s="10"/>
      <c r="QS241" s="10"/>
      <c r="QT241" s="10"/>
      <c r="QU241" s="10"/>
      <c r="QV241" s="10"/>
      <c r="QW241" s="10"/>
      <c r="QX241" s="10"/>
      <c r="QY241" s="10"/>
      <c r="QZ241" s="10"/>
      <c r="RA241" s="10"/>
      <c r="RB241" s="10"/>
      <c r="RC241" s="10"/>
      <c r="RD241" s="10"/>
      <c r="RE241" s="10"/>
      <c r="RF241" s="10"/>
      <c r="RG241" s="10"/>
      <c r="RH241" s="10"/>
      <c r="RI241" s="10"/>
      <c r="RJ241" s="10"/>
      <c r="RK241" s="10"/>
      <c r="RL241" s="10"/>
      <c r="RM241" s="10"/>
      <c r="RN241" s="10"/>
      <c r="RO241" s="10"/>
      <c r="RP241" s="10"/>
      <c r="RQ241" s="10"/>
      <c r="RR241" s="10"/>
      <c r="RS241" s="10"/>
      <c r="RT241" s="10"/>
      <c r="RU241" s="10"/>
      <c r="RV241" s="10"/>
      <c r="RW241" s="10"/>
      <c r="RX241" s="10"/>
      <c r="RY241" s="10"/>
      <c r="RZ241" s="10"/>
      <c r="SA241" s="10"/>
      <c r="SB241" s="10"/>
      <c r="SC241" s="10"/>
      <c r="SD241" s="10"/>
      <c r="SE241" s="10"/>
      <c r="SF241" s="10"/>
      <c r="SG241" s="10"/>
      <c r="SH241" s="10"/>
      <c r="SI241" s="10"/>
      <c r="SJ241" s="10"/>
      <c r="SK241" s="10"/>
      <c r="SL241" s="10"/>
      <c r="SM241" s="10"/>
      <c r="SN241" s="10"/>
      <c r="SO241" s="10"/>
      <c r="SP241" s="10"/>
      <c r="SQ241" s="10"/>
      <c r="SR241" s="10"/>
      <c r="SS241" s="10"/>
      <c r="ST241" s="10"/>
      <c r="SU241" s="10"/>
      <c r="SV241" s="10"/>
      <c r="SW241" s="10"/>
      <c r="SX241" s="10"/>
      <c r="SY241" s="10"/>
      <c r="SZ241" s="10"/>
      <c r="TA241" s="10"/>
      <c r="TB241" s="10"/>
      <c r="TC241" s="10"/>
      <c r="TD241" s="10"/>
      <c r="TE241" s="10"/>
      <c r="TF241" s="10"/>
      <c r="TG241" s="10"/>
      <c r="TH241" s="10"/>
      <c r="TI241" s="10"/>
      <c r="TJ241" s="10"/>
      <c r="TK241" s="10"/>
      <c r="TL241" s="10"/>
      <c r="TM241" s="10"/>
      <c r="TN241" s="10"/>
      <c r="TO241" s="10"/>
      <c r="TP241" s="10"/>
      <c r="TQ241" s="10"/>
      <c r="TR241" s="10"/>
      <c r="TS241" s="10"/>
      <c r="TT241" s="10"/>
      <c r="TU241" s="10"/>
      <c r="TV241" s="10"/>
      <c r="TW241" s="10"/>
      <c r="TX241" s="10"/>
      <c r="TY241" s="10"/>
      <c r="TZ241" s="10"/>
      <c r="UA241" s="10"/>
      <c r="UB241" s="10"/>
      <c r="UC241" s="10"/>
      <c r="UD241" s="10"/>
      <c r="UE241" s="10"/>
      <c r="UF241" s="10"/>
      <c r="UG241" s="10"/>
      <c r="UH241" s="10"/>
      <c r="UI241" s="10"/>
      <c r="UJ241" s="10"/>
      <c r="UK241" s="10"/>
      <c r="UL241" s="10"/>
      <c r="UM241" s="10"/>
      <c r="UN241" s="10"/>
      <c r="UO241" s="10"/>
      <c r="UP241" s="10"/>
      <c r="UQ241" s="10"/>
      <c r="UR241" s="10"/>
      <c r="US241" s="10"/>
      <c r="UT241" s="10"/>
      <c r="UU241" s="10"/>
      <c r="UV241" s="10"/>
      <c r="UW241" s="10"/>
      <c r="UX241" s="10"/>
      <c r="UY241" s="10"/>
      <c r="UZ241" s="10"/>
      <c r="VA241" s="10"/>
      <c r="VB241" s="10"/>
      <c r="VC241" s="10"/>
      <c r="VD241" s="10"/>
      <c r="VE241" s="10"/>
      <c r="VF241" s="10"/>
      <c r="VG241" s="10"/>
      <c r="VH241" s="10"/>
      <c r="VI241" s="10"/>
      <c r="VJ241" s="10"/>
      <c r="VK241" s="10"/>
      <c r="VL241" s="10"/>
      <c r="VM241" s="10"/>
      <c r="VN241" s="10"/>
      <c r="VO241" s="10"/>
      <c r="VP241" s="10"/>
      <c r="VQ241" s="10"/>
      <c r="VR241" s="10"/>
      <c r="VS241" s="10"/>
      <c r="VT241" s="10"/>
      <c r="VU241" s="10"/>
      <c r="VV241" s="10"/>
      <c r="VW241" s="10"/>
      <c r="VX241" s="10"/>
      <c r="VY241" s="10"/>
      <c r="VZ241" s="10"/>
      <c r="WA241" s="10"/>
      <c r="WB241" s="10"/>
      <c r="WC241" s="10"/>
      <c r="WD241" s="10"/>
      <c r="WE241" s="10"/>
      <c r="WF241" s="10"/>
      <c r="WG241" s="10"/>
      <c r="WH241" s="10"/>
      <c r="WI241" s="10"/>
      <c r="WJ241" s="10"/>
      <c r="WK241" s="10"/>
      <c r="WL241" s="10"/>
      <c r="WM241" s="10"/>
      <c r="WN241" s="10"/>
      <c r="WO241" s="10"/>
      <c r="WP241" s="10"/>
      <c r="WQ241" s="10"/>
      <c r="WR241" s="10"/>
      <c r="WS241" s="10"/>
      <c r="WT241" s="10"/>
      <c r="WU241" s="10"/>
      <c r="WV241" s="10"/>
      <c r="WW241" s="10"/>
      <c r="WX241" s="10"/>
      <c r="WY241" s="10"/>
      <c r="WZ241" s="10"/>
      <c r="XA241" s="10"/>
      <c r="XB241" s="10"/>
      <c r="XC241" s="10"/>
      <c r="XD241" s="10"/>
      <c r="XE241" s="10"/>
      <c r="XF241" s="10"/>
      <c r="XG241" s="10"/>
      <c r="XH241" s="10"/>
      <c r="XI241" s="10"/>
      <c r="XJ241" s="10"/>
      <c r="XK241" s="10"/>
      <c r="XL241" s="10"/>
      <c r="XM241" s="10"/>
      <c r="XN241" s="10"/>
      <c r="XO241" s="10"/>
      <c r="XP241" s="10"/>
      <c r="XQ241" s="10"/>
      <c r="XR241" s="10"/>
      <c r="XS241" s="10"/>
      <c r="XT241" s="10"/>
      <c r="XU241" s="10"/>
      <c r="XV241" s="10"/>
      <c r="XW241" s="10"/>
      <c r="XX241" s="10"/>
      <c r="XY241" s="10"/>
      <c r="XZ241" s="10"/>
      <c r="YA241" s="10"/>
      <c r="YB241" s="10"/>
      <c r="YC241" s="10"/>
      <c r="YD241" s="10"/>
      <c r="YE241" s="10"/>
      <c r="YF241" s="10"/>
      <c r="YG241" s="10"/>
      <c r="YH241" s="10"/>
      <c r="YI241" s="10"/>
      <c r="YJ241" s="10"/>
      <c r="YK241" s="10"/>
      <c r="YL241" s="10"/>
      <c r="YM241" s="10"/>
      <c r="YN241" s="10"/>
      <c r="YO241" s="10"/>
      <c r="YP241" s="10"/>
      <c r="YQ241" s="10"/>
      <c r="YR241" s="10"/>
      <c r="YS241" s="10"/>
      <c r="YT241" s="10"/>
      <c r="YU241" s="10"/>
      <c r="YV241" s="10"/>
      <c r="YW241" s="10"/>
      <c r="YX241" s="10"/>
      <c r="YY241" s="10"/>
      <c r="YZ241" s="10"/>
      <c r="ZA241" s="10"/>
      <c r="ZB241" s="10"/>
      <c r="ZC241" s="10"/>
      <c r="ZD241" s="10"/>
      <c r="ZE241" s="10"/>
      <c r="ZF241" s="10"/>
      <c r="ZG241" s="10"/>
      <c r="ZH241" s="10"/>
      <c r="ZI241" s="10"/>
      <c r="ZJ241" s="10"/>
      <c r="ZK241" s="10"/>
      <c r="ZL241" s="10"/>
      <c r="ZM241" s="10"/>
      <c r="ZN241" s="10"/>
      <c r="ZO241" s="10"/>
      <c r="ZP241" s="10"/>
      <c r="ZQ241" s="10"/>
      <c r="ZR241" s="10"/>
      <c r="ZS241" s="10"/>
      <c r="ZT241" s="10"/>
      <c r="ZU241" s="10"/>
      <c r="ZV241" s="10"/>
      <c r="ZW241" s="10"/>
      <c r="ZX241" s="10"/>
      <c r="ZY241" s="10"/>
      <c r="ZZ241" s="10"/>
      <c r="AAA241" s="10"/>
      <c r="AAB241" s="10"/>
      <c r="AAC241" s="10"/>
      <c r="AAD241" s="10"/>
      <c r="AAE241" s="10"/>
      <c r="AAF241" s="10"/>
      <c r="AAG241" s="10"/>
      <c r="AAH241" s="10"/>
      <c r="AAI241" s="10"/>
      <c r="AAJ241" s="10"/>
      <c r="AAK241" s="10"/>
      <c r="AAL241" s="10"/>
      <c r="AAM241" s="10"/>
      <c r="AAN241" s="10"/>
      <c r="AAO241" s="10"/>
      <c r="AAP241" s="10"/>
      <c r="AAQ241" s="10"/>
      <c r="AAR241" s="10"/>
      <c r="AAS241" s="10"/>
      <c r="AAT241" s="10"/>
      <c r="AAU241" s="10"/>
      <c r="AAV241" s="10"/>
      <c r="AAW241" s="10"/>
      <c r="AAX241" s="10"/>
      <c r="AAY241" s="10"/>
      <c r="AAZ241" s="10"/>
      <c r="ABA241" s="10"/>
      <c r="ABB241" s="10"/>
      <c r="ABC241" s="10"/>
      <c r="ABD241" s="10"/>
      <c r="ABE241" s="10"/>
      <c r="ABF241" s="10"/>
      <c r="ABG241" s="10"/>
      <c r="ABH241" s="10"/>
      <c r="ABI241" s="10"/>
      <c r="ABJ241" s="10"/>
      <c r="ABK241" s="10"/>
      <c r="ABL241" s="10"/>
      <c r="ABM241" s="10"/>
      <c r="ABN241" s="10"/>
      <c r="ABO241" s="10"/>
      <c r="ABP241" s="10"/>
      <c r="ABQ241" s="10"/>
      <c r="ABR241" s="10"/>
      <c r="ABS241" s="10"/>
      <c r="ABT241" s="10"/>
      <c r="ABU241" s="10"/>
      <c r="ABV241" s="10"/>
      <c r="ABW241" s="10"/>
      <c r="ABX241" s="10"/>
      <c r="ABY241" s="10"/>
      <c r="ABZ241" s="10"/>
      <c r="ACA241" s="10"/>
      <c r="ACB241" s="10"/>
      <c r="ACC241" s="10"/>
      <c r="ACD241" s="10"/>
      <c r="ACE241" s="10"/>
      <c r="ACF241" s="10"/>
      <c r="ACG241" s="10"/>
      <c r="ACH241" s="10"/>
      <c r="ACI241" s="10"/>
      <c r="ACJ241" s="10"/>
      <c r="ACK241" s="10"/>
      <c r="ACL241" s="10"/>
      <c r="ACM241" s="10"/>
      <c r="ACN241" s="10"/>
      <c r="ACO241" s="10"/>
      <c r="ACP241" s="10"/>
      <c r="ACQ241" s="10"/>
      <c r="ACR241" s="10"/>
      <c r="ACS241" s="10"/>
      <c r="ACT241" s="10"/>
      <c r="ACU241" s="10"/>
      <c r="ACV241" s="10"/>
      <c r="ACW241" s="10"/>
      <c r="ACX241" s="10"/>
      <c r="ACY241" s="10"/>
      <c r="ACZ241" s="10"/>
      <c r="ADA241" s="10"/>
      <c r="ADB241" s="10"/>
      <c r="ADC241" s="10"/>
      <c r="ADD241" s="10"/>
      <c r="ADE241" s="10"/>
      <c r="ADF241" s="10"/>
      <c r="ADG241" s="10"/>
      <c r="ADH241" s="10"/>
      <c r="ADI241" s="10"/>
      <c r="ADJ241" s="10"/>
      <c r="ADK241" s="10"/>
      <c r="ADL241" s="10"/>
      <c r="ADM241" s="10"/>
      <c r="ADN241" s="10"/>
      <c r="ADO241" s="10"/>
      <c r="ADP241" s="10"/>
      <c r="ADQ241" s="10"/>
      <c r="ADR241" s="10"/>
      <c r="ADS241" s="10"/>
      <c r="ADT241" s="10"/>
      <c r="ADU241" s="10"/>
      <c r="ADV241" s="10"/>
      <c r="ADW241" s="10"/>
      <c r="ADX241" s="10"/>
      <c r="ADY241" s="10"/>
      <c r="ADZ241" s="10"/>
      <c r="AEA241" s="10"/>
      <c r="AEB241" s="10"/>
      <c r="AEC241" s="10"/>
      <c r="AED241" s="10"/>
      <c r="AEE241" s="10"/>
      <c r="AEF241" s="10"/>
      <c r="AEG241" s="10"/>
      <c r="AEH241" s="10"/>
      <c r="AEI241" s="10"/>
      <c r="AEJ241" s="10"/>
      <c r="AEK241" s="10"/>
      <c r="AEL241" s="10"/>
      <c r="AEM241" s="10"/>
      <c r="AEN241" s="10"/>
      <c r="AEO241" s="10"/>
      <c r="AEP241" s="10"/>
      <c r="AEQ241" s="10"/>
      <c r="AER241" s="10"/>
      <c r="AES241" s="10"/>
      <c r="AET241" s="10"/>
      <c r="AEU241" s="10"/>
      <c r="AEV241" s="10"/>
      <c r="AEW241" s="10"/>
      <c r="AEX241" s="10"/>
      <c r="AEY241" s="10"/>
      <c r="AEZ241" s="10"/>
      <c r="AFA241" s="10"/>
      <c r="AFB241" s="10"/>
      <c r="AFC241" s="10"/>
      <c r="AFD241" s="10"/>
      <c r="AFE241" s="10"/>
      <c r="AFF241" s="10"/>
      <c r="AFG241" s="10"/>
      <c r="AFH241" s="10"/>
      <c r="AFI241" s="10"/>
      <c r="AFJ241" s="10"/>
      <c r="AFK241" s="10"/>
      <c r="AFL241" s="10"/>
      <c r="AFM241" s="10"/>
      <c r="AFN241" s="10"/>
      <c r="AFO241" s="10"/>
      <c r="AFP241" s="10"/>
      <c r="AFQ241" s="10"/>
      <c r="AFR241" s="10"/>
      <c r="AFS241" s="10"/>
      <c r="AFT241" s="10"/>
      <c r="AFU241" s="10"/>
      <c r="AFV241" s="10"/>
      <c r="AFW241" s="10"/>
      <c r="AFX241" s="10"/>
      <c r="AFY241" s="10"/>
      <c r="AFZ241" s="10"/>
      <c r="AGA241" s="10"/>
      <c r="AGB241" s="10"/>
      <c r="AGC241" s="10"/>
      <c r="AGD241" s="10"/>
      <c r="AGE241" s="10"/>
      <c r="AGF241" s="10"/>
      <c r="AGG241" s="10"/>
      <c r="AGH241" s="10"/>
      <c r="AGI241" s="10"/>
      <c r="AGJ241" s="10"/>
      <c r="AGK241" s="10"/>
      <c r="AGL241" s="10"/>
      <c r="AGM241" s="10"/>
      <c r="AGN241" s="10"/>
      <c r="AGO241" s="10"/>
      <c r="AGP241" s="10"/>
      <c r="AGQ241" s="10"/>
      <c r="AGR241" s="10"/>
      <c r="AGS241" s="10"/>
      <c r="AGT241" s="10"/>
      <c r="AGU241" s="10"/>
      <c r="AGV241" s="10"/>
      <c r="AGW241" s="10"/>
      <c r="AGX241" s="10"/>
      <c r="AGY241" s="10"/>
      <c r="AGZ241" s="10"/>
      <c r="AHA241" s="10"/>
      <c r="AHB241" s="10"/>
      <c r="AHC241" s="10"/>
      <c r="AHD241" s="10"/>
      <c r="AHE241" s="10"/>
      <c r="AHF241" s="10"/>
      <c r="AHG241" s="10"/>
      <c r="AHH241" s="10"/>
      <c r="AHI241" s="10"/>
      <c r="AHJ241" s="10"/>
      <c r="AHK241" s="10"/>
      <c r="AHL241" s="10"/>
      <c r="AHM241" s="10"/>
      <c r="AHN241" s="10"/>
      <c r="AHO241" s="10"/>
      <c r="AHP241" s="10"/>
      <c r="AHQ241" s="10"/>
      <c r="AHR241" s="10"/>
      <c r="AHS241" s="10"/>
      <c r="AHT241" s="10"/>
      <c r="AHU241" s="10"/>
      <c r="AHV241" s="10"/>
      <c r="AHW241" s="10"/>
      <c r="AHX241" s="10"/>
      <c r="AHY241" s="10"/>
      <c r="AHZ241" s="10"/>
      <c r="AIA241" s="10"/>
      <c r="AIB241" s="10"/>
      <c r="AIC241" s="10"/>
      <c r="AID241" s="10"/>
      <c r="AIE241" s="10"/>
      <c r="AIF241" s="10"/>
      <c r="AIG241" s="10"/>
      <c r="AIH241" s="10"/>
      <c r="AII241" s="10"/>
      <c r="AIJ241" s="10"/>
      <c r="AIK241" s="10"/>
      <c r="AIL241" s="10"/>
      <c r="AIM241" s="10"/>
      <c r="AIN241" s="10"/>
      <c r="AIO241" s="10"/>
      <c r="AIP241" s="10"/>
      <c r="AIQ241" s="10"/>
      <c r="AIR241" s="10"/>
      <c r="AIS241" s="10"/>
      <c r="AIT241" s="10"/>
      <c r="AIU241" s="10"/>
      <c r="AIV241" s="10"/>
      <c r="AIW241" s="10"/>
      <c r="AIX241" s="10"/>
      <c r="AIY241" s="10"/>
      <c r="AIZ241" s="10"/>
      <c r="AJA241" s="10"/>
      <c r="AJB241" s="10"/>
      <c r="AJC241" s="10"/>
      <c r="AJD241" s="10"/>
      <c r="AJE241" s="10"/>
      <c r="AJF241" s="10"/>
      <c r="AJG241" s="10"/>
      <c r="AJH241" s="10"/>
      <c r="AJI241" s="10"/>
      <c r="AJJ241" s="10"/>
      <c r="AJK241" s="10"/>
      <c r="AJL241" s="10"/>
      <c r="AJM241" s="10"/>
      <c r="AJN241" s="10"/>
      <c r="AJO241" s="10"/>
      <c r="AJP241" s="10"/>
      <c r="AJQ241" s="10"/>
      <c r="AJR241" s="10"/>
      <c r="AJS241" s="10"/>
      <c r="AJT241" s="10"/>
      <c r="AJU241" s="10"/>
      <c r="AJV241" s="10"/>
      <c r="AJW241" s="10"/>
      <c r="AJX241" s="10"/>
      <c r="AJY241" s="10"/>
      <c r="AJZ241" s="10"/>
      <c r="AKA241" s="10"/>
      <c r="AKB241" s="10"/>
      <c r="AKC241" s="10"/>
      <c r="AKD241" s="10"/>
      <c r="AKE241" s="10"/>
      <c r="AKF241" s="10"/>
      <c r="AKG241" s="10"/>
      <c r="AKH241" s="10"/>
      <c r="AKI241" s="10"/>
      <c r="AKJ241" s="10"/>
      <c r="AKK241" s="10"/>
      <c r="AKL241" s="10"/>
      <c r="AKM241" s="10"/>
      <c r="AKN241" s="10"/>
      <c r="AKO241" s="10"/>
      <c r="AKP241" s="10"/>
      <c r="AKQ241" s="10"/>
      <c r="AKR241" s="10"/>
      <c r="AKS241" s="10"/>
      <c r="AKT241" s="10"/>
      <c r="AKU241" s="10"/>
      <c r="AKV241" s="10"/>
      <c r="AKW241" s="10"/>
      <c r="AKX241" s="10"/>
      <c r="AKY241" s="10"/>
      <c r="AKZ241" s="10"/>
      <c r="ALA241" s="10"/>
      <c r="ALB241" s="10"/>
      <c r="ALC241" s="10"/>
      <c r="ALD241" s="10"/>
      <c r="ALE241" s="10"/>
      <c r="ALF241" s="10"/>
      <c r="ALG241" s="10"/>
      <c r="ALH241" s="10"/>
      <c r="ALI241" s="10"/>
      <c r="ALJ241" s="10"/>
      <c r="ALK241" s="10"/>
      <c r="ALL241" s="10"/>
      <c r="ALM241" s="10"/>
      <c r="ALN241" s="10"/>
      <c r="ALO241" s="10"/>
      <c r="ALP241" s="10"/>
      <c r="ALQ241" s="10"/>
      <c r="ALR241" s="10"/>
      <c r="ALS241" s="10"/>
      <c r="ALT241" s="10"/>
      <c r="ALU241" s="10"/>
      <c r="ALV241" s="10"/>
      <c r="ALW241" s="10"/>
      <c r="ALX241" s="10"/>
      <c r="ALY241" s="10"/>
      <c r="ALZ241" s="10"/>
      <c r="AMA241" s="10"/>
      <c r="AMB241" s="10"/>
      <c r="AMC241" s="10"/>
      <c r="AMD241" s="10"/>
      <c r="AME241" s="10"/>
      <c r="AMF241" s="10"/>
      <c r="AMG241" s="10"/>
      <c r="AMH241" s="10"/>
      <c r="AMI241" s="10"/>
      <c r="AMJ241" s="10"/>
      <c r="AMK241" s="10"/>
      <c r="AML241" s="10"/>
      <c r="AMM241" s="10"/>
      <c r="AMN241" s="10"/>
      <c r="AMO241" s="10"/>
      <c r="AMP241" s="10"/>
      <c r="AMQ241" s="10"/>
      <c r="AMR241" s="10"/>
      <c r="AMS241" s="10"/>
      <c r="AMT241" s="10"/>
      <c r="AMU241" s="10"/>
      <c r="AMV241" s="10"/>
      <c r="AMW241" s="10"/>
      <c r="AMX241" s="10"/>
      <c r="AMY241" s="10"/>
      <c r="AMZ241" s="10"/>
      <c r="ANA241" s="10"/>
      <c r="ANB241" s="10"/>
      <c r="ANC241" s="10"/>
      <c r="AND241" s="10"/>
      <c r="ANE241" s="10"/>
      <c r="ANF241" s="10"/>
      <c r="ANG241" s="10"/>
      <c r="ANH241" s="10"/>
      <c r="ANI241" s="10"/>
      <c r="ANJ241" s="10"/>
      <c r="ANK241" s="10"/>
      <c r="ANL241" s="10"/>
      <c r="ANM241" s="10"/>
      <c r="ANN241" s="10"/>
      <c r="ANO241" s="10"/>
      <c r="ANP241" s="10"/>
      <c r="ANQ241" s="10"/>
      <c r="ANR241" s="10"/>
      <c r="ANS241" s="10"/>
      <c r="ANT241" s="10"/>
      <c r="ANU241" s="10"/>
      <c r="ANV241" s="10"/>
      <c r="ANW241" s="10"/>
      <c r="ANX241" s="10"/>
      <c r="ANY241" s="10"/>
      <c r="ANZ241" s="10"/>
      <c r="AOA241" s="10"/>
      <c r="AOB241" s="10"/>
      <c r="AOC241" s="10"/>
      <c r="AOD241" s="10"/>
      <c r="AOE241" s="10"/>
      <c r="AOF241" s="10"/>
      <c r="AOG241" s="10"/>
      <c r="AOH241" s="10"/>
      <c r="AOI241" s="10"/>
      <c r="AOJ241" s="10"/>
      <c r="AOK241" s="10"/>
      <c r="AOL241" s="10"/>
      <c r="AOM241" s="10"/>
      <c r="AON241" s="10"/>
      <c r="AOO241" s="10"/>
      <c r="AOP241" s="10"/>
      <c r="AOQ241" s="10"/>
      <c r="AOR241" s="10"/>
      <c r="AOS241" s="10"/>
      <c r="AOT241" s="10"/>
      <c r="AOU241" s="10"/>
      <c r="AOV241" s="10"/>
      <c r="AOW241" s="10"/>
      <c r="AOX241" s="10"/>
      <c r="AOY241" s="10"/>
      <c r="AOZ241" s="10"/>
      <c r="APA241" s="10"/>
      <c r="APB241" s="10"/>
      <c r="APC241" s="10"/>
      <c r="APD241" s="10"/>
      <c r="APE241" s="10"/>
      <c r="APF241" s="10"/>
      <c r="APG241" s="10"/>
      <c r="APH241" s="10"/>
      <c r="API241" s="10"/>
      <c r="APJ241" s="10"/>
      <c r="APK241" s="10"/>
      <c r="APL241" s="10"/>
      <c r="APM241" s="10"/>
      <c r="APN241" s="10"/>
      <c r="APO241" s="10"/>
      <c r="APP241" s="10"/>
      <c r="APQ241" s="10"/>
      <c r="APR241" s="10"/>
      <c r="APS241" s="10"/>
      <c r="APT241" s="10"/>
      <c r="APU241" s="10"/>
      <c r="APV241" s="10"/>
      <c r="APW241" s="10"/>
      <c r="APX241" s="10"/>
      <c r="APY241" s="10"/>
      <c r="APZ241" s="10"/>
      <c r="AQA241" s="10"/>
      <c r="AQB241" s="10"/>
      <c r="AQC241" s="10"/>
      <c r="AQD241" s="10"/>
      <c r="AQE241" s="10"/>
      <c r="AQF241" s="10"/>
      <c r="AQG241" s="10"/>
      <c r="AQH241" s="10"/>
      <c r="AQI241" s="10"/>
      <c r="AQJ241" s="10"/>
      <c r="AQK241" s="10"/>
      <c r="AQL241" s="10"/>
      <c r="AQM241" s="10"/>
      <c r="AQN241" s="10"/>
      <c r="AQO241" s="10"/>
      <c r="AQP241" s="10"/>
      <c r="AQQ241" s="10"/>
      <c r="AQR241" s="10"/>
      <c r="AQS241" s="10"/>
      <c r="AQT241" s="10"/>
      <c r="AQU241" s="10"/>
      <c r="AQV241" s="10"/>
      <c r="AQW241" s="10"/>
      <c r="AQX241" s="10"/>
      <c r="AQY241" s="10"/>
      <c r="AQZ241" s="10"/>
      <c r="ARA241" s="10"/>
      <c r="ARB241" s="10"/>
      <c r="ARC241" s="10"/>
      <c r="ARD241" s="10"/>
      <c r="ARE241" s="10"/>
      <c r="ARF241" s="10"/>
      <c r="ARG241" s="10"/>
      <c r="ARH241" s="10"/>
      <c r="ARI241" s="10"/>
      <c r="ARJ241" s="10"/>
      <c r="ARK241" s="10"/>
      <c r="ARL241" s="10"/>
      <c r="ARM241" s="10"/>
      <c r="ARN241" s="10"/>
      <c r="ARO241" s="10"/>
      <c r="ARP241" s="10"/>
      <c r="ARQ241" s="10"/>
      <c r="ARR241" s="10"/>
      <c r="ARS241" s="10"/>
      <c r="ART241" s="10"/>
      <c r="ARU241" s="10"/>
      <c r="ARV241" s="10"/>
      <c r="ARW241" s="10"/>
      <c r="ARX241" s="10"/>
      <c r="ARY241" s="10"/>
      <c r="ARZ241" s="10"/>
      <c r="ASA241" s="10"/>
      <c r="ASB241" s="10"/>
      <c r="ASC241" s="10"/>
      <c r="ASD241" s="10"/>
      <c r="ASE241" s="10"/>
      <c r="ASF241" s="10"/>
      <c r="ASG241" s="10"/>
      <c r="ASH241" s="10"/>
      <c r="ASI241" s="10"/>
      <c r="ASJ241" s="10"/>
      <c r="ASK241" s="10"/>
      <c r="ASL241" s="10"/>
      <c r="ASM241" s="10"/>
      <c r="ASN241" s="10"/>
      <c r="ASO241" s="10"/>
      <c r="ASP241" s="10"/>
      <c r="ASQ241" s="10"/>
      <c r="ASR241" s="10"/>
      <c r="ASS241" s="10"/>
      <c r="AST241" s="10"/>
      <c r="ASU241" s="10"/>
      <c r="ASV241" s="10"/>
      <c r="ASW241" s="10"/>
      <c r="ASX241" s="10"/>
      <c r="ASY241" s="10"/>
      <c r="ASZ241" s="10"/>
      <c r="ATA241" s="10"/>
      <c r="ATB241" s="10"/>
      <c r="ATC241" s="10"/>
      <c r="ATD241" s="10"/>
      <c r="ATE241" s="10"/>
      <c r="ATF241" s="10"/>
      <c r="ATG241" s="10"/>
      <c r="ATH241" s="10"/>
      <c r="ATI241" s="10"/>
      <c r="ATJ241" s="10"/>
      <c r="ATK241" s="10"/>
      <c r="ATL241" s="10"/>
      <c r="ATM241" s="10"/>
      <c r="ATN241" s="10"/>
      <c r="ATO241" s="10"/>
      <c r="ATP241" s="10"/>
      <c r="ATQ241" s="10"/>
      <c r="ATR241" s="10"/>
      <c r="ATS241" s="10"/>
      <c r="ATT241" s="10"/>
      <c r="ATU241" s="10"/>
      <c r="ATV241" s="10"/>
      <c r="ATW241" s="10"/>
      <c r="ATX241" s="10"/>
      <c r="ATY241" s="10"/>
      <c r="ATZ241" s="10"/>
      <c r="AUA241" s="10"/>
      <c r="AUB241" s="10"/>
      <c r="AUC241" s="10"/>
      <c r="AUD241" s="10"/>
      <c r="AUE241" s="10"/>
      <c r="AUF241" s="10"/>
      <c r="AUG241" s="10"/>
      <c r="AUH241" s="10"/>
      <c r="AUI241" s="10"/>
      <c r="AUJ241" s="10"/>
      <c r="AUK241" s="10"/>
      <c r="AUL241" s="10"/>
      <c r="AUM241" s="10"/>
      <c r="AUN241" s="10"/>
      <c r="AUO241" s="10"/>
      <c r="AUP241" s="10"/>
      <c r="AUQ241" s="10"/>
      <c r="AUR241" s="10"/>
      <c r="AUS241" s="10"/>
      <c r="AUT241" s="10"/>
      <c r="AUU241" s="10"/>
      <c r="AUV241" s="10"/>
      <c r="AUW241" s="10"/>
      <c r="AUX241" s="10"/>
      <c r="AUY241" s="10"/>
      <c r="AUZ241" s="10"/>
      <c r="AVA241" s="10"/>
      <c r="AVB241" s="10"/>
      <c r="AVC241" s="10"/>
      <c r="AVD241" s="10"/>
      <c r="AVE241" s="10"/>
      <c r="AVF241" s="10"/>
      <c r="AVG241" s="10"/>
      <c r="AVH241" s="10"/>
      <c r="AVI241" s="10"/>
      <c r="AVJ241" s="10"/>
      <c r="AVK241" s="10"/>
      <c r="AVL241" s="10"/>
      <c r="AVM241" s="10"/>
      <c r="AVN241" s="10"/>
      <c r="AVO241" s="10"/>
      <c r="AVP241" s="10"/>
      <c r="AVQ241" s="10"/>
      <c r="AVR241" s="10"/>
      <c r="AVS241" s="10"/>
      <c r="AVT241" s="10"/>
      <c r="AVU241" s="10"/>
      <c r="AVV241" s="10"/>
      <c r="AVW241" s="10"/>
      <c r="AVX241" s="10"/>
      <c r="AVY241" s="10"/>
      <c r="AVZ241" s="10"/>
      <c r="AWA241" s="10"/>
      <c r="AWB241" s="10"/>
      <c r="AWC241" s="10"/>
      <c r="AWD241" s="10"/>
      <c r="AWE241" s="10"/>
      <c r="AWF241" s="10"/>
      <c r="AWG241" s="10"/>
      <c r="AWH241" s="10"/>
      <c r="AWI241" s="10"/>
      <c r="AWJ241" s="10"/>
      <c r="AWK241" s="10"/>
      <c r="AWL241" s="10"/>
      <c r="AWM241" s="10"/>
      <c r="AWN241" s="10"/>
      <c r="AWO241" s="10"/>
      <c r="AWP241" s="10"/>
      <c r="AWQ241" s="10"/>
      <c r="AWR241" s="10"/>
      <c r="AWS241" s="10"/>
      <c r="AWT241" s="10"/>
      <c r="AWU241" s="10"/>
      <c r="AWV241" s="10"/>
      <c r="AWW241" s="10"/>
      <c r="AWX241" s="10"/>
      <c r="AWY241" s="10"/>
      <c r="AWZ241" s="10"/>
      <c r="AXA241" s="10"/>
      <c r="AXB241" s="10"/>
      <c r="AXC241" s="10"/>
      <c r="AXD241" s="10"/>
      <c r="AXE241" s="10"/>
      <c r="AXF241" s="10"/>
      <c r="AXG241" s="10"/>
      <c r="AXH241" s="10"/>
      <c r="AXI241" s="10"/>
      <c r="AXJ241" s="10"/>
      <c r="AXK241" s="10"/>
      <c r="AXL241" s="10"/>
      <c r="AXM241" s="10"/>
      <c r="AXN241" s="10"/>
      <c r="AXO241" s="10"/>
      <c r="AXP241" s="10"/>
      <c r="AXQ241" s="10"/>
      <c r="AXR241" s="10"/>
      <c r="AXS241" s="10"/>
      <c r="AXT241" s="10"/>
      <c r="AXU241" s="10"/>
      <c r="AXV241" s="10"/>
      <c r="AXW241" s="10"/>
      <c r="AXX241" s="10"/>
      <c r="AXY241" s="10"/>
      <c r="AXZ241" s="10"/>
      <c r="AYA241" s="10"/>
      <c r="AYB241" s="10"/>
      <c r="AYC241" s="10"/>
      <c r="AYD241" s="10"/>
      <c r="AYE241" s="10"/>
      <c r="AYF241" s="10"/>
      <c r="AYG241" s="10"/>
      <c r="AYH241" s="10"/>
      <c r="AYI241" s="10"/>
      <c r="AYJ241" s="10"/>
      <c r="AYK241" s="10"/>
      <c r="AYL241" s="10"/>
      <c r="AYM241" s="10"/>
      <c r="AYN241" s="10"/>
      <c r="AYO241" s="10"/>
      <c r="AYP241" s="10"/>
      <c r="AYQ241" s="10"/>
      <c r="AYR241" s="10"/>
      <c r="AYS241" s="10"/>
      <c r="AYT241" s="10"/>
      <c r="AYU241" s="10"/>
      <c r="AYV241" s="10"/>
      <c r="AYW241" s="10"/>
      <c r="AYX241" s="10"/>
      <c r="AYY241" s="10"/>
      <c r="AYZ241" s="10"/>
      <c r="AZA241" s="10"/>
      <c r="AZB241" s="10"/>
      <c r="AZC241" s="10"/>
      <c r="AZD241" s="10"/>
      <c r="AZE241" s="10"/>
      <c r="AZF241" s="10"/>
      <c r="AZG241" s="10"/>
      <c r="AZH241" s="10"/>
      <c r="AZI241" s="10"/>
      <c r="AZJ241" s="10"/>
      <c r="AZK241" s="10"/>
      <c r="AZL241" s="10"/>
      <c r="AZM241" s="10"/>
      <c r="AZN241" s="10"/>
      <c r="AZO241" s="10"/>
      <c r="AZP241" s="10"/>
      <c r="AZQ241" s="10"/>
      <c r="AZR241" s="10"/>
      <c r="AZS241" s="10"/>
      <c r="AZT241" s="10"/>
      <c r="AZU241" s="10"/>
      <c r="AZV241" s="10"/>
      <c r="AZW241" s="10"/>
      <c r="AZX241" s="10"/>
      <c r="AZY241" s="10"/>
      <c r="AZZ241" s="10"/>
      <c r="BAA241" s="10"/>
      <c r="BAB241" s="10"/>
      <c r="BAC241" s="10"/>
      <c r="BAD241" s="10"/>
      <c r="BAE241" s="10"/>
      <c r="BAF241" s="10"/>
      <c r="BAG241" s="10"/>
      <c r="BAH241" s="10"/>
      <c r="BAI241" s="10"/>
      <c r="BAJ241" s="10"/>
      <c r="BAK241" s="10"/>
      <c r="BAL241" s="10"/>
      <c r="BAM241" s="10"/>
      <c r="BAN241" s="10"/>
      <c r="BAO241" s="10"/>
      <c r="BAP241" s="10"/>
      <c r="BAQ241" s="10"/>
      <c r="BAR241" s="10"/>
      <c r="BAS241" s="10"/>
      <c r="BAT241" s="10"/>
      <c r="BAU241" s="10"/>
      <c r="BAV241" s="10"/>
      <c r="BAW241" s="10"/>
      <c r="BAX241" s="10"/>
      <c r="BAY241" s="10"/>
      <c r="BAZ241" s="10"/>
      <c r="BBA241" s="10"/>
      <c r="BBB241" s="10"/>
      <c r="BBC241" s="10"/>
      <c r="BBD241" s="10"/>
      <c r="BBE241" s="10"/>
      <c r="BBF241" s="10"/>
      <c r="BBG241" s="10"/>
      <c r="BBH241" s="10"/>
      <c r="BBI241" s="10"/>
      <c r="BBJ241" s="10"/>
      <c r="BBK241" s="10"/>
      <c r="BBL241" s="10"/>
      <c r="BBM241" s="10"/>
      <c r="BBN241" s="10"/>
      <c r="BBO241" s="10"/>
      <c r="BBP241" s="10"/>
      <c r="BBQ241" s="10"/>
      <c r="BBR241" s="10"/>
      <c r="BBS241" s="10"/>
      <c r="BBT241" s="10"/>
      <c r="BBU241" s="10"/>
      <c r="BBV241" s="10"/>
      <c r="BBW241" s="10"/>
      <c r="BBX241" s="10"/>
      <c r="BBY241" s="10"/>
      <c r="BBZ241" s="10"/>
      <c r="BCA241" s="10"/>
      <c r="BCB241" s="10"/>
      <c r="BCC241" s="10"/>
      <c r="BCD241" s="10"/>
      <c r="BCE241" s="10"/>
      <c r="BCF241" s="10"/>
      <c r="BCG241" s="10"/>
      <c r="BCH241" s="10"/>
      <c r="BCI241" s="10"/>
      <c r="BCJ241" s="10"/>
      <c r="BCK241" s="10"/>
      <c r="BCL241" s="10"/>
      <c r="BCM241" s="10"/>
      <c r="BCN241" s="10"/>
      <c r="BCO241" s="10"/>
      <c r="BCP241" s="10"/>
      <c r="BCQ241" s="10"/>
      <c r="BCR241" s="10"/>
      <c r="BCS241" s="10"/>
      <c r="BCT241" s="10"/>
    </row>
    <row r="242" spans="1:1450" s="37" customFormat="1" x14ac:dyDescent="0.25">
      <c r="A242" s="42" t="s">
        <v>1228</v>
      </c>
      <c r="B242" s="29" t="s">
        <v>82</v>
      </c>
      <c r="C242" s="29" t="s">
        <v>84</v>
      </c>
      <c r="D242" s="107" t="s">
        <v>690</v>
      </c>
      <c r="E242" s="29" t="s">
        <v>429</v>
      </c>
      <c r="F242" s="29" t="s">
        <v>19</v>
      </c>
      <c r="G242" s="43">
        <v>52521</v>
      </c>
      <c r="H242" s="43">
        <v>2956</v>
      </c>
      <c r="I242" s="43">
        <v>924</v>
      </c>
      <c r="J242" s="29">
        <v>4</v>
      </c>
      <c r="K242" s="44">
        <f>AVERAGE(G242:G245)</f>
        <v>30234.75</v>
      </c>
      <c r="L242" s="44">
        <f>STDEV(G242:G245)</f>
        <v>16949.0937294594</v>
      </c>
      <c r="M242" s="29"/>
      <c r="N242" s="45">
        <v>1.383</v>
      </c>
      <c r="O242" s="29" t="str">
        <f t="shared" si="46"/>
        <v/>
      </c>
      <c r="P242" s="44">
        <f>ABS(L242*N242)</f>
        <v>23440.596627842351</v>
      </c>
      <c r="Q242" s="44">
        <f>ABS(G242-$K$242)</f>
        <v>22286.25</v>
      </c>
      <c r="R242" s="30">
        <f>IF(Q242&gt;$P$242,"",G242)</f>
        <v>52521</v>
      </c>
      <c r="S242" s="30">
        <f t="shared" si="52"/>
        <v>924</v>
      </c>
      <c r="T242" s="44">
        <f>AVERAGE(R242:R245)</f>
        <v>30234.75</v>
      </c>
      <c r="U242" s="44">
        <f>STDEV(R242:R245)</f>
        <v>16949.0937294594</v>
      </c>
      <c r="V242" s="29"/>
      <c r="W242" s="44">
        <f>IF(R242="","",((R242-$T$242)/S242)^2)</f>
        <v>581.74150955578523</v>
      </c>
      <c r="X242" s="46">
        <f>(1/(J242-1))*SUM(W242:W245)</f>
        <v>1034.0821457795605</v>
      </c>
      <c r="Y242" s="47">
        <f>U242/T242</f>
        <v>0.56058322722891374</v>
      </c>
      <c r="Z242" s="31"/>
      <c r="AA242" s="47" t="str">
        <f>IF(X242&lt;2,"A",IF(Y242&lt;0.15,"B","C"))</f>
        <v>C</v>
      </c>
      <c r="AB242" s="31"/>
      <c r="AC242" s="48">
        <f>T242/1000</f>
        <v>30.234749999999998</v>
      </c>
      <c r="AD242" s="49">
        <f>AC242*(SQRT((U242/T242)^2+(0.21/3.98)^2))</f>
        <v>17.024005496527682</v>
      </c>
      <c r="AE242" s="47">
        <f>AD242/AC242</f>
        <v>0.56306089835463113</v>
      </c>
      <c r="AF242" s="47"/>
      <c r="AG242" s="50">
        <v>59</v>
      </c>
      <c r="AH242" s="32"/>
      <c r="AI242" s="49">
        <f>(MEDIAN(R242:R245))/1000</f>
        <v>27.228999999999999</v>
      </c>
      <c r="AJ242" s="49">
        <f>(QUARTILE(R242:R245,1))/1000</f>
        <v>19.1035</v>
      </c>
      <c r="AK242" s="49">
        <f>(QUARTILE(R242:R245,3))/1000</f>
        <v>38.360250000000001</v>
      </c>
      <c r="AL242" s="48">
        <f>(AK242-AJ242)</f>
        <v>19.25675</v>
      </c>
      <c r="AM242" s="29"/>
      <c r="AN242" s="29"/>
      <c r="AO242" s="29"/>
      <c r="AP242" s="29"/>
      <c r="AQ242" s="29"/>
      <c r="AR242" s="29"/>
      <c r="AS242" s="29"/>
      <c r="AT242" s="29"/>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c r="HW242" s="10"/>
      <c r="HX242" s="10"/>
      <c r="HY242" s="10"/>
      <c r="HZ242" s="10"/>
      <c r="IA242" s="10"/>
      <c r="IB242" s="10"/>
      <c r="IC242" s="10"/>
      <c r="ID242" s="10"/>
      <c r="IE242" s="10"/>
      <c r="IF242" s="10"/>
      <c r="IG242" s="10"/>
      <c r="IH242" s="10"/>
      <c r="II242" s="10"/>
      <c r="IJ242" s="10"/>
      <c r="IK242" s="10"/>
      <c r="IL242" s="10"/>
      <c r="IM242" s="10"/>
      <c r="IN242" s="10"/>
      <c r="IO242" s="10"/>
      <c r="IP242" s="10"/>
      <c r="IQ242" s="10"/>
      <c r="IR242" s="10"/>
      <c r="IS242" s="10"/>
      <c r="IT242" s="10"/>
      <c r="IU242" s="10"/>
      <c r="IV242" s="10"/>
      <c r="IW242" s="10"/>
      <c r="IX242" s="10"/>
      <c r="IY242" s="10"/>
      <c r="IZ242" s="10"/>
      <c r="JA242" s="10"/>
      <c r="JB242" s="10"/>
      <c r="JC242" s="10"/>
      <c r="JD242" s="10"/>
      <c r="JE242" s="10"/>
      <c r="JF242" s="10"/>
      <c r="JG242" s="10"/>
      <c r="JH242" s="10"/>
      <c r="JI242" s="10"/>
      <c r="JJ242" s="10"/>
      <c r="JK242" s="10"/>
      <c r="JL242" s="10"/>
      <c r="JM242" s="10"/>
      <c r="JN242" s="10"/>
      <c r="JO242" s="10"/>
      <c r="JP242" s="10"/>
      <c r="JQ242" s="10"/>
      <c r="JR242" s="10"/>
      <c r="JS242" s="10"/>
      <c r="JT242" s="10"/>
      <c r="JU242" s="10"/>
      <c r="JV242" s="10"/>
      <c r="JW242" s="10"/>
      <c r="JX242" s="10"/>
      <c r="JY242" s="10"/>
      <c r="JZ242" s="10"/>
      <c r="KA242" s="10"/>
      <c r="KB242" s="10"/>
      <c r="KC242" s="10"/>
      <c r="KD242" s="10"/>
      <c r="KE242" s="10"/>
      <c r="KF242" s="10"/>
      <c r="KG242" s="10"/>
      <c r="KH242" s="10"/>
      <c r="KI242" s="10"/>
      <c r="KJ242" s="10"/>
      <c r="KK242" s="10"/>
      <c r="KL242" s="10"/>
      <c r="KM242" s="10"/>
      <c r="KN242" s="10"/>
      <c r="KO242" s="10"/>
      <c r="KP242" s="10"/>
      <c r="KQ242" s="10"/>
      <c r="KR242" s="10"/>
      <c r="KS242" s="10"/>
      <c r="KT242" s="10"/>
      <c r="KU242" s="10"/>
      <c r="KV242" s="10"/>
      <c r="KW242" s="10"/>
      <c r="KX242" s="10"/>
      <c r="KY242" s="10"/>
      <c r="KZ242" s="10"/>
      <c r="LA242" s="10"/>
      <c r="LB242" s="10"/>
      <c r="LC242" s="10"/>
      <c r="LD242" s="10"/>
      <c r="LE242" s="10"/>
      <c r="LF242" s="10"/>
      <c r="LG242" s="10"/>
      <c r="LH242" s="10"/>
      <c r="LI242" s="10"/>
      <c r="LJ242" s="10"/>
      <c r="LK242" s="10"/>
      <c r="LL242" s="10"/>
      <c r="LM242" s="10"/>
      <c r="LN242" s="10"/>
      <c r="LO242" s="10"/>
      <c r="LP242" s="10"/>
      <c r="LQ242" s="10"/>
      <c r="LR242" s="10"/>
      <c r="LS242" s="10"/>
      <c r="LT242" s="10"/>
      <c r="LU242" s="10"/>
      <c r="LV242" s="10"/>
      <c r="LW242" s="10"/>
      <c r="LX242" s="10"/>
      <c r="LY242" s="10"/>
      <c r="LZ242" s="10"/>
      <c r="MA242" s="10"/>
      <c r="MB242" s="10"/>
      <c r="MC242" s="10"/>
      <c r="MD242" s="10"/>
      <c r="ME242" s="10"/>
      <c r="MF242" s="10"/>
      <c r="MG242" s="10"/>
      <c r="MH242" s="10"/>
      <c r="MI242" s="10"/>
      <c r="MJ242" s="10"/>
      <c r="MK242" s="10"/>
      <c r="ML242" s="10"/>
      <c r="MM242" s="10"/>
      <c r="MN242" s="10"/>
      <c r="MO242" s="10"/>
      <c r="MP242" s="10"/>
      <c r="MQ242" s="10"/>
      <c r="MR242" s="10"/>
      <c r="MS242" s="10"/>
      <c r="MT242" s="10"/>
      <c r="MU242" s="10"/>
      <c r="MV242" s="10"/>
      <c r="MW242" s="10"/>
      <c r="MX242" s="10"/>
      <c r="MY242" s="10"/>
      <c r="MZ242" s="10"/>
      <c r="NA242" s="10"/>
      <c r="NB242" s="10"/>
      <c r="NC242" s="10"/>
      <c r="ND242" s="10"/>
      <c r="NE242" s="10"/>
      <c r="NF242" s="10"/>
      <c r="NG242" s="10"/>
      <c r="NH242" s="10"/>
      <c r="NI242" s="10"/>
      <c r="NJ242" s="10"/>
      <c r="NK242" s="10"/>
      <c r="NL242" s="10"/>
      <c r="NM242" s="10"/>
      <c r="NN242" s="10"/>
      <c r="NO242" s="10"/>
      <c r="NP242" s="10"/>
      <c r="NQ242" s="10"/>
      <c r="NR242" s="10"/>
      <c r="NS242" s="10"/>
      <c r="NT242" s="10"/>
      <c r="NU242" s="10"/>
      <c r="NV242" s="10"/>
      <c r="NW242" s="10"/>
      <c r="NX242" s="10"/>
      <c r="NY242" s="10"/>
      <c r="NZ242" s="10"/>
      <c r="OA242" s="10"/>
      <c r="OB242" s="10"/>
      <c r="OC242" s="10"/>
      <c r="OD242" s="10"/>
      <c r="OE242" s="10"/>
      <c r="OF242" s="10"/>
      <c r="OG242" s="10"/>
      <c r="OH242" s="10"/>
      <c r="OI242" s="10"/>
      <c r="OJ242" s="10"/>
      <c r="OK242" s="10"/>
      <c r="OL242" s="10"/>
      <c r="OM242" s="10"/>
      <c r="ON242" s="10"/>
      <c r="OO242" s="10"/>
      <c r="OP242" s="10"/>
      <c r="OQ242" s="10"/>
      <c r="OR242" s="10"/>
      <c r="OS242" s="10"/>
      <c r="OT242" s="10"/>
      <c r="OU242" s="10"/>
      <c r="OV242" s="10"/>
      <c r="OW242" s="10"/>
      <c r="OX242" s="10"/>
      <c r="OY242" s="10"/>
      <c r="OZ242" s="10"/>
      <c r="PA242" s="10"/>
      <c r="PB242" s="10"/>
      <c r="PC242" s="10"/>
      <c r="PD242" s="10"/>
      <c r="PE242" s="10"/>
      <c r="PF242" s="10"/>
      <c r="PG242" s="10"/>
      <c r="PH242" s="10"/>
      <c r="PI242" s="10"/>
      <c r="PJ242" s="10"/>
      <c r="PK242" s="10"/>
      <c r="PL242" s="10"/>
      <c r="PM242" s="10"/>
      <c r="PN242" s="10"/>
      <c r="PO242" s="10"/>
      <c r="PP242" s="10"/>
      <c r="PQ242" s="10"/>
      <c r="PR242" s="10"/>
      <c r="PS242" s="10"/>
      <c r="PT242" s="10"/>
      <c r="PU242" s="10"/>
      <c r="PV242" s="10"/>
      <c r="PW242" s="10"/>
      <c r="PX242" s="10"/>
      <c r="PY242" s="10"/>
      <c r="PZ242" s="10"/>
      <c r="QA242" s="10"/>
      <c r="QB242" s="10"/>
      <c r="QC242" s="10"/>
      <c r="QD242" s="10"/>
      <c r="QE242" s="10"/>
      <c r="QF242" s="10"/>
      <c r="QG242" s="10"/>
      <c r="QH242" s="10"/>
      <c r="QI242" s="10"/>
      <c r="QJ242" s="10"/>
      <c r="QK242" s="10"/>
      <c r="QL242" s="10"/>
      <c r="QM242" s="10"/>
      <c r="QN242" s="10"/>
      <c r="QO242" s="10"/>
      <c r="QP242" s="10"/>
      <c r="QQ242" s="10"/>
      <c r="QR242" s="10"/>
      <c r="QS242" s="10"/>
      <c r="QT242" s="10"/>
      <c r="QU242" s="10"/>
      <c r="QV242" s="10"/>
      <c r="QW242" s="10"/>
      <c r="QX242" s="10"/>
      <c r="QY242" s="10"/>
      <c r="QZ242" s="10"/>
      <c r="RA242" s="10"/>
      <c r="RB242" s="10"/>
      <c r="RC242" s="10"/>
      <c r="RD242" s="10"/>
      <c r="RE242" s="10"/>
      <c r="RF242" s="10"/>
      <c r="RG242" s="10"/>
      <c r="RH242" s="10"/>
      <c r="RI242" s="10"/>
      <c r="RJ242" s="10"/>
      <c r="RK242" s="10"/>
      <c r="RL242" s="10"/>
      <c r="RM242" s="10"/>
      <c r="RN242" s="10"/>
      <c r="RO242" s="10"/>
      <c r="RP242" s="10"/>
      <c r="RQ242" s="10"/>
      <c r="RR242" s="10"/>
      <c r="RS242" s="10"/>
      <c r="RT242" s="10"/>
      <c r="RU242" s="10"/>
      <c r="RV242" s="10"/>
      <c r="RW242" s="10"/>
      <c r="RX242" s="10"/>
      <c r="RY242" s="10"/>
      <c r="RZ242" s="10"/>
      <c r="SA242" s="10"/>
      <c r="SB242" s="10"/>
      <c r="SC242" s="10"/>
      <c r="SD242" s="10"/>
      <c r="SE242" s="10"/>
      <c r="SF242" s="10"/>
      <c r="SG242" s="10"/>
      <c r="SH242" s="10"/>
      <c r="SI242" s="10"/>
      <c r="SJ242" s="10"/>
      <c r="SK242" s="10"/>
      <c r="SL242" s="10"/>
      <c r="SM242" s="10"/>
      <c r="SN242" s="10"/>
      <c r="SO242" s="10"/>
      <c r="SP242" s="10"/>
      <c r="SQ242" s="10"/>
      <c r="SR242" s="10"/>
      <c r="SS242" s="10"/>
      <c r="ST242" s="10"/>
      <c r="SU242" s="10"/>
      <c r="SV242" s="10"/>
      <c r="SW242" s="10"/>
      <c r="SX242" s="10"/>
      <c r="SY242" s="10"/>
      <c r="SZ242" s="10"/>
      <c r="TA242" s="10"/>
      <c r="TB242" s="10"/>
      <c r="TC242" s="10"/>
      <c r="TD242" s="10"/>
      <c r="TE242" s="10"/>
      <c r="TF242" s="10"/>
      <c r="TG242" s="10"/>
      <c r="TH242" s="10"/>
      <c r="TI242" s="10"/>
      <c r="TJ242" s="10"/>
      <c r="TK242" s="10"/>
      <c r="TL242" s="10"/>
      <c r="TM242" s="10"/>
      <c r="TN242" s="10"/>
      <c r="TO242" s="10"/>
      <c r="TP242" s="10"/>
      <c r="TQ242" s="10"/>
      <c r="TR242" s="10"/>
      <c r="TS242" s="10"/>
      <c r="TT242" s="10"/>
      <c r="TU242" s="10"/>
      <c r="TV242" s="10"/>
      <c r="TW242" s="10"/>
      <c r="TX242" s="10"/>
      <c r="TY242" s="10"/>
      <c r="TZ242" s="10"/>
      <c r="UA242" s="10"/>
      <c r="UB242" s="10"/>
      <c r="UC242" s="10"/>
      <c r="UD242" s="10"/>
      <c r="UE242" s="10"/>
      <c r="UF242" s="10"/>
      <c r="UG242" s="10"/>
      <c r="UH242" s="10"/>
      <c r="UI242" s="10"/>
      <c r="UJ242" s="10"/>
      <c r="UK242" s="10"/>
      <c r="UL242" s="10"/>
      <c r="UM242" s="10"/>
      <c r="UN242" s="10"/>
      <c r="UO242" s="10"/>
      <c r="UP242" s="10"/>
      <c r="UQ242" s="10"/>
      <c r="UR242" s="10"/>
      <c r="US242" s="10"/>
      <c r="UT242" s="10"/>
      <c r="UU242" s="10"/>
      <c r="UV242" s="10"/>
      <c r="UW242" s="10"/>
      <c r="UX242" s="10"/>
      <c r="UY242" s="10"/>
      <c r="UZ242" s="10"/>
      <c r="VA242" s="10"/>
      <c r="VB242" s="10"/>
      <c r="VC242" s="10"/>
      <c r="VD242" s="10"/>
      <c r="VE242" s="10"/>
      <c r="VF242" s="10"/>
      <c r="VG242" s="10"/>
      <c r="VH242" s="10"/>
      <c r="VI242" s="10"/>
      <c r="VJ242" s="10"/>
      <c r="VK242" s="10"/>
      <c r="VL242" s="10"/>
      <c r="VM242" s="10"/>
      <c r="VN242" s="10"/>
      <c r="VO242" s="10"/>
      <c r="VP242" s="10"/>
      <c r="VQ242" s="10"/>
      <c r="VR242" s="10"/>
      <c r="VS242" s="10"/>
      <c r="VT242" s="10"/>
      <c r="VU242" s="10"/>
      <c r="VV242" s="10"/>
      <c r="VW242" s="10"/>
      <c r="VX242" s="10"/>
      <c r="VY242" s="10"/>
      <c r="VZ242" s="10"/>
      <c r="WA242" s="10"/>
      <c r="WB242" s="10"/>
      <c r="WC242" s="10"/>
      <c r="WD242" s="10"/>
      <c r="WE242" s="10"/>
      <c r="WF242" s="10"/>
      <c r="WG242" s="10"/>
      <c r="WH242" s="10"/>
      <c r="WI242" s="10"/>
      <c r="WJ242" s="10"/>
      <c r="WK242" s="10"/>
      <c r="WL242" s="10"/>
      <c r="WM242" s="10"/>
      <c r="WN242" s="10"/>
      <c r="WO242" s="10"/>
      <c r="WP242" s="10"/>
      <c r="WQ242" s="10"/>
      <c r="WR242" s="10"/>
      <c r="WS242" s="10"/>
      <c r="WT242" s="10"/>
      <c r="WU242" s="10"/>
      <c r="WV242" s="10"/>
      <c r="WW242" s="10"/>
      <c r="WX242" s="10"/>
      <c r="WY242" s="10"/>
      <c r="WZ242" s="10"/>
      <c r="XA242" s="10"/>
      <c r="XB242" s="10"/>
      <c r="XC242" s="10"/>
      <c r="XD242" s="10"/>
      <c r="XE242" s="10"/>
      <c r="XF242" s="10"/>
      <c r="XG242" s="10"/>
      <c r="XH242" s="10"/>
      <c r="XI242" s="10"/>
      <c r="XJ242" s="10"/>
      <c r="XK242" s="10"/>
      <c r="XL242" s="10"/>
      <c r="XM242" s="10"/>
      <c r="XN242" s="10"/>
      <c r="XO242" s="10"/>
      <c r="XP242" s="10"/>
      <c r="XQ242" s="10"/>
      <c r="XR242" s="10"/>
      <c r="XS242" s="10"/>
      <c r="XT242" s="10"/>
      <c r="XU242" s="10"/>
      <c r="XV242" s="10"/>
      <c r="XW242" s="10"/>
      <c r="XX242" s="10"/>
      <c r="XY242" s="10"/>
      <c r="XZ242" s="10"/>
      <c r="YA242" s="10"/>
      <c r="YB242" s="10"/>
      <c r="YC242" s="10"/>
      <c r="YD242" s="10"/>
      <c r="YE242" s="10"/>
      <c r="YF242" s="10"/>
      <c r="YG242" s="10"/>
      <c r="YH242" s="10"/>
      <c r="YI242" s="10"/>
      <c r="YJ242" s="10"/>
      <c r="YK242" s="10"/>
      <c r="YL242" s="10"/>
      <c r="YM242" s="10"/>
      <c r="YN242" s="10"/>
      <c r="YO242" s="10"/>
      <c r="YP242" s="10"/>
      <c r="YQ242" s="10"/>
      <c r="YR242" s="10"/>
      <c r="YS242" s="10"/>
      <c r="YT242" s="10"/>
      <c r="YU242" s="10"/>
      <c r="YV242" s="10"/>
      <c r="YW242" s="10"/>
      <c r="YX242" s="10"/>
      <c r="YY242" s="10"/>
      <c r="YZ242" s="10"/>
      <c r="ZA242" s="10"/>
      <c r="ZB242" s="10"/>
      <c r="ZC242" s="10"/>
      <c r="ZD242" s="10"/>
      <c r="ZE242" s="10"/>
      <c r="ZF242" s="10"/>
      <c r="ZG242" s="10"/>
      <c r="ZH242" s="10"/>
      <c r="ZI242" s="10"/>
      <c r="ZJ242" s="10"/>
      <c r="ZK242" s="10"/>
      <c r="ZL242" s="10"/>
      <c r="ZM242" s="10"/>
      <c r="ZN242" s="10"/>
      <c r="ZO242" s="10"/>
      <c r="ZP242" s="10"/>
      <c r="ZQ242" s="10"/>
      <c r="ZR242" s="10"/>
      <c r="ZS242" s="10"/>
      <c r="ZT242" s="10"/>
      <c r="ZU242" s="10"/>
      <c r="ZV242" s="10"/>
      <c r="ZW242" s="10"/>
      <c r="ZX242" s="10"/>
      <c r="ZY242" s="10"/>
      <c r="ZZ242" s="10"/>
      <c r="AAA242" s="10"/>
      <c r="AAB242" s="10"/>
      <c r="AAC242" s="10"/>
      <c r="AAD242" s="10"/>
      <c r="AAE242" s="10"/>
      <c r="AAF242" s="10"/>
      <c r="AAG242" s="10"/>
      <c r="AAH242" s="10"/>
      <c r="AAI242" s="10"/>
      <c r="AAJ242" s="10"/>
      <c r="AAK242" s="10"/>
      <c r="AAL242" s="10"/>
      <c r="AAM242" s="10"/>
      <c r="AAN242" s="10"/>
      <c r="AAO242" s="10"/>
      <c r="AAP242" s="10"/>
      <c r="AAQ242" s="10"/>
      <c r="AAR242" s="10"/>
      <c r="AAS242" s="10"/>
      <c r="AAT242" s="10"/>
      <c r="AAU242" s="10"/>
      <c r="AAV242" s="10"/>
      <c r="AAW242" s="10"/>
      <c r="AAX242" s="10"/>
      <c r="AAY242" s="10"/>
      <c r="AAZ242" s="10"/>
      <c r="ABA242" s="10"/>
      <c r="ABB242" s="10"/>
      <c r="ABC242" s="10"/>
      <c r="ABD242" s="10"/>
      <c r="ABE242" s="10"/>
      <c r="ABF242" s="10"/>
      <c r="ABG242" s="10"/>
      <c r="ABH242" s="10"/>
      <c r="ABI242" s="10"/>
      <c r="ABJ242" s="10"/>
      <c r="ABK242" s="10"/>
      <c r="ABL242" s="10"/>
      <c r="ABM242" s="10"/>
      <c r="ABN242" s="10"/>
      <c r="ABO242" s="10"/>
      <c r="ABP242" s="10"/>
      <c r="ABQ242" s="10"/>
      <c r="ABR242" s="10"/>
      <c r="ABS242" s="10"/>
      <c r="ABT242" s="10"/>
      <c r="ABU242" s="10"/>
      <c r="ABV242" s="10"/>
      <c r="ABW242" s="10"/>
      <c r="ABX242" s="10"/>
      <c r="ABY242" s="10"/>
      <c r="ABZ242" s="10"/>
      <c r="ACA242" s="10"/>
      <c r="ACB242" s="10"/>
      <c r="ACC242" s="10"/>
      <c r="ACD242" s="10"/>
      <c r="ACE242" s="10"/>
      <c r="ACF242" s="10"/>
      <c r="ACG242" s="10"/>
      <c r="ACH242" s="10"/>
      <c r="ACI242" s="10"/>
      <c r="ACJ242" s="10"/>
      <c r="ACK242" s="10"/>
      <c r="ACL242" s="10"/>
      <c r="ACM242" s="10"/>
      <c r="ACN242" s="10"/>
      <c r="ACO242" s="10"/>
      <c r="ACP242" s="10"/>
      <c r="ACQ242" s="10"/>
      <c r="ACR242" s="10"/>
      <c r="ACS242" s="10"/>
      <c r="ACT242" s="10"/>
      <c r="ACU242" s="10"/>
      <c r="ACV242" s="10"/>
      <c r="ACW242" s="10"/>
      <c r="ACX242" s="10"/>
      <c r="ACY242" s="10"/>
      <c r="ACZ242" s="10"/>
      <c r="ADA242" s="10"/>
      <c r="ADB242" s="10"/>
      <c r="ADC242" s="10"/>
      <c r="ADD242" s="10"/>
      <c r="ADE242" s="10"/>
      <c r="ADF242" s="10"/>
      <c r="ADG242" s="10"/>
      <c r="ADH242" s="10"/>
      <c r="ADI242" s="10"/>
      <c r="ADJ242" s="10"/>
      <c r="ADK242" s="10"/>
      <c r="ADL242" s="10"/>
      <c r="ADM242" s="10"/>
      <c r="ADN242" s="10"/>
      <c r="ADO242" s="10"/>
      <c r="ADP242" s="10"/>
      <c r="ADQ242" s="10"/>
      <c r="ADR242" s="10"/>
      <c r="ADS242" s="10"/>
      <c r="ADT242" s="10"/>
      <c r="ADU242" s="10"/>
      <c r="ADV242" s="10"/>
      <c r="ADW242" s="10"/>
      <c r="ADX242" s="10"/>
      <c r="ADY242" s="10"/>
      <c r="ADZ242" s="10"/>
      <c r="AEA242" s="10"/>
      <c r="AEB242" s="10"/>
      <c r="AEC242" s="10"/>
      <c r="AED242" s="10"/>
      <c r="AEE242" s="10"/>
      <c r="AEF242" s="10"/>
      <c r="AEG242" s="10"/>
      <c r="AEH242" s="10"/>
      <c r="AEI242" s="10"/>
      <c r="AEJ242" s="10"/>
      <c r="AEK242" s="10"/>
      <c r="AEL242" s="10"/>
      <c r="AEM242" s="10"/>
      <c r="AEN242" s="10"/>
      <c r="AEO242" s="10"/>
      <c r="AEP242" s="10"/>
      <c r="AEQ242" s="10"/>
      <c r="AER242" s="10"/>
      <c r="AES242" s="10"/>
      <c r="AET242" s="10"/>
      <c r="AEU242" s="10"/>
      <c r="AEV242" s="10"/>
      <c r="AEW242" s="10"/>
      <c r="AEX242" s="10"/>
      <c r="AEY242" s="10"/>
      <c r="AEZ242" s="10"/>
      <c r="AFA242" s="10"/>
      <c r="AFB242" s="10"/>
      <c r="AFC242" s="10"/>
      <c r="AFD242" s="10"/>
      <c r="AFE242" s="10"/>
      <c r="AFF242" s="10"/>
      <c r="AFG242" s="10"/>
      <c r="AFH242" s="10"/>
      <c r="AFI242" s="10"/>
      <c r="AFJ242" s="10"/>
      <c r="AFK242" s="10"/>
      <c r="AFL242" s="10"/>
      <c r="AFM242" s="10"/>
      <c r="AFN242" s="10"/>
      <c r="AFO242" s="10"/>
      <c r="AFP242" s="10"/>
      <c r="AFQ242" s="10"/>
      <c r="AFR242" s="10"/>
      <c r="AFS242" s="10"/>
      <c r="AFT242" s="10"/>
      <c r="AFU242" s="10"/>
      <c r="AFV242" s="10"/>
      <c r="AFW242" s="10"/>
      <c r="AFX242" s="10"/>
      <c r="AFY242" s="10"/>
      <c r="AFZ242" s="10"/>
      <c r="AGA242" s="10"/>
      <c r="AGB242" s="10"/>
      <c r="AGC242" s="10"/>
      <c r="AGD242" s="10"/>
      <c r="AGE242" s="10"/>
      <c r="AGF242" s="10"/>
      <c r="AGG242" s="10"/>
      <c r="AGH242" s="10"/>
      <c r="AGI242" s="10"/>
      <c r="AGJ242" s="10"/>
      <c r="AGK242" s="10"/>
      <c r="AGL242" s="10"/>
      <c r="AGM242" s="10"/>
      <c r="AGN242" s="10"/>
      <c r="AGO242" s="10"/>
      <c r="AGP242" s="10"/>
      <c r="AGQ242" s="10"/>
      <c r="AGR242" s="10"/>
      <c r="AGS242" s="10"/>
      <c r="AGT242" s="10"/>
      <c r="AGU242" s="10"/>
      <c r="AGV242" s="10"/>
      <c r="AGW242" s="10"/>
      <c r="AGX242" s="10"/>
      <c r="AGY242" s="10"/>
      <c r="AGZ242" s="10"/>
      <c r="AHA242" s="10"/>
      <c r="AHB242" s="10"/>
      <c r="AHC242" s="10"/>
      <c r="AHD242" s="10"/>
      <c r="AHE242" s="10"/>
      <c r="AHF242" s="10"/>
      <c r="AHG242" s="10"/>
      <c r="AHH242" s="10"/>
      <c r="AHI242" s="10"/>
      <c r="AHJ242" s="10"/>
      <c r="AHK242" s="10"/>
      <c r="AHL242" s="10"/>
      <c r="AHM242" s="10"/>
      <c r="AHN242" s="10"/>
      <c r="AHO242" s="10"/>
      <c r="AHP242" s="10"/>
      <c r="AHQ242" s="10"/>
      <c r="AHR242" s="10"/>
      <c r="AHS242" s="10"/>
      <c r="AHT242" s="10"/>
      <c r="AHU242" s="10"/>
      <c r="AHV242" s="10"/>
      <c r="AHW242" s="10"/>
      <c r="AHX242" s="10"/>
      <c r="AHY242" s="10"/>
      <c r="AHZ242" s="10"/>
      <c r="AIA242" s="10"/>
      <c r="AIB242" s="10"/>
      <c r="AIC242" s="10"/>
      <c r="AID242" s="10"/>
      <c r="AIE242" s="10"/>
      <c r="AIF242" s="10"/>
      <c r="AIG242" s="10"/>
      <c r="AIH242" s="10"/>
      <c r="AII242" s="10"/>
      <c r="AIJ242" s="10"/>
      <c r="AIK242" s="10"/>
      <c r="AIL242" s="10"/>
      <c r="AIM242" s="10"/>
      <c r="AIN242" s="10"/>
      <c r="AIO242" s="10"/>
      <c r="AIP242" s="10"/>
      <c r="AIQ242" s="10"/>
      <c r="AIR242" s="10"/>
      <c r="AIS242" s="10"/>
      <c r="AIT242" s="10"/>
      <c r="AIU242" s="10"/>
      <c r="AIV242" s="10"/>
      <c r="AIW242" s="10"/>
      <c r="AIX242" s="10"/>
      <c r="AIY242" s="10"/>
      <c r="AIZ242" s="10"/>
      <c r="AJA242" s="10"/>
      <c r="AJB242" s="10"/>
      <c r="AJC242" s="10"/>
      <c r="AJD242" s="10"/>
      <c r="AJE242" s="10"/>
      <c r="AJF242" s="10"/>
      <c r="AJG242" s="10"/>
      <c r="AJH242" s="10"/>
      <c r="AJI242" s="10"/>
      <c r="AJJ242" s="10"/>
      <c r="AJK242" s="10"/>
      <c r="AJL242" s="10"/>
      <c r="AJM242" s="10"/>
      <c r="AJN242" s="10"/>
      <c r="AJO242" s="10"/>
      <c r="AJP242" s="10"/>
      <c r="AJQ242" s="10"/>
      <c r="AJR242" s="10"/>
      <c r="AJS242" s="10"/>
      <c r="AJT242" s="10"/>
      <c r="AJU242" s="10"/>
      <c r="AJV242" s="10"/>
      <c r="AJW242" s="10"/>
      <c r="AJX242" s="10"/>
      <c r="AJY242" s="10"/>
      <c r="AJZ242" s="10"/>
      <c r="AKA242" s="10"/>
      <c r="AKB242" s="10"/>
      <c r="AKC242" s="10"/>
      <c r="AKD242" s="10"/>
      <c r="AKE242" s="10"/>
      <c r="AKF242" s="10"/>
      <c r="AKG242" s="10"/>
      <c r="AKH242" s="10"/>
      <c r="AKI242" s="10"/>
      <c r="AKJ242" s="10"/>
      <c r="AKK242" s="10"/>
      <c r="AKL242" s="10"/>
      <c r="AKM242" s="10"/>
      <c r="AKN242" s="10"/>
      <c r="AKO242" s="10"/>
      <c r="AKP242" s="10"/>
      <c r="AKQ242" s="10"/>
      <c r="AKR242" s="10"/>
      <c r="AKS242" s="10"/>
      <c r="AKT242" s="10"/>
      <c r="AKU242" s="10"/>
      <c r="AKV242" s="10"/>
      <c r="AKW242" s="10"/>
      <c r="AKX242" s="10"/>
      <c r="AKY242" s="10"/>
      <c r="AKZ242" s="10"/>
      <c r="ALA242" s="10"/>
      <c r="ALB242" s="10"/>
      <c r="ALC242" s="10"/>
      <c r="ALD242" s="10"/>
      <c r="ALE242" s="10"/>
      <c r="ALF242" s="10"/>
      <c r="ALG242" s="10"/>
      <c r="ALH242" s="10"/>
      <c r="ALI242" s="10"/>
      <c r="ALJ242" s="10"/>
      <c r="ALK242" s="10"/>
      <c r="ALL242" s="10"/>
      <c r="ALM242" s="10"/>
      <c r="ALN242" s="10"/>
      <c r="ALO242" s="10"/>
      <c r="ALP242" s="10"/>
      <c r="ALQ242" s="10"/>
      <c r="ALR242" s="10"/>
      <c r="ALS242" s="10"/>
      <c r="ALT242" s="10"/>
      <c r="ALU242" s="10"/>
      <c r="ALV242" s="10"/>
      <c r="ALW242" s="10"/>
      <c r="ALX242" s="10"/>
      <c r="ALY242" s="10"/>
      <c r="ALZ242" s="10"/>
      <c r="AMA242" s="10"/>
      <c r="AMB242" s="10"/>
      <c r="AMC242" s="10"/>
      <c r="AMD242" s="10"/>
      <c r="AME242" s="10"/>
      <c r="AMF242" s="10"/>
      <c r="AMG242" s="10"/>
      <c r="AMH242" s="10"/>
      <c r="AMI242" s="10"/>
      <c r="AMJ242" s="10"/>
      <c r="AMK242" s="10"/>
      <c r="AML242" s="10"/>
      <c r="AMM242" s="10"/>
      <c r="AMN242" s="10"/>
      <c r="AMO242" s="10"/>
      <c r="AMP242" s="10"/>
      <c r="AMQ242" s="10"/>
      <c r="AMR242" s="10"/>
      <c r="AMS242" s="10"/>
      <c r="AMT242" s="10"/>
      <c r="AMU242" s="10"/>
      <c r="AMV242" s="10"/>
      <c r="AMW242" s="10"/>
      <c r="AMX242" s="10"/>
      <c r="AMY242" s="10"/>
      <c r="AMZ242" s="10"/>
      <c r="ANA242" s="10"/>
      <c r="ANB242" s="10"/>
      <c r="ANC242" s="10"/>
      <c r="AND242" s="10"/>
      <c r="ANE242" s="10"/>
      <c r="ANF242" s="10"/>
      <c r="ANG242" s="10"/>
      <c r="ANH242" s="10"/>
      <c r="ANI242" s="10"/>
      <c r="ANJ242" s="10"/>
      <c r="ANK242" s="10"/>
      <c r="ANL242" s="10"/>
      <c r="ANM242" s="10"/>
      <c r="ANN242" s="10"/>
      <c r="ANO242" s="10"/>
      <c r="ANP242" s="10"/>
      <c r="ANQ242" s="10"/>
      <c r="ANR242" s="10"/>
      <c r="ANS242" s="10"/>
      <c r="ANT242" s="10"/>
      <c r="ANU242" s="10"/>
      <c r="ANV242" s="10"/>
      <c r="ANW242" s="10"/>
      <c r="ANX242" s="10"/>
      <c r="ANY242" s="10"/>
      <c r="ANZ242" s="10"/>
      <c r="AOA242" s="10"/>
      <c r="AOB242" s="10"/>
      <c r="AOC242" s="10"/>
      <c r="AOD242" s="10"/>
      <c r="AOE242" s="10"/>
      <c r="AOF242" s="10"/>
      <c r="AOG242" s="10"/>
      <c r="AOH242" s="10"/>
      <c r="AOI242" s="10"/>
      <c r="AOJ242" s="10"/>
      <c r="AOK242" s="10"/>
      <c r="AOL242" s="10"/>
      <c r="AOM242" s="10"/>
      <c r="AON242" s="10"/>
      <c r="AOO242" s="10"/>
      <c r="AOP242" s="10"/>
      <c r="AOQ242" s="10"/>
      <c r="AOR242" s="10"/>
      <c r="AOS242" s="10"/>
      <c r="AOT242" s="10"/>
      <c r="AOU242" s="10"/>
      <c r="AOV242" s="10"/>
      <c r="AOW242" s="10"/>
      <c r="AOX242" s="10"/>
      <c r="AOY242" s="10"/>
      <c r="AOZ242" s="10"/>
      <c r="APA242" s="10"/>
      <c r="APB242" s="10"/>
      <c r="APC242" s="10"/>
      <c r="APD242" s="10"/>
      <c r="APE242" s="10"/>
      <c r="APF242" s="10"/>
      <c r="APG242" s="10"/>
      <c r="APH242" s="10"/>
      <c r="API242" s="10"/>
      <c r="APJ242" s="10"/>
      <c r="APK242" s="10"/>
      <c r="APL242" s="10"/>
      <c r="APM242" s="10"/>
      <c r="APN242" s="10"/>
      <c r="APO242" s="10"/>
      <c r="APP242" s="10"/>
      <c r="APQ242" s="10"/>
      <c r="APR242" s="10"/>
      <c r="APS242" s="10"/>
      <c r="APT242" s="10"/>
      <c r="APU242" s="10"/>
      <c r="APV242" s="10"/>
      <c r="APW242" s="10"/>
      <c r="APX242" s="10"/>
      <c r="APY242" s="10"/>
      <c r="APZ242" s="10"/>
      <c r="AQA242" s="10"/>
      <c r="AQB242" s="10"/>
      <c r="AQC242" s="10"/>
      <c r="AQD242" s="10"/>
      <c r="AQE242" s="10"/>
      <c r="AQF242" s="10"/>
      <c r="AQG242" s="10"/>
      <c r="AQH242" s="10"/>
      <c r="AQI242" s="10"/>
      <c r="AQJ242" s="10"/>
      <c r="AQK242" s="10"/>
      <c r="AQL242" s="10"/>
      <c r="AQM242" s="10"/>
      <c r="AQN242" s="10"/>
      <c r="AQO242" s="10"/>
      <c r="AQP242" s="10"/>
      <c r="AQQ242" s="10"/>
      <c r="AQR242" s="10"/>
      <c r="AQS242" s="10"/>
      <c r="AQT242" s="10"/>
      <c r="AQU242" s="10"/>
      <c r="AQV242" s="10"/>
      <c r="AQW242" s="10"/>
      <c r="AQX242" s="10"/>
      <c r="AQY242" s="10"/>
      <c r="AQZ242" s="10"/>
      <c r="ARA242" s="10"/>
      <c r="ARB242" s="10"/>
      <c r="ARC242" s="10"/>
      <c r="ARD242" s="10"/>
      <c r="ARE242" s="10"/>
      <c r="ARF242" s="10"/>
      <c r="ARG242" s="10"/>
      <c r="ARH242" s="10"/>
      <c r="ARI242" s="10"/>
      <c r="ARJ242" s="10"/>
      <c r="ARK242" s="10"/>
      <c r="ARL242" s="10"/>
      <c r="ARM242" s="10"/>
      <c r="ARN242" s="10"/>
      <c r="ARO242" s="10"/>
      <c r="ARP242" s="10"/>
      <c r="ARQ242" s="10"/>
      <c r="ARR242" s="10"/>
      <c r="ARS242" s="10"/>
      <c r="ART242" s="10"/>
      <c r="ARU242" s="10"/>
      <c r="ARV242" s="10"/>
      <c r="ARW242" s="10"/>
      <c r="ARX242" s="10"/>
      <c r="ARY242" s="10"/>
      <c r="ARZ242" s="10"/>
      <c r="ASA242" s="10"/>
      <c r="ASB242" s="10"/>
      <c r="ASC242" s="10"/>
      <c r="ASD242" s="10"/>
      <c r="ASE242" s="10"/>
      <c r="ASF242" s="10"/>
      <c r="ASG242" s="10"/>
      <c r="ASH242" s="10"/>
      <c r="ASI242" s="10"/>
      <c r="ASJ242" s="10"/>
      <c r="ASK242" s="10"/>
      <c r="ASL242" s="10"/>
      <c r="ASM242" s="10"/>
      <c r="ASN242" s="10"/>
      <c r="ASO242" s="10"/>
      <c r="ASP242" s="10"/>
      <c r="ASQ242" s="10"/>
      <c r="ASR242" s="10"/>
      <c r="ASS242" s="10"/>
      <c r="AST242" s="10"/>
      <c r="ASU242" s="10"/>
      <c r="ASV242" s="10"/>
      <c r="ASW242" s="10"/>
      <c r="ASX242" s="10"/>
      <c r="ASY242" s="10"/>
      <c r="ASZ242" s="10"/>
      <c r="ATA242" s="10"/>
      <c r="ATB242" s="10"/>
      <c r="ATC242" s="10"/>
      <c r="ATD242" s="10"/>
      <c r="ATE242" s="10"/>
      <c r="ATF242" s="10"/>
      <c r="ATG242" s="10"/>
      <c r="ATH242" s="10"/>
      <c r="ATI242" s="10"/>
      <c r="ATJ242" s="10"/>
      <c r="ATK242" s="10"/>
      <c r="ATL242" s="10"/>
      <c r="ATM242" s="10"/>
      <c r="ATN242" s="10"/>
      <c r="ATO242" s="10"/>
      <c r="ATP242" s="10"/>
      <c r="ATQ242" s="10"/>
      <c r="ATR242" s="10"/>
      <c r="ATS242" s="10"/>
      <c r="ATT242" s="10"/>
      <c r="ATU242" s="10"/>
      <c r="ATV242" s="10"/>
      <c r="ATW242" s="10"/>
      <c r="ATX242" s="10"/>
      <c r="ATY242" s="10"/>
      <c r="ATZ242" s="10"/>
      <c r="AUA242" s="10"/>
      <c r="AUB242" s="10"/>
      <c r="AUC242" s="10"/>
      <c r="AUD242" s="10"/>
      <c r="AUE242" s="10"/>
      <c r="AUF242" s="10"/>
      <c r="AUG242" s="10"/>
      <c r="AUH242" s="10"/>
      <c r="AUI242" s="10"/>
      <c r="AUJ242" s="10"/>
      <c r="AUK242" s="10"/>
      <c r="AUL242" s="10"/>
      <c r="AUM242" s="10"/>
      <c r="AUN242" s="10"/>
      <c r="AUO242" s="10"/>
      <c r="AUP242" s="10"/>
      <c r="AUQ242" s="10"/>
      <c r="AUR242" s="10"/>
      <c r="AUS242" s="10"/>
      <c r="AUT242" s="10"/>
      <c r="AUU242" s="10"/>
      <c r="AUV242" s="10"/>
      <c r="AUW242" s="10"/>
      <c r="AUX242" s="10"/>
      <c r="AUY242" s="10"/>
      <c r="AUZ242" s="10"/>
      <c r="AVA242" s="10"/>
      <c r="AVB242" s="10"/>
      <c r="AVC242" s="10"/>
      <c r="AVD242" s="10"/>
      <c r="AVE242" s="10"/>
      <c r="AVF242" s="10"/>
      <c r="AVG242" s="10"/>
      <c r="AVH242" s="10"/>
      <c r="AVI242" s="10"/>
      <c r="AVJ242" s="10"/>
      <c r="AVK242" s="10"/>
      <c r="AVL242" s="10"/>
      <c r="AVM242" s="10"/>
      <c r="AVN242" s="10"/>
      <c r="AVO242" s="10"/>
      <c r="AVP242" s="10"/>
      <c r="AVQ242" s="10"/>
      <c r="AVR242" s="10"/>
      <c r="AVS242" s="10"/>
      <c r="AVT242" s="10"/>
      <c r="AVU242" s="10"/>
      <c r="AVV242" s="10"/>
      <c r="AVW242" s="10"/>
      <c r="AVX242" s="10"/>
      <c r="AVY242" s="10"/>
      <c r="AVZ242" s="10"/>
      <c r="AWA242" s="10"/>
      <c r="AWB242" s="10"/>
      <c r="AWC242" s="10"/>
      <c r="AWD242" s="10"/>
      <c r="AWE242" s="10"/>
      <c r="AWF242" s="10"/>
      <c r="AWG242" s="10"/>
      <c r="AWH242" s="10"/>
      <c r="AWI242" s="10"/>
      <c r="AWJ242" s="10"/>
      <c r="AWK242" s="10"/>
      <c r="AWL242" s="10"/>
      <c r="AWM242" s="10"/>
      <c r="AWN242" s="10"/>
      <c r="AWO242" s="10"/>
      <c r="AWP242" s="10"/>
      <c r="AWQ242" s="10"/>
      <c r="AWR242" s="10"/>
      <c r="AWS242" s="10"/>
      <c r="AWT242" s="10"/>
      <c r="AWU242" s="10"/>
      <c r="AWV242" s="10"/>
      <c r="AWW242" s="10"/>
      <c r="AWX242" s="10"/>
      <c r="AWY242" s="10"/>
      <c r="AWZ242" s="10"/>
      <c r="AXA242" s="10"/>
      <c r="AXB242" s="10"/>
      <c r="AXC242" s="10"/>
      <c r="AXD242" s="10"/>
      <c r="AXE242" s="10"/>
      <c r="AXF242" s="10"/>
      <c r="AXG242" s="10"/>
      <c r="AXH242" s="10"/>
      <c r="AXI242" s="10"/>
      <c r="AXJ242" s="10"/>
      <c r="AXK242" s="10"/>
      <c r="AXL242" s="10"/>
      <c r="AXM242" s="10"/>
      <c r="AXN242" s="10"/>
      <c r="AXO242" s="10"/>
      <c r="AXP242" s="10"/>
      <c r="AXQ242" s="10"/>
      <c r="AXR242" s="10"/>
      <c r="AXS242" s="10"/>
      <c r="AXT242" s="10"/>
      <c r="AXU242" s="10"/>
      <c r="AXV242" s="10"/>
      <c r="AXW242" s="10"/>
      <c r="AXX242" s="10"/>
      <c r="AXY242" s="10"/>
      <c r="AXZ242" s="10"/>
      <c r="AYA242" s="10"/>
      <c r="AYB242" s="10"/>
      <c r="AYC242" s="10"/>
      <c r="AYD242" s="10"/>
      <c r="AYE242" s="10"/>
      <c r="AYF242" s="10"/>
      <c r="AYG242" s="10"/>
      <c r="AYH242" s="10"/>
      <c r="AYI242" s="10"/>
      <c r="AYJ242" s="10"/>
      <c r="AYK242" s="10"/>
      <c r="AYL242" s="10"/>
      <c r="AYM242" s="10"/>
      <c r="AYN242" s="10"/>
      <c r="AYO242" s="10"/>
      <c r="AYP242" s="10"/>
      <c r="AYQ242" s="10"/>
      <c r="AYR242" s="10"/>
      <c r="AYS242" s="10"/>
      <c r="AYT242" s="10"/>
      <c r="AYU242" s="10"/>
      <c r="AYV242" s="10"/>
      <c r="AYW242" s="10"/>
      <c r="AYX242" s="10"/>
      <c r="AYY242" s="10"/>
      <c r="AYZ242" s="10"/>
      <c r="AZA242" s="10"/>
      <c r="AZB242" s="10"/>
      <c r="AZC242" s="10"/>
      <c r="AZD242" s="10"/>
      <c r="AZE242" s="10"/>
      <c r="AZF242" s="10"/>
      <c r="AZG242" s="10"/>
      <c r="AZH242" s="10"/>
      <c r="AZI242" s="10"/>
      <c r="AZJ242" s="10"/>
      <c r="AZK242" s="10"/>
      <c r="AZL242" s="10"/>
      <c r="AZM242" s="10"/>
      <c r="AZN242" s="10"/>
      <c r="AZO242" s="10"/>
      <c r="AZP242" s="10"/>
      <c r="AZQ242" s="10"/>
      <c r="AZR242" s="10"/>
      <c r="AZS242" s="10"/>
      <c r="AZT242" s="10"/>
      <c r="AZU242" s="10"/>
      <c r="AZV242" s="10"/>
      <c r="AZW242" s="10"/>
      <c r="AZX242" s="10"/>
      <c r="AZY242" s="10"/>
      <c r="AZZ242" s="10"/>
      <c r="BAA242" s="10"/>
      <c r="BAB242" s="10"/>
      <c r="BAC242" s="10"/>
      <c r="BAD242" s="10"/>
      <c r="BAE242" s="10"/>
      <c r="BAF242" s="10"/>
      <c r="BAG242" s="10"/>
      <c r="BAH242" s="10"/>
      <c r="BAI242" s="10"/>
      <c r="BAJ242" s="10"/>
      <c r="BAK242" s="10"/>
      <c r="BAL242" s="10"/>
      <c r="BAM242" s="10"/>
      <c r="BAN242" s="10"/>
      <c r="BAO242" s="10"/>
      <c r="BAP242" s="10"/>
      <c r="BAQ242" s="10"/>
      <c r="BAR242" s="10"/>
      <c r="BAS242" s="10"/>
      <c r="BAT242" s="10"/>
      <c r="BAU242" s="10"/>
      <c r="BAV242" s="10"/>
      <c r="BAW242" s="10"/>
      <c r="BAX242" s="10"/>
      <c r="BAY242" s="10"/>
      <c r="BAZ242" s="10"/>
      <c r="BBA242" s="10"/>
      <c r="BBB242" s="10"/>
      <c r="BBC242" s="10"/>
      <c r="BBD242" s="10"/>
      <c r="BBE242" s="10"/>
      <c r="BBF242" s="10"/>
      <c r="BBG242" s="10"/>
      <c r="BBH242" s="10"/>
      <c r="BBI242" s="10"/>
      <c r="BBJ242" s="10"/>
      <c r="BBK242" s="10"/>
      <c r="BBL242" s="10"/>
      <c r="BBM242" s="10"/>
      <c r="BBN242" s="10"/>
      <c r="BBO242" s="10"/>
      <c r="BBP242" s="10"/>
      <c r="BBQ242" s="10"/>
      <c r="BBR242" s="10"/>
      <c r="BBS242" s="10"/>
      <c r="BBT242" s="10"/>
      <c r="BBU242" s="10"/>
      <c r="BBV242" s="10"/>
      <c r="BBW242" s="10"/>
      <c r="BBX242" s="10"/>
      <c r="BBY242" s="10"/>
      <c r="BBZ242" s="10"/>
      <c r="BCA242" s="10"/>
      <c r="BCB242" s="10"/>
      <c r="BCC242" s="10"/>
      <c r="BCD242" s="10"/>
      <c r="BCE242" s="10"/>
      <c r="BCF242" s="10"/>
      <c r="BCG242" s="10"/>
      <c r="BCH242" s="10"/>
      <c r="BCI242" s="10"/>
      <c r="BCJ242" s="10"/>
      <c r="BCK242" s="10"/>
      <c r="BCL242" s="10"/>
      <c r="BCM242" s="10"/>
      <c r="BCN242" s="10"/>
      <c r="BCO242" s="10"/>
      <c r="BCP242" s="10"/>
      <c r="BCQ242" s="10"/>
      <c r="BCR242" s="10"/>
      <c r="BCS242" s="10"/>
      <c r="BCT242" s="10"/>
    </row>
    <row r="243" spans="1:1450" x14ac:dyDescent="0.25">
      <c r="A243" s="42" t="s">
        <v>1228</v>
      </c>
      <c r="B243" s="29" t="s">
        <v>82</v>
      </c>
      <c r="C243" s="29" t="s">
        <v>84</v>
      </c>
      <c r="D243" s="107" t="s">
        <v>690</v>
      </c>
      <c r="E243" s="29" t="s">
        <v>429</v>
      </c>
      <c r="F243" s="29" t="s">
        <v>20</v>
      </c>
      <c r="G243" s="43">
        <v>33640</v>
      </c>
      <c r="H243" s="43">
        <v>1902</v>
      </c>
      <c r="I243" s="43">
        <v>645</v>
      </c>
      <c r="J243" s="29"/>
      <c r="K243" s="29"/>
      <c r="L243" s="29"/>
      <c r="M243" s="29"/>
      <c r="N243" s="62"/>
      <c r="O243" s="29" t="str">
        <f t="shared" si="46"/>
        <v/>
      </c>
      <c r="P243" s="29"/>
      <c r="Q243" s="44">
        <f>ABS(G243-$K$242)</f>
        <v>3405.25</v>
      </c>
      <c r="R243" s="30">
        <f>IF(Q243&gt;$P$242,"",G243)</f>
        <v>33640</v>
      </c>
      <c r="S243" s="30">
        <f t="shared" si="52"/>
        <v>645</v>
      </c>
      <c r="T243" s="29"/>
      <c r="U243" s="29"/>
      <c r="V243" s="29"/>
      <c r="W243" s="44">
        <f>IF(R243="","",((R243-$T$242)/S243)^2)</f>
        <v>27.872670061895317</v>
      </c>
      <c r="X243" s="29"/>
      <c r="Y243" s="31"/>
      <c r="Z243" s="31"/>
      <c r="AA243" s="31"/>
      <c r="AB243" s="31"/>
      <c r="AC243" s="29"/>
      <c r="AD243" s="29"/>
      <c r="AE243" s="29"/>
      <c r="AF243" s="29"/>
      <c r="AG243" s="63"/>
      <c r="AH243" s="32"/>
      <c r="AI243" s="32"/>
      <c r="AJ243" s="32"/>
      <c r="AK243" s="32"/>
      <c r="AL243" s="29"/>
      <c r="AM243" s="29"/>
      <c r="AN243" s="29"/>
      <c r="AO243" s="29"/>
      <c r="AP243" s="29"/>
      <c r="AQ243" s="29"/>
      <c r="AR243" s="29"/>
      <c r="AS243" s="29"/>
      <c r="AT243" s="29"/>
    </row>
    <row r="244" spans="1:1450" x14ac:dyDescent="0.25">
      <c r="A244" s="42" t="s">
        <v>1228</v>
      </c>
      <c r="B244" s="29" t="s">
        <v>82</v>
      </c>
      <c r="C244" s="29" t="s">
        <v>84</v>
      </c>
      <c r="D244" s="107" t="s">
        <v>690</v>
      </c>
      <c r="E244" s="29" t="s">
        <v>429</v>
      </c>
      <c r="F244" s="29" t="s">
        <v>21</v>
      </c>
      <c r="G244" s="43">
        <v>20818</v>
      </c>
      <c r="H244" s="43">
        <v>1164</v>
      </c>
      <c r="I244" s="43">
        <v>367</v>
      </c>
      <c r="J244" s="29"/>
      <c r="K244" s="29"/>
      <c r="L244" s="29"/>
      <c r="M244" s="29"/>
      <c r="N244" s="62"/>
      <c r="O244" s="29" t="str">
        <f t="shared" si="46"/>
        <v/>
      </c>
      <c r="P244" s="29"/>
      <c r="Q244" s="44">
        <f>ABS(G244-$K$242)</f>
        <v>9416.75</v>
      </c>
      <c r="R244" s="30">
        <f>IF(Q244&gt;$P$242,"",G244)</f>
        <v>20818</v>
      </c>
      <c r="S244" s="30">
        <f t="shared" si="52"/>
        <v>367</v>
      </c>
      <c r="T244" s="29"/>
      <c r="U244" s="29"/>
      <c r="V244" s="29"/>
      <c r="W244" s="44">
        <f>IF(R244="","",((R244-$T$242)/S244)^2)</f>
        <v>658.36987847931164</v>
      </c>
      <c r="X244" s="29"/>
      <c r="Y244" s="31"/>
      <c r="Z244" s="31"/>
      <c r="AA244" s="31"/>
      <c r="AB244" s="31"/>
      <c r="AC244" s="29"/>
      <c r="AD244" s="29"/>
      <c r="AE244" s="29"/>
      <c r="AF244" s="29"/>
      <c r="AG244" s="63"/>
      <c r="AH244" s="32"/>
      <c r="AI244" s="32"/>
      <c r="AJ244" s="32"/>
      <c r="AK244" s="32"/>
      <c r="AL244" s="29"/>
      <c r="AM244" s="29"/>
      <c r="AN244" s="29"/>
      <c r="AO244" s="29"/>
      <c r="AP244" s="29"/>
      <c r="AQ244" s="29"/>
      <c r="AR244" s="29"/>
      <c r="AS244" s="29"/>
      <c r="AT244" s="29"/>
    </row>
    <row r="245" spans="1:1450" x14ac:dyDescent="0.25">
      <c r="A245" s="42" t="s">
        <v>1228</v>
      </c>
      <c r="B245" s="29" t="s">
        <v>82</v>
      </c>
      <c r="C245" s="29" t="s">
        <v>84</v>
      </c>
      <c r="D245" s="107" t="s">
        <v>690</v>
      </c>
      <c r="E245" s="29" t="s">
        <v>429</v>
      </c>
      <c r="F245" s="29" t="s">
        <v>22</v>
      </c>
      <c r="G245" s="43">
        <v>13960</v>
      </c>
      <c r="H245" s="43">
        <v>831</v>
      </c>
      <c r="I245" s="43">
        <v>380</v>
      </c>
      <c r="J245" s="29"/>
      <c r="K245" s="29"/>
      <c r="L245" s="29"/>
      <c r="M245" s="29"/>
      <c r="N245" s="62"/>
      <c r="O245" s="29" t="str">
        <f t="shared" si="46"/>
        <v/>
      </c>
      <c r="P245" s="29"/>
      <c r="Q245" s="44">
        <f>ABS(G245-$K$242)</f>
        <v>16274.75</v>
      </c>
      <c r="R245" s="30">
        <f>IF(Q245&gt;$P$242,"",G245)</f>
        <v>13960</v>
      </c>
      <c r="S245" s="30">
        <f t="shared" si="52"/>
        <v>380</v>
      </c>
      <c r="T245" s="29"/>
      <c r="U245" s="29"/>
      <c r="V245" s="29"/>
      <c r="W245" s="44">
        <f>IF(R245="","",((R245-$T$242)/S245)^2)</f>
        <v>1834.2623792416896</v>
      </c>
      <c r="X245" s="29"/>
      <c r="Y245" s="31"/>
      <c r="Z245" s="31"/>
      <c r="AA245" s="31"/>
      <c r="AB245" s="31"/>
      <c r="AC245" s="29"/>
      <c r="AD245" s="29"/>
      <c r="AE245" s="29"/>
      <c r="AF245" s="29"/>
      <c r="AG245" s="63"/>
      <c r="AH245" s="32"/>
      <c r="AI245" s="32"/>
      <c r="AJ245" s="32"/>
      <c r="AK245" s="32"/>
      <c r="AL245" s="29"/>
      <c r="AM245" s="29"/>
      <c r="AN245" s="29"/>
      <c r="AO245" s="29"/>
      <c r="AP245" s="29"/>
      <c r="AQ245" s="29"/>
      <c r="AR245" s="29"/>
      <c r="AS245" s="29"/>
      <c r="AT245" s="29"/>
    </row>
    <row r="246" spans="1:1450" s="52" customFormat="1" x14ac:dyDescent="0.25">
      <c r="A246" s="77" t="s">
        <v>1228</v>
      </c>
      <c r="B246" s="61" t="s">
        <v>82</v>
      </c>
      <c r="C246" s="61" t="s">
        <v>84</v>
      </c>
      <c r="D246" s="110" t="s">
        <v>690</v>
      </c>
      <c r="E246" s="61" t="s">
        <v>430</v>
      </c>
      <c r="F246" s="61" t="s">
        <v>23</v>
      </c>
      <c r="G246" s="78">
        <v>56145</v>
      </c>
      <c r="H246" s="78">
        <v>3151</v>
      </c>
      <c r="I246" s="78">
        <v>949</v>
      </c>
      <c r="J246" s="61">
        <v>5</v>
      </c>
      <c r="K246" s="79">
        <f>AVERAGE(G246:G250)</f>
        <v>47336.2</v>
      </c>
      <c r="L246" s="79">
        <f>STDEV(G246:G249)</f>
        <v>5517.2929956637254</v>
      </c>
      <c r="M246" s="61"/>
      <c r="N246" s="111">
        <v>1.5089999999999999</v>
      </c>
      <c r="O246" s="61">
        <f t="shared" si="46"/>
        <v>1</v>
      </c>
      <c r="P246" s="79">
        <f>ABS(L246*N246)</f>
        <v>8325.5951304565606</v>
      </c>
      <c r="Q246" s="79">
        <f>ABS(G246-$K$246)</f>
        <v>8808.8000000000029</v>
      </c>
      <c r="R246" s="80" t="str">
        <f>IF(Q246&gt;$P$246,"",G246)</f>
        <v/>
      </c>
      <c r="S246" s="80" t="str">
        <f t="shared" si="52"/>
        <v/>
      </c>
      <c r="T246" s="79">
        <f>AVERAGE(R246:R250)</f>
        <v>45134</v>
      </c>
      <c r="U246" s="79">
        <f>STDEV(R246:R250)</f>
        <v>1830.8608175755287</v>
      </c>
      <c r="V246" s="61"/>
      <c r="W246" s="79" t="str">
        <f>IF(R246="","",((R246-$T$246)/S246)^2)</f>
        <v/>
      </c>
      <c r="X246" s="81">
        <f>(1/(J246-1))*SUM(W246:W250)</f>
        <v>2.7779802344625892</v>
      </c>
      <c r="Y246" s="82">
        <f>U246/T246</f>
        <v>4.0565002383469863E-2</v>
      </c>
      <c r="Z246" s="88"/>
      <c r="AA246" s="82" t="str">
        <f>IF(X246&lt;2,"A",IF(Y246&lt;0.15,"B","C"))</f>
        <v>B</v>
      </c>
      <c r="AB246" s="88"/>
      <c r="AC246" s="83">
        <f>T246/1000</f>
        <v>45.134</v>
      </c>
      <c r="AD246" s="84">
        <f>AC246*(SQRT((U246/T246)^2+(0.21/3.98)^2))</f>
        <v>3.0038838755732846</v>
      </c>
      <c r="AE246" s="82">
        <f>AD246/AC246</f>
        <v>6.655478963914753E-2</v>
      </c>
      <c r="AF246" s="71"/>
      <c r="AG246" s="85">
        <v>20</v>
      </c>
      <c r="AH246" s="86"/>
      <c r="AI246" s="84">
        <f>(MEDIAN(R246:R250))/1000</f>
        <v>44.628500000000003</v>
      </c>
      <c r="AJ246" s="84">
        <f>(QUARTILE(R246:R250,1))/1000</f>
        <v>43.763500000000001</v>
      </c>
      <c r="AK246" s="84">
        <f>(QUARTILE(R246:R250,3))/1000</f>
        <v>45.999000000000002</v>
      </c>
      <c r="AL246" s="83">
        <f>(AK246-AJ246)</f>
        <v>2.2355000000000018</v>
      </c>
      <c r="AM246" s="107"/>
      <c r="AN246" s="95"/>
    </row>
    <row r="247" spans="1:1450" s="65" customFormat="1" x14ac:dyDescent="0.25">
      <c r="A247" s="66" t="s">
        <v>1228</v>
      </c>
      <c r="B247" s="33" t="s">
        <v>82</v>
      </c>
      <c r="C247" s="33" t="s">
        <v>84</v>
      </c>
      <c r="D247" s="108" t="s">
        <v>690</v>
      </c>
      <c r="E247" s="33" t="s">
        <v>430</v>
      </c>
      <c r="F247" s="33" t="s">
        <v>24</v>
      </c>
      <c r="G247" s="67">
        <v>47592</v>
      </c>
      <c r="H247" s="67">
        <v>2715</v>
      </c>
      <c r="I247" s="67">
        <v>956</v>
      </c>
      <c r="J247" s="33"/>
      <c r="K247" s="33"/>
      <c r="L247" s="33"/>
      <c r="M247" s="33"/>
      <c r="N247" s="74"/>
      <c r="O247" s="33" t="str">
        <f t="shared" si="46"/>
        <v/>
      </c>
      <c r="P247" s="33"/>
      <c r="Q247" s="68">
        <f>ABS(G247-$K$246)</f>
        <v>255.80000000000291</v>
      </c>
      <c r="R247" s="34">
        <f>IF(Q247&gt;$P$246,"",G247)</f>
        <v>47592</v>
      </c>
      <c r="S247" s="34">
        <f t="shared" si="52"/>
        <v>956</v>
      </c>
      <c r="T247" s="33"/>
      <c r="U247" s="33"/>
      <c r="V247" s="33"/>
      <c r="W247" s="68">
        <f>IF(R247="","",((R247-$T$246)/S247)^2)</f>
        <v>6.6107079707988312</v>
      </c>
      <c r="X247" s="33"/>
      <c r="Y247" s="75"/>
      <c r="Z247" s="75"/>
      <c r="AA247" s="75"/>
      <c r="AB247" s="75"/>
      <c r="AC247" s="33"/>
      <c r="AD247" s="33"/>
      <c r="AE247" s="33"/>
      <c r="AF247" s="33"/>
      <c r="AG247" s="76"/>
      <c r="AH247" s="36"/>
      <c r="AI247" s="36"/>
      <c r="AJ247" s="36"/>
      <c r="AK247" s="36"/>
      <c r="AL247" s="33"/>
      <c r="AM247" s="107"/>
      <c r="AN247" s="95"/>
      <c r="AO247" s="29"/>
      <c r="AP247" s="29"/>
      <c r="AQ247" s="29"/>
      <c r="AR247" s="29"/>
      <c r="AS247" s="29"/>
      <c r="AT247" s="29"/>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c r="EH247" s="64"/>
      <c r="EI247" s="64"/>
      <c r="EJ247" s="64"/>
      <c r="EK247" s="64"/>
      <c r="EL247" s="64"/>
      <c r="EM247" s="64"/>
      <c r="EN247" s="64"/>
      <c r="EO247" s="64"/>
      <c r="EP247" s="64"/>
      <c r="EQ247" s="64"/>
      <c r="ER247" s="64"/>
      <c r="ES247" s="64"/>
      <c r="ET247" s="64"/>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c r="GC247" s="64"/>
      <c r="GD247" s="64"/>
      <c r="GE247" s="64"/>
      <c r="GF247" s="64"/>
      <c r="GG247" s="64"/>
      <c r="GH247" s="64"/>
      <c r="GI247" s="64"/>
      <c r="GJ247" s="64"/>
      <c r="GK247" s="64"/>
      <c r="GL247" s="64"/>
      <c r="GM247" s="64"/>
      <c r="GN247" s="64"/>
      <c r="GO247" s="64"/>
      <c r="GP247" s="64"/>
      <c r="GQ247" s="64"/>
      <c r="GR247" s="64"/>
      <c r="GS247" s="64"/>
      <c r="GT247" s="64"/>
      <c r="GU247" s="64"/>
      <c r="GV247" s="64"/>
      <c r="GW247" s="64"/>
      <c r="GX247" s="64"/>
      <c r="GY247" s="64"/>
      <c r="GZ247" s="64"/>
      <c r="HA247" s="64"/>
      <c r="HB247" s="64"/>
      <c r="HC247" s="64"/>
      <c r="HD247" s="64"/>
      <c r="HE247" s="64"/>
      <c r="HF247" s="64"/>
      <c r="HG247" s="64"/>
      <c r="HH247" s="64"/>
      <c r="HI247" s="64"/>
      <c r="HJ247" s="64"/>
      <c r="HK247" s="64"/>
      <c r="HL247" s="64"/>
      <c r="HM247" s="64"/>
      <c r="HN247" s="64"/>
      <c r="HO247" s="64"/>
      <c r="HP247" s="64"/>
      <c r="HQ247" s="64"/>
      <c r="HR247" s="64"/>
      <c r="HS247" s="64"/>
      <c r="HT247" s="64"/>
      <c r="HU247" s="64"/>
      <c r="HV247" s="64"/>
      <c r="HW247" s="64"/>
      <c r="HX247" s="64"/>
      <c r="HY247" s="64"/>
      <c r="HZ247" s="64"/>
      <c r="IA247" s="64"/>
      <c r="IB247" s="64"/>
      <c r="IC247" s="64"/>
      <c r="ID247" s="64"/>
      <c r="IE247" s="64"/>
      <c r="IF247" s="64"/>
      <c r="IG247" s="64"/>
      <c r="IH247" s="64"/>
      <c r="II247" s="64"/>
      <c r="IJ247" s="64"/>
      <c r="IK247" s="64"/>
      <c r="IL247" s="64"/>
      <c r="IM247" s="64"/>
      <c r="IN247" s="64"/>
      <c r="IO247" s="64"/>
      <c r="IP247" s="64"/>
      <c r="IQ247" s="64"/>
      <c r="IR247" s="64"/>
      <c r="IS247" s="64"/>
      <c r="IT247" s="64"/>
      <c r="IU247" s="64"/>
      <c r="IV247" s="64"/>
      <c r="IW247" s="64"/>
      <c r="IX247" s="64"/>
      <c r="IY247" s="64"/>
      <c r="IZ247" s="64"/>
      <c r="JA247" s="64"/>
      <c r="JB247" s="64"/>
      <c r="JC247" s="64"/>
      <c r="JD247" s="64"/>
      <c r="JE247" s="64"/>
      <c r="JF247" s="64"/>
      <c r="JG247" s="64"/>
      <c r="JH247" s="64"/>
      <c r="JI247" s="64"/>
      <c r="JJ247" s="64"/>
      <c r="JK247" s="64"/>
      <c r="JL247" s="64"/>
      <c r="JM247" s="64"/>
      <c r="JN247" s="64"/>
      <c r="JO247" s="64"/>
      <c r="JP247" s="64"/>
      <c r="JQ247" s="64"/>
      <c r="JR247" s="64"/>
      <c r="JS247" s="64"/>
      <c r="JT247" s="64"/>
      <c r="JU247" s="64"/>
      <c r="JV247" s="64"/>
      <c r="JW247" s="64"/>
      <c r="JX247" s="64"/>
      <c r="JY247" s="64"/>
      <c r="JZ247" s="64"/>
      <c r="KA247" s="64"/>
      <c r="KB247" s="64"/>
      <c r="KC247" s="64"/>
      <c r="KD247" s="64"/>
      <c r="KE247" s="64"/>
      <c r="KF247" s="64"/>
      <c r="KG247" s="64"/>
      <c r="KH247" s="64"/>
      <c r="KI247" s="64"/>
      <c r="KJ247" s="64"/>
      <c r="KK247" s="64"/>
      <c r="KL247" s="64"/>
      <c r="KM247" s="64"/>
      <c r="KN247" s="64"/>
      <c r="KO247" s="64"/>
      <c r="KP247" s="64"/>
      <c r="KQ247" s="64"/>
      <c r="KR247" s="64"/>
      <c r="KS247" s="64"/>
      <c r="KT247" s="64"/>
      <c r="KU247" s="64"/>
      <c r="KV247" s="64"/>
      <c r="KW247" s="64"/>
      <c r="KX247" s="64"/>
      <c r="KY247" s="64"/>
      <c r="KZ247" s="64"/>
      <c r="LA247" s="64"/>
      <c r="LB247" s="64"/>
      <c r="LC247" s="64"/>
      <c r="LD247" s="64"/>
      <c r="LE247" s="64"/>
      <c r="LF247" s="64"/>
      <c r="LG247" s="64"/>
      <c r="LH247" s="64"/>
      <c r="LI247" s="64"/>
      <c r="LJ247" s="64"/>
      <c r="LK247" s="64"/>
      <c r="LL247" s="64"/>
      <c r="LM247" s="64"/>
      <c r="LN247" s="64"/>
      <c r="LO247" s="64"/>
      <c r="LP247" s="64"/>
      <c r="LQ247" s="64"/>
      <c r="LR247" s="64"/>
      <c r="LS247" s="64"/>
      <c r="LT247" s="64"/>
      <c r="LU247" s="64"/>
      <c r="LV247" s="64"/>
      <c r="LW247" s="64"/>
      <c r="LX247" s="64"/>
      <c r="LY247" s="64"/>
      <c r="LZ247" s="64"/>
      <c r="MA247" s="64"/>
      <c r="MB247" s="64"/>
      <c r="MC247" s="64"/>
      <c r="MD247" s="64"/>
      <c r="ME247" s="64"/>
      <c r="MF247" s="64"/>
      <c r="MG247" s="64"/>
      <c r="MH247" s="64"/>
      <c r="MI247" s="64"/>
      <c r="MJ247" s="64"/>
      <c r="MK247" s="64"/>
      <c r="ML247" s="64"/>
      <c r="MM247" s="64"/>
      <c r="MN247" s="64"/>
      <c r="MO247" s="64"/>
      <c r="MP247" s="64"/>
      <c r="MQ247" s="64"/>
      <c r="MR247" s="64"/>
      <c r="MS247" s="64"/>
      <c r="MT247" s="64"/>
      <c r="MU247" s="64"/>
      <c r="MV247" s="64"/>
      <c r="MW247" s="64"/>
      <c r="MX247" s="64"/>
      <c r="MY247" s="64"/>
      <c r="MZ247" s="64"/>
      <c r="NA247" s="64"/>
      <c r="NB247" s="64"/>
      <c r="NC247" s="64"/>
      <c r="ND247" s="64"/>
      <c r="NE247" s="64"/>
      <c r="NF247" s="64"/>
      <c r="NG247" s="64"/>
      <c r="NH247" s="64"/>
      <c r="NI247" s="64"/>
      <c r="NJ247" s="64"/>
      <c r="NK247" s="64"/>
      <c r="NL247" s="64"/>
      <c r="NM247" s="64"/>
      <c r="NN247" s="64"/>
      <c r="NO247" s="64"/>
      <c r="NP247" s="64"/>
      <c r="NQ247" s="64"/>
      <c r="NR247" s="64"/>
      <c r="NS247" s="64"/>
      <c r="NT247" s="64"/>
      <c r="NU247" s="64"/>
      <c r="NV247" s="64"/>
      <c r="NW247" s="64"/>
      <c r="NX247" s="64"/>
      <c r="NY247" s="64"/>
      <c r="NZ247" s="64"/>
      <c r="OA247" s="64"/>
      <c r="OB247" s="64"/>
      <c r="OC247" s="64"/>
      <c r="OD247" s="64"/>
      <c r="OE247" s="64"/>
      <c r="OF247" s="64"/>
      <c r="OG247" s="64"/>
      <c r="OH247" s="64"/>
      <c r="OI247" s="64"/>
      <c r="OJ247" s="64"/>
      <c r="OK247" s="64"/>
      <c r="OL247" s="64"/>
      <c r="OM247" s="64"/>
      <c r="ON247" s="64"/>
      <c r="OO247" s="64"/>
      <c r="OP247" s="64"/>
      <c r="OQ247" s="64"/>
      <c r="OR247" s="64"/>
      <c r="OS247" s="64"/>
      <c r="OT247" s="64"/>
      <c r="OU247" s="64"/>
      <c r="OV247" s="64"/>
      <c r="OW247" s="64"/>
      <c r="OX247" s="64"/>
      <c r="OY247" s="64"/>
      <c r="OZ247" s="64"/>
      <c r="PA247" s="64"/>
      <c r="PB247" s="64"/>
      <c r="PC247" s="64"/>
      <c r="PD247" s="64"/>
      <c r="PE247" s="64"/>
      <c r="PF247" s="64"/>
      <c r="PG247" s="64"/>
      <c r="PH247" s="64"/>
      <c r="PI247" s="64"/>
      <c r="PJ247" s="64"/>
      <c r="PK247" s="64"/>
      <c r="PL247" s="64"/>
      <c r="PM247" s="64"/>
      <c r="PN247" s="64"/>
      <c r="PO247" s="64"/>
      <c r="PP247" s="64"/>
      <c r="PQ247" s="64"/>
      <c r="PR247" s="64"/>
      <c r="PS247" s="64"/>
      <c r="PT247" s="64"/>
      <c r="PU247" s="64"/>
      <c r="PV247" s="64"/>
      <c r="PW247" s="64"/>
      <c r="PX247" s="64"/>
      <c r="PY247" s="64"/>
      <c r="PZ247" s="64"/>
      <c r="QA247" s="64"/>
      <c r="QB247" s="64"/>
      <c r="QC247" s="64"/>
      <c r="QD247" s="64"/>
      <c r="QE247" s="64"/>
      <c r="QF247" s="64"/>
      <c r="QG247" s="64"/>
      <c r="QH247" s="64"/>
      <c r="QI247" s="64"/>
      <c r="QJ247" s="64"/>
      <c r="QK247" s="64"/>
      <c r="QL247" s="64"/>
      <c r="QM247" s="64"/>
      <c r="QN247" s="64"/>
      <c r="QO247" s="64"/>
      <c r="QP247" s="64"/>
      <c r="QQ247" s="64"/>
      <c r="QR247" s="64"/>
      <c r="QS247" s="64"/>
      <c r="QT247" s="64"/>
      <c r="QU247" s="64"/>
      <c r="QV247" s="64"/>
      <c r="QW247" s="64"/>
      <c r="QX247" s="64"/>
      <c r="QY247" s="64"/>
      <c r="QZ247" s="64"/>
      <c r="RA247" s="64"/>
      <c r="RB247" s="64"/>
      <c r="RC247" s="64"/>
      <c r="RD247" s="64"/>
      <c r="RE247" s="64"/>
      <c r="RF247" s="64"/>
      <c r="RG247" s="64"/>
      <c r="RH247" s="64"/>
      <c r="RI247" s="64"/>
      <c r="RJ247" s="64"/>
      <c r="RK247" s="64"/>
      <c r="RL247" s="64"/>
      <c r="RM247" s="64"/>
      <c r="RN247" s="64"/>
      <c r="RO247" s="64"/>
      <c r="RP247" s="64"/>
      <c r="RQ247" s="64"/>
      <c r="RR247" s="64"/>
      <c r="RS247" s="64"/>
      <c r="RT247" s="64"/>
      <c r="RU247" s="64"/>
      <c r="RV247" s="64"/>
      <c r="RW247" s="64"/>
      <c r="RX247" s="64"/>
      <c r="RY247" s="64"/>
      <c r="RZ247" s="64"/>
      <c r="SA247" s="64"/>
      <c r="SB247" s="64"/>
      <c r="SC247" s="64"/>
      <c r="SD247" s="64"/>
      <c r="SE247" s="64"/>
      <c r="SF247" s="64"/>
      <c r="SG247" s="64"/>
      <c r="SH247" s="64"/>
      <c r="SI247" s="64"/>
      <c r="SJ247" s="64"/>
      <c r="SK247" s="64"/>
      <c r="SL247" s="64"/>
      <c r="SM247" s="64"/>
      <c r="SN247" s="64"/>
      <c r="SO247" s="64"/>
      <c r="SP247" s="64"/>
      <c r="SQ247" s="64"/>
      <c r="SR247" s="64"/>
      <c r="SS247" s="64"/>
      <c r="ST247" s="64"/>
      <c r="SU247" s="64"/>
      <c r="SV247" s="64"/>
      <c r="SW247" s="64"/>
      <c r="SX247" s="64"/>
      <c r="SY247" s="64"/>
      <c r="SZ247" s="64"/>
      <c r="TA247" s="64"/>
      <c r="TB247" s="64"/>
      <c r="TC247" s="64"/>
      <c r="TD247" s="64"/>
      <c r="TE247" s="64"/>
      <c r="TF247" s="64"/>
      <c r="TG247" s="64"/>
      <c r="TH247" s="64"/>
      <c r="TI247" s="64"/>
      <c r="TJ247" s="64"/>
      <c r="TK247" s="64"/>
      <c r="TL247" s="64"/>
      <c r="TM247" s="64"/>
      <c r="TN247" s="64"/>
      <c r="TO247" s="64"/>
      <c r="TP247" s="64"/>
      <c r="TQ247" s="64"/>
      <c r="TR247" s="64"/>
      <c r="TS247" s="64"/>
      <c r="TT247" s="64"/>
      <c r="TU247" s="64"/>
      <c r="TV247" s="64"/>
      <c r="TW247" s="64"/>
      <c r="TX247" s="64"/>
      <c r="TY247" s="64"/>
      <c r="TZ247" s="64"/>
      <c r="UA247" s="64"/>
      <c r="UB247" s="64"/>
      <c r="UC247" s="64"/>
      <c r="UD247" s="64"/>
      <c r="UE247" s="64"/>
      <c r="UF247" s="64"/>
      <c r="UG247" s="64"/>
      <c r="UH247" s="64"/>
      <c r="UI247" s="64"/>
      <c r="UJ247" s="64"/>
      <c r="UK247" s="64"/>
      <c r="UL247" s="64"/>
      <c r="UM247" s="64"/>
      <c r="UN247" s="64"/>
      <c r="UO247" s="64"/>
      <c r="UP247" s="64"/>
      <c r="UQ247" s="64"/>
      <c r="UR247" s="64"/>
      <c r="US247" s="64"/>
      <c r="UT247" s="64"/>
      <c r="UU247" s="64"/>
      <c r="UV247" s="64"/>
      <c r="UW247" s="64"/>
      <c r="UX247" s="64"/>
      <c r="UY247" s="64"/>
      <c r="UZ247" s="64"/>
      <c r="VA247" s="64"/>
      <c r="VB247" s="64"/>
      <c r="VC247" s="64"/>
      <c r="VD247" s="64"/>
      <c r="VE247" s="64"/>
      <c r="VF247" s="64"/>
      <c r="VG247" s="64"/>
      <c r="VH247" s="64"/>
      <c r="VI247" s="64"/>
      <c r="VJ247" s="64"/>
      <c r="VK247" s="64"/>
      <c r="VL247" s="64"/>
      <c r="VM247" s="64"/>
      <c r="VN247" s="64"/>
      <c r="VO247" s="64"/>
      <c r="VP247" s="64"/>
      <c r="VQ247" s="64"/>
      <c r="VR247" s="64"/>
      <c r="VS247" s="64"/>
      <c r="VT247" s="64"/>
      <c r="VU247" s="64"/>
      <c r="VV247" s="64"/>
      <c r="VW247" s="64"/>
      <c r="VX247" s="64"/>
      <c r="VY247" s="64"/>
      <c r="VZ247" s="64"/>
      <c r="WA247" s="64"/>
      <c r="WB247" s="64"/>
      <c r="WC247" s="64"/>
      <c r="WD247" s="64"/>
      <c r="WE247" s="64"/>
      <c r="WF247" s="64"/>
      <c r="WG247" s="64"/>
      <c r="WH247" s="64"/>
      <c r="WI247" s="64"/>
      <c r="WJ247" s="64"/>
      <c r="WK247" s="64"/>
      <c r="WL247" s="64"/>
      <c r="WM247" s="64"/>
      <c r="WN247" s="64"/>
      <c r="WO247" s="64"/>
      <c r="WP247" s="64"/>
      <c r="WQ247" s="64"/>
      <c r="WR247" s="64"/>
      <c r="WS247" s="64"/>
      <c r="WT247" s="64"/>
      <c r="WU247" s="64"/>
      <c r="WV247" s="64"/>
      <c r="WW247" s="64"/>
      <c r="WX247" s="64"/>
      <c r="WY247" s="64"/>
      <c r="WZ247" s="64"/>
      <c r="XA247" s="64"/>
      <c r="XB247" s="64"/>
      <c r="XC247" s="64"/>
      <c r="XD247" s="64"/>
      <c r="XE247" s="64"/>
      <c r="XF247" s="64"/>
      <c r="XG247" s="64"/>
      <c r="XH247" s="64"/>
      <c r="XI247" s="64"/>
      <c r="XJ247" s="64"/>
      <c r="XK247" s="64"/>
      <c r="XL247" s="64"/>
      <c r="XM247" s="64"/>
      <c r="XN247" s="64"/>
      <c r="XO247" s="64"/>
      <c r="XP247" s="64"/>
      <c r="XQ247" s="64"/>
      <c r="XR247" s="64"/>
      <c r="XS247" s="64"/>
      <c r="XT247" s="64"/>
      <c r="XU247" s="64"/>
      <c r="XV247" s="64"/>
      <c r="XW247" s="64"/>
      <c r="XX247" s="64"/>
      <c r="XY247" s="64"/>
      <c r="XZ247" s="64"/>
      <c r="YA247" s="64"/>
      <c r="YB247" s="64"/>
      <c r="YC247" s="64"/>
      <c r="YD247" s="64"/>
      <c r="YE247" s="64"/>
      <c r="YF247" s="64"/>
      <c r="YG247" s="64"/>
      <c r="YH247" s="64"/>
      <c r="YI247" s="64"/>
      <c r="YJ247" s="64"/>
      <c r="YK247" s="64"/>
      <c r="YL247" s="64"/>
      <c r="YM247" s="64"/>
      <c r="YN247" s="64"/>
      <c r="YO247" s="64"/>
      <c r="YP247" s="64"/>
      <c r="YQ247" s="64"/>
      <c r="YR247" s="64"/>
      <c r="YS247" s="64"/>
      <c r="YT247" s="64"/>
      <c r="YU247" s="64"/>
      <c r="YV247" s="64"/>
      <c r="YW247" s="64"/>
      <c r="YX247" s="64"/>
      <c r="YY247" s="64"/>
      <c r="YZ247" s="64"/>
      <c r="ZA247" s="64"/>
      <c r="ZB247" s="64"/>
      <c r="ZC247" s="64"/>
      <c r="ZD247" s="64"/>
      <c r="ZE247" s="64"/>
      <c r="ZF247" s="64"/>
      <c r="ZG247" s="64"/>
      <c r="ZH247" s="64"/>
      <c r="ZI247" s="64"/>
      <c r="ZJ247" s="64"/>
      <c r="ZK247" s="64"/>
      <c r="ZL247" s="64"/>
      <c r="ZM247" s="64"/>
      <c r="ZN247" s="64"/>
      <c r="ZO247" s="64"/>
      <c r="ZP247" s="64"/>
      <c r="ZQ247" s="64"/>
      <c r="ZR247" s="64"/>
      <c r="ZS247" s="64"/>
      <c r="ZT247" s="64"/>
      <c r="ZU247" s="64"/>
      <c r="ZV247" s="64"/>
      <c r="ZW247" s="64"/>
      <c r="ZX247" s="64"/>
      <c r="ZY247" s="64"/>
      <c r="ZZ247" s="64"/>
      <c r="AAA247" s="64"/>
      <c r="AAB247" s="64"/>
      <c r="AAC247" s="64"/>
      <c r="AAD247" s="64"/>
      <c r="AAE247" s="64"/>
      <c r="AAF247" s="64"/>
      <c r="AAG247" s="64"/>
      <c r="AAH247" s="64"/>
      <c r="AAI247" s="64"/>
      <c r="AAJ247" s="64"/>
      <c r="AAK247" s="64"/>
      <c r="AAL247" s="64"/>
      <c r="AAM247" s="64"/>
      <c r="AAN247" s="64"/>
      <c r="AAO247" s="64"/>
      <c r="AAP247" s="64"/>
      <c r="AAQ247" s="64"/>
      <c r="AAR247" s="64"/>
      <c r="AAS247" s="64"/>
      <c r="AAT247" s="64"/>
      <c r="AAU247" s="64"/>
      <c r="AAV247" s="64"/>
      <c r="AAW247" s="64"/>
      <c r="AAX247" s="64"/>
      <c r="AAY247" s="64"/>
      <c r="AAZ247" s="64"/>
      <c r="ABA247" s="64"/>
      <c r="ABB247" s="64"/>
      <c r="ABC247" s="64"/>
      <c r="ABD247" s="64"/>
      <c r="ABE247" s="64"/>
      <c r="ABF247" s="64"/>
      <c r="ABG247" s="64"/>
      <c r="ABH247" s="64"/>
      <c r="ABI247" s="64"/>
      <c r="ABJ247" s="64"/>
      <c r="ABK247" s="64"/>
      <c r="ABL247" s="64"/>
      <c r="ABM247" s="64"/>
      <c r="ABN247" s="64"/>
      <c r="ABO247" s="64"/>
      <c r="ABP247" s="64"/>
      <c r="ABQ247" s="64"/>
      <c r="ABR247" s="64"/>
      <c r="ABS247" s="64"/>
      <c r="ABT247" s="64"/>
      <c r="ABU247" s="64"/>
      <c r="ABV247" s="64"/>
      <c r="ABW247" s="64"/>
      <c r="ABX247" s="64"/>
      <c r="ABY247" s="64"/>
      <c r="ABZ247" s="64"/>
      <c r="ACA247" s="64"/>
      <c r="ACB247" s="64"/>
      <c r="ACC247" s="64"/>
      <c r="ACD247" s="64"/>
      <c r="ACE247" s="64"/>
      <c r="ACF247" s="64"/>
      <c r="ACG247" s="64"/>
      <c r="ACH247" s="64"/>
      <c r="ACI247" s="64"/>
      <c r="ACJ247" s="64"/>
      <c r="ACK247" s="64"/>
      <c r="ACL247" s="64"/>
      <c r="ACM247" s="64"/>
      <c r="ACN247" s="64"/>
      <c r="ACO247" s="64"/>
      <c r="ACP247" s="64"/>
      <c r="ACQ247" s="64"/>
      <c r="ACR247" s="64"/>
      <c r="ACS247" s="64"/>
      <c r="ACT247" s="64"/>
      <c r="ACU247" s="64"/>
      <c r="ACV247" s="64"/>
      <c r="ACW247" s="64"/>
      <c r="ACX247" s="64"/>
      <c r="ACY247" s="64"/>
      <c r="ACZ247" s="64"/>
      <c r="ADA247" s="64"/>
      <c r="ADB247" s="64"/>
      <c r="ADC247" s="64"/>
      <c r="ADD247" s="64"/>
      <c r="ADE247" s="64"/>
      <c r="ADF247" s="64"/>
      <c r="ADG247" s="64"/>
      <c r="ADH247" s="64"/>
      <c r="ADI247" s="64"/>
      <c r="ADJ247" s="64"/>
      <c r="ADK247" s="64"/>
      <c r="ADL247" s="64"/>
      <c r="ADM247" s="64"/>
      <c r="ADN247" s="64"/>
      <c r="ADO247" s="64"/>
      <c r="ADP247" s="64"/>
      <c r="ADQ247" s="64"/>
      <c r="ADR247" s="64"/>
      <c r="ADS247" s="64"/>
      <c r="ADT247" s="64"/>
      <c r="ADU247" s="64"/>
      <c r="ADV247" s="64"/>
      <c r="ADW247" s="64"/>
      <c r="ADX247" s="64"/>
      <c r="ADY247" s="64"/>
      <c r="ADZ247" s="64"/>
      <c r="AEA247" s="64"/>
      <c r="AEB247" s="64"/>
      <c r="AEC247" s="64"/>
      <c r="AED247" s="64"/>
      <c r="AEE247" s="64"/>
      <c r="AEF247" s="64"/>
      <c r="AEG247" s="64"/>
      <c r="AEH247" s="64"/>
      <c r="AEI247" s="64"/>
      <c r="AEJ247" s="64"/>
      <c r="AEK247" s="64"/>
      <c r="AEL247" s="64"/>
      <c r="AEM247" s="64"/>
      <c r="AEN247" s="64"/>
      <c r="AEO247" s="64"/>
      <c r="AEP247" s="64"/>
      <c r="AEQ247" s="64"/>
      <c r="AER247" s="64"/>
      <c r="AES247" s="64"/>
      <c r="AET247" s="64"/>
      <c r="AEU247" s="64"/>
      <c r="AEV247" s="64"/>
      <c r="AEW247" s="64"/>
      <c r="AEX247" s="64"/>
      <c r="AEY247" s="64"/>
      <c r="AEZ247" s="64"/>
      <c r="AFA247" s="64"/>
      <c r="AFB247" s="64"/>
      <c r="AFC247" s="64"/>
      <c r="AFD247" s="64"/>
      <c r="AFE247" s="64"/>
      <c r="AFF247" s="64"/>
      <c r="AFG247" s="64"/>
      <c r="AFH247" s="64"/>
      <c r="AFI247" s="64"/>
      <c r="AFJ247" s="64"/>
      <c r="AFK247" s="64"/>
      <c r="AFL247" s="64"/>
      <c r="AFM247" s="64"/>
      <c r="AFN247" s="64"/>
      <c r="AFO247" s="64"/>
      <c r="AFP247" s="64"/>
      <c r="AFQ247" s="64"/>
      <c r="AFR247" s="64"/>
      <c r="AFS247" s="64"/>
      <c r="AFT247" s="64"/>
      <c r="AFU247" s="64"/>
      <c r="AFV247" s="64"/>
      <c r="AFW247" s="64"/>
      <c r="AFX247" s="64"/>
      <c r="AFY247" s="64"/>
      <c r="AFZ247" s="64"/>
      <c r="AGA247" s="64"/>
      <c r="AGB247" s="64"/>
      <c r="AGC247" s="64"/>
      <c r="AGD247" s="64"/>
      <c r="AGE247" s="64"/>
      <c r="AGF247" s="64"/>
      <c r="AGG247" s="64"/>
      <c r="AGH247" s="64"/>
      <c r="AGI247" s="64"/>
      <c r="AGJ247" s="64"/>
      <c r="AGK247" s="64"/>
      <c r="AGL247" s="64"/>
      <c r="AGM247" s="64"/>
      <c r="AGN247" s="64"/>
      <c r="AGO247" s="64"/>
      <c r="AGP247" s="64"/>
      <c r="AGQ247" s="64"/>
      <c r="AGR247" s="64"/>
      <c r="AGS247" s="64"/>
      <c r="AGT247" s="64"/>
      <c r="AGU247" s="64"/>
      <c r="AGV247" s="64"/>
      <c r="AGW247" s="64"/>
      <c r="AGX247" s="64"/>
      <c r="AGY247" s="64"/>
      <c r="AGZ247" s="64"/>
      <c r="AHA247" s="64"/>
      <c r="AHB247" s="64"/>
      <c r="AHC247" s="64"/>
      <c r="AHD247" s="64"/>
      <c r="AHE247" s="64"/>
      <c r="AHF247" s="64"/>
      <c r="AHG247" s="64"/>
      <c r="AHH247" s="64"/>
      <c r="AHI247" s="64"/>
      <c r="AHJ247" s="64"/>
      <c r="AHK247" s="64"/>
      <c r="AHL247" s="64"/>
      <c r="AHM247" s="64"/>
      <c r="AHN247" s="64"/>
      <c r="AHO247" s="64"/>
      <c r="AHP247" s="64"/>
      <c r="AHQ247" s="64"/>
      <c r="AHR247" s="64"/>
      <c r="AHS247" s="64"/>
      <c r="AHT247" s="64"/>
      <c r="AHU247" s="64"/>
      <c r="AHV247" s="64"/>
      <c r="AHW247" s="64"/>
      <c r="AHX247" s="64"/>
      <c r="AHY247" s="64"/>
      <c r="AHZ247" s="64"/>
      <c r="AIA247" s="64"/>
      <c r="AIB247" s="64"/>
      <c r="AIC247" s="64"/>
      <c r="AID247" s="64"/>
      <c r="AIE247" s="64"/>
      <c r="AIF247" s="64"/>
      <c r="AIG247" s="64"/>
      <c r="AIH247" s="64"/>
      <c r="AII247" s="64"/>
      <c r="AIJ247" s="64"/>
      <c r="AIK247" s="64"/>
      <c r="AIL247" s="64"/>
      <c r="AIM247" s="64"/>
      <c r="AIN247" s="64"/>
      <c r="AIO247" s="64"/>
      <c r="AIP247" s="64"/>
      <c r="AIQ247" s="64"/>
      <c r="AIR247" s="64"/>
      <c r="AIS247" s="64"/>
      <c r="AIT247" s="64"/>
      <c r="AIU247" s="64"/>
      <c r="AIV247" s="64"/>
      <c r="AIW247" s="64"/>
      <c r="AIX247" s="64"/>
      <c r="AIY247" s="64"/>
      <c r="AIZ247" s="64"/>
      <c r="AJA247" s="64"/>
      <c r="AJB247" s="64"/>
      <c r="AJC247" s="64"/>
      <c r="AJD247" s="64"/>
      <c r="AJE247" s="64"/>
      <c r="AJF247" s="64"/>
      <c r="AJG247" s="64"/>
      <c r="AJH247" s="64"/>
      <c r="AJI247" s="64"/>
      <c r="AJJ247" s="64"/>
      <c r="AJK247" s="64"/>
      <c r="AJL247" s="64"/>
      <c r="AJM247" s="64"/>
      <c r="AJN247" s="64"/>
      <c r="AJO247" s="64"/>
      <c r="AJP247" s="64"/>
      <c r="AJQ247" s="64"/>
      <c r="AJR247" s="64"/>
      <c r="AJS247" s="64"/>
      <c r="AJT247" s="64"/>
      <c r="AJU247" s="64"/>
      <c r="AJV247" s="64"/>
      <c r="AJW247" s="64"/>
      <c r="AJX247" s="64"/>
      <c r="AJY247" s="64"/>
      <c r="AJZ247" s="64"/>
      <c r="AKA247" s="64"/>
      <c r="AKB247" s="64"/>
      <c r="AKC247" s="64"/>
      <c r="AKD247" s="64"/>
      <c r="AKE247" s="64"/>
      <c r="AKF247" s="64"/>
      <c r="AKG247" s="64"/>
      <c r="AKH247" s="64"/>
      <c r="AKI247" s="64"/>
      <c r="AKJ247" s="64"/>
      <c r="AKK247" s="64"/>
      <c r="AKL247" s="64"/>
      <c r="AKM247" s="64"/>
      <c r="AKN247" s="64"/>
      <c r="AKO247" s="64"/>
      <c r="AKP247" s="64"/>
      <c r="AKQ247" s="64"/>
      <c r="AKR247" s="64"/>
      <c r="AKS247" s="64"/>
      <c r="AKT247" s="64"/>
      <c r="AKU247" s="64"/>
      <c r="AKV247" s="64"/>
      <c r="AKW247" s="64"/>
      <c r="AKX247" s="64"/>
      <c r="AKY247" s="64"/>
      <c r="AKZ247" s="64"/>
      <c r="ALA247" s="64"/>
      <c r="ALB247" s="64"/>
      <c r="ALC247" s="64"/>
      <c r="ALD247" s="64"/>
      <c r="ALE247" s="64"/>
      <c r="ALF247" s="64"/>
      <c r="ALG247" s="64"/>
      <c r="ALH247" s="64"/>
      <c r="ALI247" s="64"/>
      <c r="ALJ247" s="64"/>
      <c r="ALK247" s="64"/>
      <c r="ALL247" s="64"/>
      <c r="ALM247" s="64"/>
      <c r="ALN247" s="64"/>
      <c r="ALO247" s="64"/>
      <c r="ALP247" s="64"/>
      <c r="ALQ247" s="64"/>
      <c r="ALR247" s="64"/>
      <c r="ALS247" s="64"/>
      <c r="ALT247" s="64"/>
      <c r="ALU247" s="64"/>
      <c r="ALV247" s="64"/>
      <c r="ALW247" s="64"/>
      <c r="ALX247" s="64"/>
      <c r="ALY247" s="64"/>
      <c r="ALZ247" s="64"/>
      <c r="AMA247" s="64"/>
      <c r="AMB247" s="64"/>
      <c r="AMC247" s="64"/>
      <c r="AMD247" s="64"/>
      <c r="AME247" s="64"/>
      <c r="AMF247" s="64"/>
      <c r="AMG247" s="64"/>
      <c r="AMH247" s="64"/>
      <c r="AMI247" s="64"/>
      <c r="AMJ247" s="64"/>
      <c r="AMK247" s="64"/>
      <c r="AML247" s="64"/>
      <c r="AMM247" s="64"/>
      <c r="AMN247" s="64"/>
      <c r="AMO247" s="64"/>
      <c r="AMP247" s="64"/>
      <c r="AMQ247" s="64"/>
      <c r="AMR247" s="64"/>
      <c r="AMS247" s="64"/>
      <c r="AMT247" s="64"/>
      <c r="AMU247" s="64"/>
      <c r="AMV247" s="64"/>
      <c r="AMW247" s="64"/>
      <c r="AMX247" s="64"/>
      <c r="AMY247" s="64"/>
      <c r="AMZ247" s="64"/>
      <c r="ANA247" s="64"/>
      <c r="ANB247" s="64"/>
      <c r="ANC247" s="64"/>
      <c r="AND247" s="64"/>
      <c r="ANE247" s="64"/>
      <c r="ANF247" s="64"/>
      <c r="ANG247" s="64"/>
      <c r="ANH247" s="64"/>
      <c r="ANI247" s="64"/>
      <c r="ANJ247" s="64"/>
      <c r="ANK247" s="64"/>
      <c r="ANL247" s="64"/>
      <c r="ANM247" s="64"/>
      <c r="ANN247" s="64"/>
      <c r="ANO247" s="64"/>
      <c r="ANP247" s="64"/>
      <c r="ANQ247" s="64"/>
      <c r="ANR247" s="64"/>
      <c r="ANS247" s="64"/>
      <c r="ANT247" s="64"/>
      <c r="ANU247" s="64"/>
      <c r="ANV247" s="64"/>
      <c r="ANW247" s="64"/>
      <c r="ANX247" s="64"/>
      <c r="ANY247" s="64"/>
      <c r="ANZ247" s="64"/>
      <c r="AOA247" s="64"/>
      <c r="AOB247" s="64"/>
      <c r="AOC247" s="64"/>
      <c r="AOD247" s="64"/>
      <c r="AOE247" s="64"/>
      <c r="AOF247" s="64"/>
      <c r="AOG247" s="64"/>
      <c r="AOH247" s="64"/>
      <c r="AOI247" s="64"/>
      <c r="AOJ247" s="64"/>
      <c r="AOK247" s="64"/>
      <c r="AOL247" s="64"/>
      <c r="AOM247" s="64"/>
      <c r="AON247" s="64"/>
      <c r="AOO247" s="64"/>
      <c r="AOP247" s="64"/>
      <c r="AOQ247" s="64"/>
      <c r="AOR247" s="64"/>
      <c r="AOS247" s="64"/>
      <c r="AOT247" s="64"/>
      <c r="AOU247" s="64"/>
      <c r="AOV247" s="64"/>
      <c r="AOW247" s="64"/>
      <c r="AOX247" s="64"/>
      <c r="AOY247" s="64"/>
      <c r="AOZ247" s="64"/>
      <c r="APA247" s="64"/>
      <c r="APB247" s="64"/>
      <c r="APC247" s="64"/>
      <c r="APD247" s="64"/>
      <c r="APE247" s="64"/>
      <c r="APF247" s="64"/>
      <c r="APG247" s="64"/>
      <c r="APH247" s="64"/>
      <c r="API247" s="64"/>
      <c r="APJ247" s="64"/>
      <c r="APK247" s="64"/>
      <c r="APL247" s="64"/>
      <c r="APM247" s="64"/>
      <c r="APN247" s="64"/>
      <c r="APO247" s="64"/>
      <c r="APP247" s="64"/>
      <c r="APQ247" s="64"/>
      <c r="APR247" s="64"/>
      <c r="APS247" s="64"/>
      <c r="APT247" s="64"/>
      <c r="APU247" s="64"/>
      <c r="APV247" s="64"/>
      <c r="APW247" s="64"/>
      <c r="APX247" s="64"/>
      <c r="APY247" s="64"/>
      <c r="APZ247" s="64"/>
      <c r="AQA247" s="64"/>
      <c r="AQB247" s="64"/>
      <c r="AQC247" s="64"/>
      <c r="AQD247" s="64"/>
      <c r="AQE247" s="64"/>
      <c r="AQF247" s="64"/>
      <c r="AQG247" s="64"/>
      <c r="AQH247" s="64"/>
      <c r="AQI247" s="64"/>
      <c r="AQJ247" s="64"/>
      <c r="AQK247" s="64"/>
      <c r="AQL247" s="64"/>
      <c r="AQM247" s="64"/>
      <c r="AQN247" s="64"/>
      <c r="AQO247" s="64"/>
      <c r="AQP247" s="64"/>
      <c r="AQQ247" s="64"/>
      <c r="AQR247" s="64"/>
      <c r="AQS247" s="64"/>
      <c r="AQT247" s="64"/>
      <c r="AQU247" s="64"/>
      <c r="AQV247" s="64"/>
      <c r="AQW247" s="64"/>
      <c r="AQX247" s="64"/>
      <c r="AQY247" s="64"/>
      <c r="AQZ247" s="64"/>
      <c r="ARA247" s="64"/>
      <c r="ARB247" s="64"/>
      <c r="ARC247" s="64"/>
      <c r="ARD247" s="64"/>
      <c r="ARE247" s="64"/>
      <c r="ARF247" s="64"/>
      <c r="ARG247" s="64"/>
      <c r="ARH247" s="64"/>
      <c r="ARI247" s="64"/>
      <c r="ARJ247" s="64"/>
      <c r="ARK247" s="64"/>
      <c r="ARL247" s="64"/>
      <c r="ARM247" s="64"/>
      <c r="ARN247" s="64"/>
      <c r="ARO247" s="64"/>
      <c r="ARP247" s="64"/>
      <c r="ARQ247" s="64"/>
      <c r="ARR247" s="64"/>
      <c r="ARS247" s="64"/>
      <c r="ART247" s="64"/>
      <c r="ARU247" s="64"/>
      <c r="ARV247" s="64"/>
      <c r="ARW247" s="64"/>
      <c r="ARX247" s="64"/>
      <c r="ARY247" s="64"/>
      <c r="ARZ247" s="64"/>
      <c r="ASA247" s="64"/>
      <c r="ASB247" s="64"/>
      <c r="ASC247" s="64"/>
      <c r="ASD247" s="64"/>
      <c r="ASE247" s="64"/>
      <c r="ASF247" s="64"/>
      <c r="ASG247" s="64"/>
      <c r="ASH247" s="64"/>
      <c r="ASI247" s="64"/>
      <c r="ASJ247" s="64"/>
      <c r="ASK247" s="64"/>
      <c r="ASL247" s="64"/>
      <c r="ASM247" s="64"/>
      <c r="ASN247" s="64"/>
      <c r="ASO247" s="64"/>
      <c r="ASP247" s="64"/>
      <c r="ASQ247" s="64"/>
      <c r="ASR247" s="64"/>
      <c r="ASS247" s="64"/>
      <c r="AST247" s="64"/>
      <c r="ASU247" s="64"/>
      <c r="ASV247" s="64"/>
      <c r="ASW247" s="64"/>
      <c r="ASX247" s="64"/>
      <c r="ASY247" s="64"/>
      <c r="ASZ247" s="64"/>
      <c r="ATA247" s="64"/>
      <c r="ATB247" s="64"/>
      <c r="ATC247" s="64"/>
      <c r="ATD247" s="64"/>
      <c r="ATE247" s="64"/>
      <c r="ATF247" s="64"/>
      <c r="ATG247" s="64"/>
      <c r="ATH247" s="64"/>
      <c r="ATI247" s="64"/>
      <c r="ATJ247" s="64"/>
      <c r="ATK247" s="64"/>
      <c r="ATL247" s="64"/>
      <c r="ATM247" s="64"/>
      <c r="ATN247" s="64"/>
      <c r="ATO247" s="64"/>
      <c r="ATP247" s="64"/>
      <c r="ATQ247" s="64"/>
      <c r="ATR247" s="64"/>
      <c r="ATS247" s="64"/>
      <c r="ATT247" s="64"/>
      <c r="ATU247" s="64"/>
      <c r="ATV247" s="64"/>
      <c r="ATW247" s="64"/>
      <c r="ATX247" s="64"/>
      <c r="ATY247" s="64"/>
      <c r="ATZ247" s="64"/>
      <c r="AUA247" s="64"/>
      <c r="AUB247" s="64"/>
      <c r="AUC247" s="64"/>
      <c r="AUD247" s="64"/>
      <c r="AUE247" s="64"/>
      <c r="AUF247" s="64"/>
      <c r="AUG247" s="64"/>
      <c r="AUH247" s="64"/>
      <c r="AUI247" s="64"/>
      <c r="AUJ247" s="64"/>
      <c r="AUK247" s="64"/>
      <c r="AUL247" s="64"/>
      <c r="AUM247" s="64"/>
      <c r="AUN247" s="64"/>
      <c r="AUO247" s="64"/>
      <c r="AUP247" s="64"/>
      <c r="AUQ247" s="64"/>
      <c r="AUR247" s="64"/>
      <c r="AUS247" s="64"/>
      <c r="AUT247" s="64"/>
      <c r="AUU247" s="64"/>
      <c r="AUV247" s="64"/>
      <c r="AUW247" s="64"/>
      <c r="AUX247" s="64"/>
      <c r="AUY247" s="64"/>
      <c r="AUZ247" s="64"/>
      <c r="AVA247" s="64"/>
      <c r="AVB247" s="64"/>
      <c r="AVC247" s="64"/>
      <c r="AVD247" s="64"/>
      <c r="AVE247" s="64"/>
      <c r="AVF247" s="64"/>
      <c r="AVG247" s="64"/>
      <c r="AVH247" s="64"/>
      <c r="AVI247" s="64"/>
      <c r="AVJ247" s="64"/>
      <c r="AVK247" s="64"/>
      <c r="AVL247" s="64"/>
      <c r="AVM247" s="64"/>
      <c r="AVN247" s="64"/>
      <c r="AVO247" s="64"/>
      <c r="AVP247" s="64"/>
      <c r="AVQ247" s="64"/>
      <c r="AVR247" s="64"/>
      <c r="AVS247" s="64"/>
      <c r="AVT247" s="64"/>
      <c r="AVU247" s="64"/>
      <c r="AVV247" s="64"/>
      <c r="AVW247" s="64"/>
      <c r="AVX247" s="64"/>
      <c r="AVY247" s="64"/>
      <c r="AVZ247" s="64"/>
      <c r="AWA247" s="64"/>
      <c r="AWB247" s="64"/>
      <c r="AWC247" s="64"/>
      <c r="AWD247" s="64"/>
      <c r="AWE247" s="64"/>
      <c r="AWF247" s="64"/>
      <c r="AWG247" s="64"/>
      <c r="AWH247" s="64"/>
      <c r="AWI247" s="64"/>
      <c r="AWJ247" s="64"/>
      <c r="AWK247" s="64"/>
      <c r="AWL247" s="64"/>
      <c r="AWM247" s="64"/>
      <c r="AWN247" s="64"/>
      <c r="AWO247" s="64"/>
      <c r="AWP247" s="64"/>
      <c r="AWQ247" s="64"/>
      <c r="AWR247" s="64"/>
      <c r="AWS247" s="64"/>
      <c r="AWT247" s="64"/>
      <c r="AWU247" s="64"/>
      <c r="AWV247" s="64"/>
      <c r="AWW247" s="64"/>
      <c r="AWX247" s="64"/>
      <c r="AWY247" s="64"/>
      <c r="AWZ247" s="64"/>
      <c r="AXA247" s="64"/>
      <c r="AXB247" s="64"/>
      <c r="AXC247" s="64"/>
      <c r="AXD247" s="64"/>
      <c r="AXE247" s="64"/>
      <c r="AXF247" s="64"/>
      <c r="AXG247" s="64"/>
      <c r="AXH247" s="64"/>
      <c r="AXI247" s="64"/>
      <c r="AXJ247" s="64"/>
      <c r="AXK247" s="64"/>
      <c r="AXL247" s="64"/>
      <c r="AXM247" s="64"/>
      <c r="AXN247" s="64"/>
      <c r="AXO247" s="64"/>
      <c r="AXP247" s="64"/>
      <c r="AXQ247" s="64"/>
      <c r="AXR247" s="64"/>
      <c r="AXS247" s="64"/>
      <c r="AXT247" s="64"/>
      <c r="AXU247" s="64"/>
      <c r="AXV247" s="64"/>
      <c r="AXW247" s="64"/>
      <c r="AXX247" s="64"/>
      <c r="AXY247" s="64"/>
      <c r="AXZ247" s="64"/>
      <c r="AYA247" s="64"/>
      <c r="AYB247" s="64"/>
      <c r="AYC247" s="64"/>
      <c r="AYD247" s="64"/>
      <c r="AYE247" s="64"/>
      <c r="AYF247" s="64"/>
      <c r="AYG247" s="64"/>
      <c r="AYH247" s="64"/>
      <c r="AYI247" s="64"/>
      <c r="AYJ247" s="64"/>
      <c r="AYK247" s="64"/>
      <c r="AYL247" s="64"/>
      <c r="AYM247" s="64"/>
      <c r="AYN247" s="64"/>
      <c r="AYO247" s="64"/>
      <c r="AYP247" s="64"/>
      <c r="AYQ247" s="64"/>
      <c r="AYR247" s="64"/>
      <c r="AYS247" s="64"/>
      <c r="AYT247" s="64"/>
      <c r="AYU247" s="64"/>
      <c r="AYV247" s="64"/>
      <c r="AYW247" s="64"/>
      <c r="AYX247" s="64"/>
      <c r="AYY247" s="64"/>
      <c r="AYZ247" s="64"/>
      <c r="AZA247" s="64"/>
      <c r="AZB247" s="64"/>
      <c r="AZC247" s="64"/>
      <c r="AZD247" s="64"/>
      <c r="AZE247" s="64"/>
      <c r="AZF247" s="64"/>
      <c r="AZG247" s="64"/>
      <c r="AZH247" s="64"/>
      <c r="AZI247" s="64"/>
      <c r="AZJ247" s="64"/>
      <c r="AZK247" s="64"/>
      <c r="AZL247" s="64"/>
      <c r="AZM247" s="64"/>
      <c r="AZN247" s="64"/>
      <c r="AZO247" s="64"/>
      <c r="AZP247" s="64"/>
      <c r="AZQ247" s="64"/>
      <c r="AZR247" s="64"/>
      <c r="AZS247" s="64"/>
      <c r="AZT247" s="64"/>
      <c r="AZU247" s="64"/>
      <c r="AZV247" s="64"/>
      <c r="AZW247" s="64"/>
      <c r="AZX247" s="64"/>
      <c r="AZY247" s="64"/>
      <c r="AZZ247" s="64"/>
      <c r="BAA247" s="64"/>
      <c r="BAB247" s="64"/>
      <c r="BAC247" s="64"/>
      <c r="BAD247" s="64"/>
      <c r="BAE247" s="64"/>
      <c r="BAF247" s="64"/>
      <c r="BAG247" s="64"/>
      <c r="BAH247" s="64"/>
      <c r="BAI247" s="64"/>
      <c r="BAJ247" s="64"/>
      <c r="BAK247" s="64"/>
      <c r="BAL247" s="64"/>
      <c r="BAM247" s="64"/>
      <c r="BAN247" s="64"/>
      <c r="BAO247" s="64"/>
      <c r="BAP247" s="64"/>
      <c r="BAQ247" s="64"/>
      <c r="BAR247" s="64"/>
      <c r="BAS247" s="64"/>
      <c r="BAT247" s="64"/>
      <c r="BAU247" s="64"/>
      <c r="BAV247" s="64"/>
      <c r="BAW247" s="64"/>
      <c r="BAX247" s="64"/>
      <c r="BAY247" s="64"/>
      <c r="BAZ247" s="64"/>
      <c r="BBA247" s="64"/>
      <c r="BBB247" s="64"/>
      <c r="BBC247" s="64"/>
      <c r="BBD247" s="64"/>
      <c r="BBE247" s="64"/>
      <c r="BBF247" s="64"/>
      <c r="BBG247" s="64"/>
      <c r="BBH247" s="64"/>
      <c r="BBI247" s="64"/>
      <c r="BBJ247" s="64"/>
      <c r="BBK247" s="64"/>
      <c r="BBL247" s="64"/>
      <c r="BBM247" s="64"/>
      <c r="BBN247" s="64"/>
      <c r="BBO247" s="64"/>
      <c r="BBP247" s="64"/>
      <c r="BBQ247" s="64"/>
      <c r="BBR247" s="64"/>
      <c r="BBS247" s="64"/>
      <c r="BBT247" s="64"/>
      <c r="BBU247" s="64"/>
      <c r="BBV247" s="64"/>
      <c r="BBW247" s="64"/>
      <c r="BBX247" s="64"/>
      <c r="BBY247" s="64"/>
      <c r="BBZ247" s="64"/>
      <c r="BCA247" s="64"/>
      <c r="BCB247" s="64"/>
      <c r="BCC247" s="64"/>
      <c r="BCD247" s="64"/>
      <c r="BCE247" s="64"/>
      <c r="BCF247" s="64"/>
      <c r="BCG247" s="64"/>
      <c r="BCH247" s="64"/>
      <c r="BCI247" s="64"/>
      <c r="BCJ247" s="64"/>
      <c r="BCK247" s="64"/>
      <c r="BCL247" s="64"/>
      <c r="BCM247" s="64"/>
      <c r="BCN247" s="64"/>
      <c r="BCO247" s="64"/>
      <c r="BCP247" s="64"/>
      <c r="BCQ247" s="64"/>
      <c r="BCR247" s="64"/>
      <c r="BCS247" s="64"/>
      <c r="BCT247" s="64"/>
    </row>
    <row r="248" spans="1:1450" s="37" customFormat="1" x14ac:dyDescent="0.25">
      <c r="A248" s="66" t="s">
        <v>1228</v>
      </c>
      <c r="B248" s="33" t="s">
        <v>82</v>
      </c>
      <c r="C248" s="33" t="s">
        <v>84</v>
      </c>
      <c r="D248" s="108" t="s">
        <v>690</v>
      </c>
      <c r="E248" s="33" t="s">
        <v>430</v>
      </c>
      <c r="F248" s="33" t="s">
        <v>25</v>
      </c>
      <c r="G248" s="67">
        <v>45468</v>
      </c>
      <c r="H248" s="67">
        <v>2610</v>
      </c>
      <c r="I248" s="67">
        <v>963</v>
      </c>
      <c r="J248" s="33"/>
      <c r="K248" s="33"/>
      <c r="L248" s="33"/>
      <c r="M248" s="33"/>
      <c r="N248" s="74"/>
      <c r="O248" s="33" t="str">
        <f t="shared" si="46"/>
        <v/>
      </c>
      <c r="P248" s="33"/>
      <c r="Q248" s="68">
        <f>ABS(G248-$K$246)</f>
        <v>1868.1999999999971</v>
      </c>
      <c r="R248" s="34">
        <f>IF(Q248&gt;$P$246,"",G248)</f>
        <v>45468</v>
      </c>
      <c r="S248" s="34">
        <f t="shared" si="52"/>
        <v>963</v>
      </c>
      <c r="T248" s="33"/>
      <c r="U248" s="33"/>
      <c r="V248" s="33"/>
      <c r="W248" s="68">
        <f>IF(R248="","",((R248-$T$246)/S248)^2)</f>
        <v>0.12029300095215605</v>
      </c>
      <c r="X248" s="33"/>
      <c r="Y248" s="75"/>
      <c r="Z248" s="75"/>
      <c r="AA248" s="75"/>
      <c r="AB248" s="75"/>
      <c r="AC248" s="33"/>
      <c r="AD248" s="33"/>
      <c r="AE248" s="33"/>
      <c r="AF248" s="33"/>
      <c r="AG248" s="76"/>
      <c r="AH248" s="36"/>
      <c r="AI248" s="36"/>
      <c r="AJ248" s="36"/>
      <c r="AK248" s="36"/>
      <c r="AL248" s="33"/>
      <c r="AM248" s="29"/>
      <c r="AN248" s="29"/>
      <c r="AO248" s="29"/>
      <c r="AP248" s="29"/>
      <c r="AQ248" s="29"/>
      <c r="AR248" s="29"/>
      <c r="AS248" s="29"/>
      <c r="AT248" s="29"/>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c r="IV248" s="10"/>
      <c r="IW248" s="10"/>
      <c r="IX248" s="10"/>
      <c r="IY248" s="10"/>
      <c r="IZ248" s="10"/>
      <c r="JA248" s="10"/>
      <c r="JB248" s="10"/>
      <c r="JC248" s="10"/>
      <c r="JD248" s="10"/>
      <c r="JE248" s="10"/>
      <c r="JF248" s="10"/>
      <c r="JG248" s="10"/>
      <c r="JH248" s="10"/>
      <c r="JI248" s="10"/>
      <c r="JJ248" s="10"/>
      <c r="JK248" s="10"/>
      <c r="JL248" s="10"/>
      <c r="JM248" s="10"/>
      <c r="JN248" s="10"/>
      <c r="JO248" s="10"/>
      <c r="JP248" s="10"/>
      <c r="JQ248" s="10"/>
      <c r="JR248" s="10"/>
      <c r="JS248" s="10"/>
      <c r="JT248" s="10"/>
      <c r="JU248" s="10"/>
      <c r="JV248" s="10"/>
      <c r="JW248" s="10"/>
      <c r="JX248" s="10"/>
      <c r="JY248" s="10"/>
      <c r="JZ248" s="10"/>
      <c r="KA248" s="10"/>
      <c r="KB248" s="10"/>
      <c r="KC248" s="10"/>
      <c r="KD248" s="10"/>
      <c r="KE248" s="10"/>
      <c r="KF248" s="10"/>
      <c r="KG248" s="10"/>
      <c r="KH248" s="10"/>
      <c r="KI248" s="10"/>
      <c r="KJ248" s="10"/>
      <c r="KK248" s="10"/>
      <c r="KL248" s="10"/>
      <c r="KM248" s="10"/>
      <c r="KN248" s="10"/>
      <c r="KO248" s="10"/>
      <c r="KP248" s="10"/>
      <c r="KQ248" s="10"/>
      <c r="KR248" s="10"/>
      <c r="KS248" s="10"/>
      <c r="KT248" s="10"/>
      <c r="KU248" s="10"/>
      <c r="KV248" s="10"/>
      <c r="KW248" s="10"/>
      <c r="KX248" s="10"/>
      <c r="KY248" s="10"/>
      <c r="KZ248" s="10"/>
      <c r="LA248" s="10"/>
      <c r="LB248" s="10"/>
      <c r="LC248" s="10"/>
      <c r="LD248" s="10"/>
      <c r="LE248" s="10"/>
      <c r="LF248" s="10"/>
      <c r="LG248" s="10"/>
      <c r="LH248" s="10"/>
      <c r="LI248" s="10"/>
      <c r="LJ248" s="10"/>
      <c r="LK248" s="10"/>
      <c r="LL248" s="10"/>
      <c r="LM248" s="10"/>
      <c r="LN248" s="10"/>
      <c r="LO248" s="10"/>
      <c r="LP248" s="10"/>
      <c r="LQ248" s="10"/>
      <c r="LR248" s="10"/>
      <c r="LS248" s="10"/>
      <c r="LT248" s="10"/>
      <c r="LU248" s="10"/>
      <c r="LV248" s="10"/>
      <c r="LW248" s="10"/>
      <c r="LX248" s="10"/>
      <c r="LY248" s="10"/>
      <c r="LZ248" s="10"/>
      <c r="MA248" s="10"/>
      <c r="MB248" s="10"/>
      <c r="MC248" s="10"/>
      <c r="MD248" s="10"/>
      <c r="ME248" s="10"/>
      <c r="MF248" s="10"/>
      <c r="MG248" s="10"/>
      <c r="MH248" s="10"/>
      <c r="MI248" s="10"/>
      <c r="MJ248" s="10"/>
      <c r="MK248" s="10"/>
      <c r="ML248" s="10"/>
      <c r="MM248" s="10"/>
      <c r="MN248" s="10"/>
      <c r="MO248" s="10"/>
      <c r="MP248" s="10"/>
      <c r="MQ248" s="10"/>
      <c r="MR248" s="10"/>
      <c r="MS248" s="10"/>
      <c r="MT248" s="10"/>
      <c r="MU248" s="10"/>
      <c r="MV248" s="10"/>
      <c r="MW248" s="10"/>
      <c r="MX248" s="10"/>
      <c r="MY248" s="10"/>
      <c r="MZ248" s="10"/>
      <c r="NA248" s="10"/>
      <c r="NB248" s="10"/>
      <c r="NC248" s="10"/>
      <c r="ND248" s="10"/>
      <c r="NE248" s="10"/>
      <c r="NF248" s="10"/>
      <c r="NG248" s="10"/>
      <c r="NH248" s="10"/>
      <c r="NI248" s="10"/>
      <c r="NJ248" s="10"/>
      <c r="NK248" s="10"/>
      <c r="NL248" s="10"/>
      <c r="NM248" s="10"/>
      <c r="NN248" s="10"/>
      <c r="NO248" s="10"/>
      <c r="NP248" s="10"/>
      <c r="NQ248" s="10"/>
      <c r="NR248" s="10"/>
      <c r="NS248" s="10"/>
      <c r="NT248" s="10"/>
      <c r="NU248" s="10"/>
      <c r="NV248" s="10"/>
      <c r="NW248" s="10"/>
      <c r="NX248" s="10"/>
      <c r="NY248" s="10"/>
      <c r="NZ248" s="10"/>
      <c r="OA248" s="10"/>
      <c r="OB248" s="10"/>
      <c r="OC248" s="10"/>
      <c r="OD248" s="10"/>
      <c r="OE248" s="10"/>
      <c r="OF248" s="10"/>
      <c r="OG248" s="10"/>
      <c r="OH248" s="10"/>
      <c r="OI248" s="10"/>
      <c r="OJ248" s="10"/>
      <c r="OK248" s="10"/>
      <c r="OL248" s="10"/>
      <c r="OM248" s="10"/>
      <c r="ON248" s="10"/>
      <c r="OO248" s="10"/>
      <c r="OP248" s="10"/>
      <c r="OQ248" s="10"/>
      <c r="OR248" s="10"/>
      <c r="OS248" s="10"/>
      <c r="OT248" s="10"/>
      <c r="OU248" s="10"/>
      <c r="OV248" s="10"/>
      <c r="OW248" s="10"/>
      <c r="OX248" s="10"/>
      <c r="OY248" s="10"/>
      <c r="OZ248" s="10"/>
      <c r="PA248" s="10"/>
      <c r="PB248" s="10"/>
      <c r="PC248" s="10"/>
      <c r="PD248" s="10"/>
      <c r="PE248" s="10"/>
      <c r="PF248" s="10"/>
      <c r="PG248" s="10"/>
      <c r="PH248" s="10"/>
      <c r="PI248" s="10"/>
      <c r="PJ248" s="10"/>
      <c r="PK248" s="10"/>
      <c r="PL248" s="10"/>
      <c r="PM248" s="10"/>
      <c r="PN248" s="10"/>
      <c r="PO248" s="10"/>
      <c r="PP248" s="10"/>
      <c r="PQ248" s="10"/>
      <c r="PR248" s="10"/>
      <c r="PS248" s="10"/>
      <c r="PT248" s="10"/>
      <c r="PU248" s="10"/>
      <c r="PV248" s="10"/>
      <c r="PW248" s="10"/>
      <c r="PX248" s="10"/>
      <c r="PY248" s="10"/>
      <c r="PZ248" s="10"/>
      <c r="QA248" s="10"/>
      <c r="QB248" s="10"/>
      <c r="QC248" s="10"/>
      <c r="QD248" s="10"/>
      <c r="QE248" s="10"/>
      <c r="QF248" s="10"/>
      <c r="QG248" s="10"/>
      <c r="QH248" s="10"/>
      <c r="QI248" s="10"/>
      <c r="QJ248" s="10"/>
      <c r="QK248" s="10"/>
      <c r="QL248" s="10"/>
      <c r="QM248" s="10"/>
      <c r="QN248" s="10"/>
      <c r="QO248" s="10"/>
      <c r="QP248" s="10"/>
      <c r="QQ248" s="10"/>
      <c r="QR248" s="10"/>
      <c r="QS248" s="10"/>
      <c r="QT248" s="10"/>
      <c r="QU248" s="10"/>
      <c r="QV248" s="10"/>
      <c r="QW248" s="10"/>
      <c r="QX248" s="10"/>
      <c r="QY248" s="10"/>
      <c r="QZ248" s="10"/>
      <c r="RA248" s="10"/>
      <c r="RB248" s="10"/>
      <c r="RC248" s="10"/>
      <c r="RD248" s="10"/>
      <c r="RE248" s="10"/>
      <c r="RF248" s="10"/>
      <c r="RG248" s="10"/>
      <c r="RH248" s="10"/>
      <c r="RI248" s="10"/>
      <c r="RJ248" s="10"/>
      <c r="RK248" s="10"/>
      <c r="RL248" s="10"/>
      <c r="RM248" s="10"/>
      <c r="RN248" s="10"/>
      <c r="RO248" s="10"/>
      <c r="RP248" s="10"/>
      <c r="RQ248" s="10"/>
      <c r="RR248" s="10"/>
      <c r="RS248" s="10"/>
      <c r="RT248" s="10"/>
      <c r="RU248" s="10"/>
      <c r="RV248" s="10"/>
      <c r="RW248" s="10"/>
      <c r="RX248" s="10"/>
      <c r="RY248" s="10"/>
      <c r="RZ248" s="10"/>
      <c r="SA248" s="10"/>
      <c r="SB248" s="10"/>
      <c r="SC248" s="10"/>
      <c r="SD248" s="10"/>
      <c r="SE248" s="10"/>
      <c r="SF248" s="10"/>
      <c r="SG248" s="10"/>
      <c r="SH248" s="10"/>
      <c r="SI248" s="10"/>
      <c r="SJ248" s="10"/>
      <c r="SK248" s="10"/>
      <c r="SL248" s="10"/>
      <c r="SM248" s="10"/>
      <c r="SN248" s="10"/>
      <c r="SO248" s="10"/>
      <c r="SP248" s="10"/>
      <c r="SQ248" s="10"/>
      <c r="SR248" s="10"/>
      <c r="SS248" s="10"/>
      <c r="ST248" s="10"/>
      <c r="SU248" s="10"/>
      <c r="SV248" s="10"/>
      <c r="SW248" s="10"/>
      <c r="SX248" s="10"/>
      <c r="SY248" s="10"/>
      <c r="SZ248" s="10"/>
      <c r="TA248" s="10"/>
      <c r="TB248" s="10"/>
      <c r="TC248" s="10"/>
      <c r="TD248" s="10"/>
      <c r="TE248" s="10"/>
      <c r="TF248" s="10"/>
      <c r="TG248" s="10"/>
      <c r="TH248" s="10"/>
      <c r="TI248" s="10"/>
      <c r="TJ248" s="10"/>
      <c r="TK248" s="10"/>
      <c r="TL248" s="10"/>
      <c r="TM248" s="10"/>
      <c r="TN248" s="10"/>
      <c r="TO248" s="10"/>
      <c r="TP248" s="10"/>
      <c r="TQ248" s="10"/>
      <c r="TR248" s="10"/>
      <c r="TS248" s="10"/>
      <c r="TT248" s="10"/>
      <c r="TU248" s="10"/>
      <c r="TV248" s="10"/>
      <c r="TW248" s="10"/>
      <c r="TX248" s="10"/>
      <c r="TY248" s="10"/>
      <c r="TZ248" s="10"/>
      <c r="UA248" s="10"/>
      <c r="UB248" s="10"/>
      <c r="UC248" s="10"/>
      <c r="UD248" s="10"/>
      <c r="UE248" s="10"/>
      <c r="UF248" s="10"/>
      <c r="UG248" s="10"/>
      <c r="UH248" s="10"/>
      <c r="UI248" s="10"/>
      <c r="UJ248" s="10"/>
      <c r="UK248" s="10"/>
      <c r="UL248" s="10"/>
      <c r="UM248" s="10"/>
      <c r="UN248" s="10"/>
      <c r="UO248" s="10"/>
      <c r="UP248" s="10"/>
      <c r="UQ248" s="10"/>
      <c r="UR248" s="10"/>
      <c r="US248" s="10"/>
      <c r="UT248" s="10"/>
      <c r="UU248" s="10"/>
      <c r="UV248" s="10"/>
      <c r="UW248" s="10"/>
      <c r="UX248" s="10"/>
      <c r="UY248" s="10"/>
      <c r="UZ248" s="10"/>
      <c r="VA248" s="10"/>
      <c r="VB248" s="10"/>
      <c r="VC248" s="10"/>
      <c r="VD248" s="10"/>
      <c r="VE248" s="10"/>
      <c r="VF248" s="10"/>
      <c r="VG248" s="10"/>
      <c r="VH248" s="10"/>
      <c r="VI248" s="10"/>
      <c r="VJ248" s="10"/>
      <c r="VK248" s="10"/>
      <c r="VL248" s="10"/>
      <c r="VM248" s="10"/>
      <c r="VN248" s="10"/>
      <c r="VO248" s="10"/>
      <c r="VP248" s="10"/>
      <c r="VQ248" s="10"/>
      <c r="VR248" s="10"/>
      <c r="VS248" s="10"/>
      <c r="VT248" s="10"/>
      <c r="VU248" s="10"/>
      <c r="VV248" s="10"/>
      <c r="VW248" s="10"/>
      <c r="VX248" s="10"/>
      <c r="VY248" s="10"/>
      <c r="VZ248" s="10"/>
      <c r="WA248" s="10"/>
      <c r="WB248" s="10"/>
      <c r="WC248" s="10"/>
      <c r="WD248" s="10"/>
      <c r="WE248" s="10"/>
      <c r="WF248" s="10"/>
      <c r="WG248" s="10"/>
      <c r="WH248" s="10"/>
      <c r="WI248" s="10"/>
      <c r="WJ248" s="10"/>
      <c r="WK248" s="10"/>
      <c r="WL248" s="10"/>
      <c r="WM248" s="10"/>
      <c r="WN248" s="10"/>
      <c r="WO248" s="10"/>
      <c r="WP248" s="10"/>
      <c r="WQ248" s="10"/>
      <c r="WR248" s="10"/>
      <c r="WS248" s="10"/>
      <c r="WT248" s="10"/>
      <c r="WU248" s="10"/>
      <c r="WV248" s="10"/>
      <c r="WW248" s="10"/>
      <c r="WX248" s="10"/>
      <c r="WY248" s="10"/>
      <c r="WZ248" s="10"/>
      <c r="XA248" s="10"/>
      <c r="XB248" s="10"/>
      <c r="XC248" s="10"/>
      <c r="XD248" s="10"/>
      <c r="XE248" s="10"/>
      <c r="XF248" s="10"/>
      <c r="XG248" s="10"/>
      <c r="XH248" s="10"/>
      <c r="XI248" s="10"/>
      <c r="XJ248" s="10"/>
      <c r="XK248" s="10"/>
      <c r="XL248" s="10"/>
      <c r="XM248" s="10"/>
      <c r="XN248" s="10"/>
      <c r="XO248" s="10"/>
      <c r="XP248" s="10"/>
      <c r="XQ248" s="10"/>
      <c r="XR248" s="10"/>
      <c r="XS248" s="10"/>
      <c r="XT248" s="10"/>
      <c r="XU248" s="10"/>
      <c r="XV248" s="10"/>
      <c r="XW248" s="10"/>
      <c r="XX248" s="10"/>
      <c r="XY248" s="10"/>
      <c r="XZ248" s="10"/>
      <c r="YA248" s="10"/>
      <c r="YB248" s="10"/>
      <c r="YC248" s="10"/>
      <c r="YD248" s="10"/>
      <c r="YE248" s="10"/>
      <c r="YF248" s="10"/>
      <c r="YG248" s="10"/>
      <c r="YH248" s="10"/>
      <c r="YI248" s="10"/>
      <c r="YJ248" s="10"/>
      <c r="YK248" s="10"/>
      <c r="YL248" s="10"/>
      <c r="YM248" s="10"/>
      <c r="YN248" s="10"/>
      <c r="YO248" s="10"/>
      <c r="YP248" s="10"/>
      <c r="YQ248" s="10"/>
      <c r="YR248" s="10"/>
      <c r="YS248" s="10"/>
      <c r="YT248" s="10"/>
      <c r="YU248" s="10"/>
      <c r="YV248" s="10"/>
      <c r="YW248" s="10"/>
      <c r="YX248" s="10"/>
      <c r="YY248" s="10"/>
      <c r="YZ248" s="10"/>
      <c r="ZA248" s="10"/>
      <c r="ZB248" s="10"/>
      <c r="ZC248" s="10"/>
      <c r="ZD248" s="10"/>
      <c r="ZE248" s="10"/>
      <c r="ZF248" s="10"/>
      <c r="ZG248" s="10"/>
      <c r="ZH248" s="10"/>
      <c r="ZI248" s="10"/>
      <c r="ZJ248" s="10"/>
      <c r="ZK248" s="10"/>
      <c r="ZL248" s="10"/>
      <c r="ZM248" s="10"/>
      <c r="ZN248" s="10"/>
      <c r="ZO248" s="10"/>
      <c r="ZP248" s="10"/>
      <c r="ZQ248" s="10"/>
      <c r="ZR248" s="10"/>
      <c r="ZS248" s="10"/>
      <c r="ZT248" s="10"/>
      <c r="ZU248" s="10"/>
      <c r="ZV248" s="10"/>
      <c r="ZW248" s="10"/>
      <c r="ZX248" s="10"/>
      <c r="ZY248" s="10"/>
      <c r="ZZ248" s="10"/>
      <c r="AAA248" s="10"/>
      <c r="AAB248" s="10"/>
      <c r="AAC248" s="10"/>
      <c r="AAD248" s="10"/>
      <c r="AAE248" s="10"/>
      <c r="AAF248" s="10"/>
      <c r="AAG248" s="10"/>
      <c r="AAH248" s="10"/>
      <c r="AAI248" s="10"/>
      <c r="AAJ248" s="10"/>
      <c r="AAK248" s="10"/>
      <c r="AAL248" s="10"/>
      <c r="AAM248" s="10"/>
      <c r="AAN248" s="10"/>
      <c r="AAO248" s="10"/>
      <c r="AAP248" s="10"/>
      <c r="AAQ248" s="10"/>
      <c r="AAR248" s="10"/>
      <c r="AAS248" s="10"/>
      <c r="AAT248" s="10"/>
      <c r="AAU248" s="10"/>
      <c r="AAV248" s="10"/>
      <c r="AAW248" s="10"/>
      <c r="AAX248" s="10"/>
      <c r="AAY248" s="10"/>
      <c r="AAZ248" s="10"/>
      <c r="ABA248" s="10"/>
      <c r="ABB248" s="10"/>
      <c r="ABC248" s="10"/>
      <c r="ABD248" s="10"/>
      <c r="ABE248" s="10"/>
      <c r="ABF248" s="10"/>
      <c r="ABG248" s="10"/>
      <c r="ABH248" s="10"/>
      <c r="ABI248" s="10"/>
      <c r="ABJ248" s="10"/>
      <c r="ABK248" s="10"/>
      <c r="ABL248" s="10"/>
      <c r="ABM248" s="10"/>
      <c r="ABN248" s="10"/>
      <c r="ABO248" s="10"/>
      <c r="ABP248" s="10"/>
      <c r="ABQ248" s="10"/>
      <c r="ABR248" s="10"/>
      <c r="ABS248" s="10"/>
      <c r="ABT248" s="10"/>
      <c r="ABU248" s="10"/>
      <c r="ABV248" s="10"/>
      <c r="ABW248" s="10"/>
      <c r="ABX248" s="10"/>
      <c r="ABY248" s="10"/>
      <c r="ABZ248" s="10"/>
      <c r="ACA248" s="10"/>
      <c r="ACB248" s="10"/>
      <c r="ACC248" s="10"/>
      <c r="ACD248" s="10"/>
      <c r="ACE248" s="10"/>
      <c r="ACF248" s="10"/>
      <c r="ACG248" s="10"/>
      <c r="ACH248" s="10"/>
      <c r="ACI248" s="10"/>
      <c r="ACJ248" s="10"/>
      <c r="ACK248" s="10"/>
      <c r="ACL248" s="10"/>
      <c r="ACM248" s="10"/>
      <c r="ACN248" s="10"/>
      <c r="ACO248" s="10"/>
      <c r="ACP248" s="10"/>
      <c r="ACQ248" s="10"/>
      <c r="ACR248" s="10"/>
      <c r="ACS248" s="10"/>
      <c r="ACT248" s="10"/>
      <c r="ACU248" s="10"/>
      <c r="ACV248" s="10"/>
      <c r="ACW248" s="10"/>
      <c r="ACX248" s="10"/>
      <c r="ACY248" s="10"/>
      <c r="ACZ248" s="10"/>
      <c r="ADA248" s="10"/>
      <c r="ADB248" s="10"/>
      <c r="ADC248" s="10"/>
      <c r="ADD248" s="10"/>
      <c r="ADE248" s="10"/>
      <c r="ADF248" s="10"/>
      <c r="ADG248" s="10"/>
      <c r="ADH248" s="10"/>
      <c r="ADI248" s="10"/>
      <c r="ADJ248" s="10"/>
      <c r="ADK248" s="10"/>
      <c r="ADL248" s="10"/>
      <c r="ADM248" s="10"/>
      <c r="ADN248" s="10"/>
      <c r="ADO248" s="10"/>
      <c r="ADP248" s="10"/>
      <c r="ADQ248" s="10"/>
      <c r="ADR248" s="10"/>
      <c r="ADS248" s="10"/>
      <c r="ADT248" s="10"/>
      <c r="ADU248" s="10"/>
      <c r="ADV248" s="10"/>
      <c r="ADW248" s="10"/>
      <c r="ADX248" s="10"/>
      <c r="ADY248" s="10"/>
      <c r="ADZ248" s="10"/>
      <c r="AEA248" s="10"/>
      <c r="AEB248" s="10"/>
      <c r="AEC248" s="10"/>
      <c r="AED248" s="10"/>
      <c r="AEE248" s="10"/>
      <c r="AEF248" s="10"/>
      <c r="AEG248" s="10"/>
      <c r="AEH248" s="10"/>
      <c r="AEI248" s="10"/>
      <c r="AEJ248" s="10"/>
      <c r="AEK248" s="10"/>
      <c r="AEL248" s="10"/>
      <c r="AEM248" s="10"/>
      <c r="AEN248" s="10"/>
      <c r="AEO248" s="10"/>
      <c r="AEP248" s="10"/>
      <c r="AEQ248" s="10"/>
      <c r="AER248" s="10"/>
      <c r="AES248" s="10"/>
      <c r="AET248" s="10"/>
      <c r="AEU248" s="10"/>
      <c r="AEV248" s="10"/>
      <c r="AEW248" s="10"/>
      <c r="AEX248" s="10"/>
      <c r="AEY248" s="10"/>
      <c r="AEZ248" s="10"/>
      <c r="AFA248" s="10"/>
      <c r="AFB248" s="10"/>
      <c r="AFC248" s="10"/>
      <c r="AFD248" s="10"/>
      <c r="AFE248" s="10"/>
      <c r="AFF248" s="10"/>
      <c r="AFG248" s="10"/>
      <c r="AFH248" s="10"/>
      <c r="AFI248" s="10"/>
      <c r="AFJ248" s="10"/>
      <c r="AFK248" s="10"/>
      <c r="AFL248" s="10"/>
      <c r="AFM248" s="10"/>
      <c r="AFN248" s="10"/>
      <c r="AFO248" s="10"/>
      <c r="AFP248" s="10"/>
      <c r="AFQ248" s="10"/>
      <c r="AFR248" s="10"/>
      <c r="AFS248" s="10"/>
      <c r="AFT248" s="10"/>
      <c r="AFU248" s="10"/>
      <c r="AFV248" s="10"/>
      <c r="AFW248" s="10"/>
      <c r="AFX248" s="10"/>
      <c r="AFY248" s="10"/>
      <c r="AFZ248" s="10"/>
      <c r="AGA248" s="10"/>
      <c r="AGB248" s="10"/>
      <c r="AGC248" s="10"/>
      <c r="AGD248" s="10"/>
      <c r="AGE248" s="10"/>
      <c r="AGF248" s="10"/>
      <c r="AGG248" s="10"/>
      <c r="AGH248" s="10"/>
      <c r="AGI248" s="10"/>
      <c r="AGJ248" s="10"/>
      <c r="AGK248" s="10"/>
      <c r="AGL248" s="10"/>
      <c r="AGM248" s="10"/>
      <c r="AGN248" s="10"/>
      <c r="AGO248" s="10"/>
      <c r="AGP248" s="10"/>
      <c r="AGQ248" s="10"/>
      <c r="AGR248" s="10"/>
      <c r="AGS248" s="10"/>
      <c r="AGT248" s="10"/>
      <c r="AGU248" s="10"/>
      <c r="AGV248" s="10"/>
      <c r="AGW248" s="10"/>
      <c r="AGX248" s="10"/>
      <c r="AGY248" s="10"/>
      <c r="AGZ248" s="10"/>
      <c r="AHA248" s="10"/>
      <c r="AHB248" s="10"/>
      <c r="AHC248" s="10"/>
      <c r="AHD248" s="10"/>
      <c r="AHE248" s="10"/>
      <c r="AHF248" s="10"/>
      <c r="AHG248" s="10"/>
      <c r="AHH248" s="10"/>
      <c r="AHI248" s="10"/>
      <c r="AHJ248" s="10"/>
      <c r="AHK248" s="10"/>
      <c r="AHL248" s="10"/>
      <c r="AHM248" s="10"/>
      <c r="AHN248" s="10"/>
      <c r="AHO248" s="10"/>
      <c r="AHP248" s="10"/>
      <c r="AHQ248" s="10"/>
      <c r="AHR248" s="10"/>
      <c r="AHS248" s="10"/>
      <c r="AHT248" s="10"/>
      <c r="AHU248" s="10"/>
      <c r="AHV248" s="10"/>
      <c r="AHW248" s="10"/>
      <c r="AHX248" s="10"/>
      <c r="AHY248" s="10"/>
      <c r="AHZ248" s="10"/>
      <c r="AIA248" s="10"/>
      <c r="AIB248" s="10"/>
      <c r="AIC248" s="10"/>
      <c r="AID248" s="10"/>
      <c r="AIE248" s="10"/>
      <c r="AIF248" s="10"/>
      <c r="AIG248" s="10"/>
      <c r="AIH248" s="10"/>
      <c r="AII248" s="10"/>
      <c r="AIJ248" s="10"/>
      <c r="AIK248" s="10"/>
      <c r="AIL248" s="10"/>
      <c r="AIM248" s="10"/>
      <c r="AIN248" s="10"/>
      <c r="AIO248" s="10"/>
      <c r="AIP248" s="10"/>
      <c r="AIQ248" s="10"/>
      <c r="AIR248" s="10"/>
      <c r="AIS248" s="10"/>
      <c r="AIT248" s="10"/>
      <c r="AIU248" s="10"/>
      <c r="AIV248" s="10"/>
      <c r="AIW248" s="10"/>
      <c r="AIX248" s="10"/>
      <c r="AIY248" s="10"/>
      <c r="AIZ248" s="10"/>
      <c r="AJA248" s="10"/>
      <c r="AJB248" s="10"/>
      <c r="AJC248" s="10"/>
      <c r="AJD248" s="10"/>
      <c r="AJE248" s="10"/>
      <c r="AJF248" s="10"/>
      <c r="AJG248" s="10"/>
      <c r="AJH248" s="10"/>
      <c r="AJI248" s="10"/>
      <c r="AJJ248" s="10"/>
      <c r="AJK248" s="10"/>
      <c r="AJL248" s="10"/>
      <c r="AJM248" s="10"/>
      <c r="AJN248" s="10"/>
      <c r="AJO248" s="10"/>
      <c r="AJP248" s="10"/>
      <c r="AJQ248" s="10"/>
      <c r="AJR248" s="10"/>
      <c r="AJS248" s="10"/>
      <c r="AJT248" s="10"/>
      <c r="AJU248" s="10"/>
      <c r="AJV248" s="10"/>
      <c r="AJW248" s="10"/>
      <c r="AJX248" s="10"/>
      <c r="AJY248" s="10"/>
      <c r="AJZ248" s="10"/>
      <c r="AKA248" s="10"/>
      <c r="AKB248" s="10"/>
      <c r="AKC248" s="10"/>
      <c r="AKD248" s="10"/>
      <c r="AKE248" s="10"/>
      <c r="AKF248" s="10"/>
      <c r="AKG248" s="10"/>
      <c r="AKH248" s="10"/>
      <c r="AKI248" s="10"/>
      <c r="AKJ248" s="10"/>
      <c r="AKK248" s="10"/>
      <c r="AKL248" s="10"/>
      <c r="AKM248" s="10"/>
      <c r="AKN248" s="10"/>
      <c r="AKO248" s="10"/>
      <c r="AKP248" s="10"/>
      <c r="AKQ248" s="10"/>
      <c r="AKR248" s="10"/>
      <c r="AKS248" s="10"/>
      <c r="AKT248" s="10"/>
      <c r="AKU248" s="10"/>
      <c r="AKV248" s="10"/>
      <c r="AKW248" s="10"/>
      <c r="AKX248" s="10"/>
      <c r="AKY248" s="10"/>
      <c r="AKZ248" s="10"/>
      <c r="ALA248" s="10"/>
      <c r="ALB248" s="10"/>
      <c r="ALC248" s="10"/>
      <c r="ALD248" s="10"/>
      <c r="ALE248" s="10"/>
      <c r="ALF248" s="10"/>
      <c r="ALG248" s="10"/>
      <c r="ALH248" s="10"/>
      <c r="ALI248" s="10"/>
      <c r="ALJ248" s="10"/>
      <c r="ALK248" s="10"/>
      <c r="ALL248" s="10"/>
      <c r="ALM248" s="10"/>
      <c r="ALN248" s="10"/>
      <c r="ALO248" s="10"/>
      <c r="ALP248" s="10"/>
      <c r="ALQ248" s="10"/>
      <c r="ALR248" s="10"/>
      <c r="ALS248" s="10"/>
      <c r="ALT248" s="10"/>
      <c r="ALU248" s="10"/>
      <c r="ALV248" s="10"/>
      <c r="ALW248" s="10"/>
      <c r="ALX248" s="10"/>
      <c r="ALY248" s="10"/>
      <c r="ALZ248" s="10"/>
      <c r="AMA248" s="10"/>
      <c r="AMB248" s="10"/>
      <c r="AMC248" s="10"/>
      <c r="AMD248" s="10"/>
      <c r="AME248" s="10"/>
      <c r="AMF248" s="10"/>
      <c r="AMG248" s="10"/>
      <c r="AMH248" s="10"/>
      <c r="AMI248" s="10"/>
      <c r="AMJ248" s="10"/>
      <c r="AMK248" s="10"/>
      <c r="AML248" s="10"/>
      <c r="AMM248" s="10"/>
      <c r="AMN248" s="10"/>
      <c r="AMO248" s="10"/>
      <c r="AMP248" s="10"/>
      <c r="AMQ248" s="10"/>
      <c r="AMR248" s="10"/>
      <c r="AMS248" s="10"/>
      <c r="AMT248" s="10"/>
      <c r="AMU248" s="10"/>
      <c r="AMV248" s="10"/>
      <c r="AMW248" s="10"/>
      <c r="AMX248" s="10"/>
      <c r="AMY248" s="10"/>
      <c r="AMZ248" s="10"/>
      <c r="ANA248" s="10"/>
      <c r="ANB248" s="10"/>
      <c r="ANC248" s="10"/>
      <c r="AND248" s="10"/>
      <c r="ANE248" s="10"/>
      <c r="ANF248" s="10"/>
      <c r="ANG248" s="10"/>
      <c r="ANH248" s="10"/>
      <c r="ANI248" s="10"/>
      <c r="ANJ248" s="10"/>
      <c r="ANK248" s="10"/>
      <c r="ANL248" s="10"/>
      <c r="ANM248" s="10"/>
      <c r="ANN248" s="10"/>
      <c r="ANO248" s="10"/>
      <c r="ANP248" s="10"/>
      <c r="ANQ248" s="10"/>
      <c r="ANR248" s="10"/>
      <c r="ANS248" s="10"/>
      <c r="ANT248" s="10"/>
      <c r="ANU248" s="10"/>
      <c r="ANV248" s="10"/>
      <c r="ANW248" s="10"/>
      <c r="ANX248" s="10"/>
      <c r="ANY248" s="10"/>
      <c r="ANZ248" s="10"/>
      <c r="AOA248" s="10"/>
      <c r="AOB248" s="10"/>
      <c r="AOC248" s="10"/>
      <c r="AOD248" s="10"/>
      <c r="AOE248" s="10"/>
      <c r="AOF248" s="10"/>
      <c r="AOG248" s="10"/>
      <c r="AOH248" s="10"/>
      <c r="AOI248" s="10"/>
      <c r="AOJ248" s="10"/>
      <c r="AOK248" s="10"/>
      <c r="AOL248" s="10"/>
      <c r="AOM248" s="10"/>
      <c r="AON248" s="10"/>
      <c r="AOO248" s="10"/>
      <c r="AOP248" s="10"/>
      <c r="AOQ248" s="10"/>
      <c r="AOR248" s="10"/>
      <c r="AOS248" s="10"/>
      <c r="AOT248" s="10"/>
      <c r="AOU248" s="10"/>
      <c r="AOV248" s="10"/>
      <c r="AOW248" s="10"/>
      <c r="AOX248" s="10"/>
      <c r="AOY248" s="10"/>
      <c r="AOZ248" s="10"/>
      <c r="APA248" s="10"/>
      <c r="APB248" s="10"/>
      <c r="APC248" s="10"/>
      <c r="APD248" s="10"/>
      <c r="APE248" s="10"/>
      <c r="APF248" s="10"/>
      <c r="APG248" s="10"/>
      <c r="APH248" s="10"/>
      <c r="API248" s="10"/>
      <c r="APJ248" s="10"/>
      <c r="APK248" s="10"/>
      <c r="APL248" s="10"/>
      <c r="APM248" s="10"/>
      <c r="APN248" s="10"/>
      <c r="APO248" s="10"/>
      <c r="APP248" s="10"/>
      <c r="APQ248" s="10"/>
      <c r="APR248" s="10"/>
      <c r="APS248" s="10"/>
      <c r="APT248" s="10"/>
      <c r="APU248" s="10"/>
      <c r="APV248" s="10"/>
      <c r="APW248" s="10"/>
      <c r="APX248" s="10"/>
      <c r="APY248" s="10"/>
      <c r="APZ248" s="10"/>
      <c r="AQA248" s="10"/>
      <c r="AQB248" s="10"/>
      <c r="AQC248" s="10"/>
      <c r="AQD248" s="10"/>
      <c r="AQE248" s="10"/>
      <c r="AQF248" s="10"/>
      <c r="AQG248" s="10"/>
      <c r="AQH248" s="10"/>
      <c r="AQI248" s="10"/>
      <c r="AQJ248" s="10"/>
      <c r="AQK248" s="10"/>
      <c r="AQL248" s="10"/>
      <c r="AQM248" s="10"/>
      <c r="AQN248" s="10"/>
      <c r="AQO248" s="10"/>
      <c r="AQP248" s="10"/>
      <c r="AQQ248" s="10"/>
      <c r="AQR248" s="10"/>
      <c r="AQS248" s="10"/>
      <c r="AQT248" s="10"/>
      <c r="AQU248" s="10"/>
      <c r="AQV248" s="10"/>
      <c r="AQW248" s="10"/>
      <c r="AQX248" s="10"/>
      <c r="AQY248" s="10"/>
      <c r="AQZ248" s="10"/>
      <c r="ARA248" s="10"/>
      <c r="ARB248" s="10"/>
      <c r="ARC248" s="10"/>
      <c r="ARD248" s="10"/>
      <c r="ARE248" s="10"/>
      <c r="ARF248" s="10"/>
      <c r="ARG248" s="10"/>
      <c r="ARH248" s="10"/>
      <c r="ARI248" s="10"/>
      <c r="ARJ248" s="10"/>
      <c r="ARK248" s="10"/>
      <c r="ARL248" s="10"/>
      <c r="ARM248" s="10"/>
      <c r="ARN248" s="10"/>
      <c r="ARO248" s="10"/>
      <c r="ARP248" s="10"/>
      <c r="ARQ248" s="10"/>
      <c r="ARR248" s="10"/>
      <c r="ARS248" s="10"/>
      <c r="ART248" s="10"/>
      <c r="ARU248" s="10"/>
      <c r="ARV248" s="10"/>
      <c r="ARW248" s="10"/>
      <c r="ARX248" s="10"/>
      <c r="ARY248" s="10"/>
      <c r="ARZ248" s="10"/>
      <c r="ASA248" s="10"/>
      <c r="ASB248" s="10"/>
      <c r="ASC248" s="10"/>
      <c r="ASD248" s="10"/>
      <c r="ASE248" s="10"/>
      <c r="ASF248" s="10"/>
      <c r="ASG248" s="10"/>
      <c r="ASH248" s="10"/>
      <c r="ASI248" s="10"/>
      <c r="ASJ248" s="10"/>
      <c r="ASK248" s="10"/>
      <c r="ASL248" s="10"/>
      <c r="ASM248" s="10"/>
      <c r="ASN248" s="10"/>
      <c r="ASO248" s="10"/>
      <c r="ASP248" s="10"/>
      <c r="ASQ248" s="10"/>
      <c r="ASR248" s="10"/>
      <c r="ASS248" s="10"/>
      <c r="AST248" s="10"/>
      <c r="ASU248" s="10"/>
      <c r="ASV248" s="10"/>
      <c r="ASW248" s="10"/>
      <c r="ASX248" s="10"/>
      <c r="ASY248" s="10"/>
      <c r="ASZ248" s="10"/>
      <c r="ATA248" s="10"/>
      <c r="ATB248" s="10"/>
      <c r="ATC248" s="10"/>
      <c r="ATD248" s="10"/>
      <c r="ATE248" s="10"/>
      <c r="ATF248" s="10"/>
      <c r="ATG248" s="10"/>
      <c r="ATH248" s="10"/>
      <c r="ATI248" s="10"/>
      <c r="ATJ248" s="10"/>
      <c r="ATK248" s="10"/>
      <c r="ATL248" s="10"/>
      <c r="ATM248" s="10"/>
      <c r="ATN248" s="10"/>
      <c r="ATO248" s="10"/>
      <c r="ATP248" s="10"/>
      <c r="ATQ248" s="10"/>
      <c r="ATR248" s="10"/>
      <c r="ATS248" s="10"/>
      <c r="ATT248" s="10"/>
      <c r="ATU248" s="10"/>
      <c r="ATV248" s="10"/>
      <c r="ATW248" s="10"/>
      <c r="ATX248" s="10"/>
      <c r="ATY248" s="10"/>
      <c r="ATZ248" s="10"/>
      <c r="AUA248" s="10"/>
      <c r="AUB248" s="10"/>
      <c r="AUC248" s="10"/>
      <c r="AUD248" s="10"/>
      <c r="AUE248" s="10"/>
      <c r="AUF248" s="10"/>
      <c r="AUG248" s="10"/>
      <c r="AUH248" s="10"/>
      <c r="AUI248" s="10"/>
      <c r="AUJ248" s="10"/>
      <c r="AUK248" s="10"/>
      <c r="AUL248" s="10"/>
      <c r="AUM248" s="10"/>
      <c r="AUN248" s="10"/>
      <c r="AUO248" s="10"/>
      <c r="AUP248" s="10"/>
      <c r="AUQ248" s="10"/>
      <c r="AUR248" s="10"/>
      <c r="AUS248" s="10"/>
      <c r="AUT248" s="10"/>
      <c r="AUU248" s="10"/>
      <c r="AUV248" s="10"/>
      <c r="AUW248" s="10"/>
      <c r="AUX248" s="10"/>
      <c r="AUY248" s="10"/>
      <c r="AUZ248" s="10"/>
      <c r="AVA248" s="10"/>
      <c r="AVB248" s="10"/>
      <c r="AVC248" s="10"/>
      <c r="AVD248" s="10"/>
      <c r="AVE248" s="10"/>
      <c r="AVF248" s="10"/>
      <c r="AVG248" s="10"/>
      <c r="AVH248" s="10"/>
      <c r="AVI248" s="10"/>
      <c r="AVJ248" s="10"/>
      <c r="AVK248" s="10"/>
      <c r="AVL248" s="10"/>
      <c r="AVM248" s="10"/>
      <c r="AVN248" s="10"/>
      <c r="AVO248" s="10"/>
      <c r="AVP248" s="10"/>
      <c r="AVQ248" s="10"/>
      <c r="AVR248" s="10"/>
      <c r="AVS248" s="10"/>
      <c r="AVT248" s="10"/>
      <c r="AVU248" s="10"/>
      <c r="AVV248" s="10"/>
      <c r="AVW248" s="10"/>
      <c r="AVX248" s="10"/>
      <c r="AVY248" s="10"/>
      <c r="AVZ248" s="10"/>
      <c r="AWA248" s="10"/>
      <c r="AWB248" s="10"/>
      <c r="AWC248" s="10"/>
      <c r="AWD248" s="10"/>
      <c r="AWE248" s="10"/>
      <c r="AWF248" s="10"/>
      <c r="AWG248" s="10"/>
      <c r="AWH248" s="10"/>
      <c r="AWI248" s="10"/>
      <c r="AWJ248" s="10"/>
      <c r="AWK248" s="10"/>
      <c r="AWL248" s="10"/>
      <c r="AWM248" s="10"/>
      <c r="AWN248" s="10"/>
      <c r="AWO248" s="10"/>
      <c r="AWP248" s="10"/>
      <c r="AWQ248" s="10"/>
      <c r="AWR248" s="10"/>
      <c r="AWS248" s="10"/>
      <c r="AWT248" s="10"/>
      <c r="AWU248" s="10"/>
      <c r="AWV248" s="10"/>
      <c r="AWW248" s="10"/>
      <c r="AWX248" s="10"/>
      <c r="AWY248" s="10"/>
      <c r="AWZ248" s="10"/>
      <c r="AXA248" s="10"/>
      <c r="AXB248" s="10"/>
      <c r="AXC248" s="10"/>
      <c r="AXD248" s="10"/>
      <c r="AXE248" s="10"/>
      <c r="AXF248" s="10"/>
      <c r="AXG248" s="10"/>
      <c r="AXH248" s="10"/>
      <c r="AXI248" s="10"/>
      <c r="AXJ248" s="10"/>
      <c r="AXK248" s="10"/>
      <c r="AXL248" s="10"/>
      <c r="AXM248" s="10"/>
      <c r="AXN248" s="10"/>
      <c r="AXO248" s="10"/>
      <c r="AXP248" s="10"/>
      <c r="AXQ248" s="10"/>
      <c r="AXR248" s="10"/>
      <c r="AXS248" s="10"/>
      <c r="AXT248" s="10"/>
      <c r="AXU248" s="10"/>
      <c r="AXV248" s="10"/>
      <c r="AXW248" s="10"/>
      <c r="AXX248" s="10"/>
      <c r="AXY248" s="10"/>
      <c r="AXZ248" s="10"/>
      <c r="AYA248" s="10"/>
      <c r="AYB248" s="10"/>
      <c r="AYC248" s="10"/>
      <c r="AYD248" s="10"/>
      <c r="AYE248" s="10"/>
      <c r="AYF248" s="10"/>
      <c r="AYG248" s="10"/>
      <c r="AYH248" s="10"/>
      <c r="AYI248" s="10"/>
      <c r="AYJ248" s="10"/>
      <c r="AYK248" s="10"/>
      <c r="AYL248" s="10"/>
      <c r="AYM248" s="10"/>
      <c r="AYN248" s="10"/>
      <c r="AYO248" s="10"/>
      <c r="AYP248" s="10"/>
      <c r="AYQ248" s="10"/>
      <c r="AYR248" s="10"/>
      <c r="AYS248" s="10"/>
      <c r="AYT248" s="10"/>
      <c r="AYU248" s="10"/>
      <c r="AYV248" s="10"/>
      <c r="AYW248" s="10"/>
      <c r="AYX248" s="10"/>
      <c r="AYY248" s="10"/>
      <c r="AYZ248" s="10"/>
      <c r="AZA248" s="10"/>
      <c r="AZB248" s="10"/>
      <c r="AZC248" s="10"/>
      <c r="AZD248" s="10"/>
      <c r="AZE248" s="10"/>
      <c r="AZF248" s="10"/>
      <c r="AZG248" s="10"/>
      <c r="AZH248" s="10"/>
      <c r="AZI248" s="10"/>
      <c r="AZJ248" s="10"/>
      <c r="AZK248" s="10"/>
      <c r="AZL248" s="10"/>
      <c r="AZM248" s="10"/>
      <c r="AZN248" s="10"/>
      <c r="AZO248" s="10"/>
      <c r="AZP248" s="10"/>
      <c r="AZQ248" s="10"/>
      <c r="AZR248" s="10"/>
      <c r="AZS248" s="10"/>
      <c r="AZT248" s="10"/>
      <c r="AZU248" s="10"/>
      <c r="AZV248" s="10"/>
      <c r="AZW248" s="10"/>
      <c r="AZX248" s="10"/>
      <c r="AZY248" s="10"/>
      <c r="AZZ248" s="10"/>
      <c r="BAA248" s="10"/>
      <c r="BAB248" s="10"/>
      <c r="BAC248" s="10"/>
      <c r="BAD248" s="10"/>
      <c r="BAE248" s="10"/>
      <c r="BAF248" s="10"/>
      <c r="BAG248" s="10"/>
      <c r="BAH248" s="10"/>
      <c r="BAI248" s="10"/>
      <c r="BAJ248" s="10"/>
      <c r="BAK248" s="10"/>
      <c r="BAL248" s="10"/>
      <c r="BAM248" s="10"/>
      <c r="BAN248" s="10"/>
      <c r="BAO248" s="10"/>
      <c r="BAP248" s="10"/>
      <c r="BAQ248" s="10"/>
      <c r="BAR248" s="10"/>
      <c r="BAS248" s="10"/>
      <c r="BAT248" s="10"/>
      <c r="BAU248" s="10"/>
      <c r="BAV248" s="10"/>
      <c r="BAW248" s="10"/>
      <c r="BAX248" s="10"/>
      <c r="BAY248" s="10"/>
      <c r="BAZ248" s="10"/>
      <c r="BBA248" s="10"/>
      <c r="BBB248" s="10"/>
      <c r="BBC248" s="10"/>
      <c r="BBD248" s="10"/>
      <c r="BBE248" s="10"/>
      <c r="BBF248" s="10"/>
      <c r="BBG248" s="10"/>
      <c r="BBH248" s="10"/>
      <c r="BBI248" s="10"/>
      <c r="BBJ248" s="10"/>
      <c r="BBK248" s="10"/>
      <c r="BBL248" s="10"/>
      <c r="BBM248" s="10"/>
      <c r="BBN248" s="10"/>
      <c r="BBO248" s="10"/>
      <c r="BBP248" s="10"/>
      <c r="BBQ248" s="10"/>
      <c r="BBR248" s="10"/>
      <c r="BBS248" s="10"/>
      <c r="BBT248" s="10"/>
      <c r="BBU248" s="10"/>
      <c r="BBV248" s="10"/>
      <c r="BBW248" s="10"/>
      <c r="BBX248" s="10"/>
      <c r="BBY248" s="10"/>
      <c r="BBZ248" s="10"/>
      <c r="BCA248" s="10"/>
      <c r="BCB248" s="10"/>
      <c r="BCC248" s="10"/>
      <c r="BCD248" s="10"/>
      <c r="BCE248" s="10"/>
      <c r="BCF248" s="10"/>
      <c r="BCG248" s="10"/>
      <c r="BCH248" s="10"/>
      <c r="BCI248" s="10"/>
      <c r="BCJ248" s="10"/>
      <c r="BCK248" s="10"/>
      <c r="BCL248" s="10"/>
      <c r="BCM248" s="10"/>
      <c r="BCN248" s="10"/>
      <c r="BCO248" s="10"/>
      <c r="BCP248" s="10"/>
      <c r="BCQ248" s="10"/>
      <c r="BCR248" s="10"/>
      <c r="BCS248" s="10"/>
      <c r="BCT248" s="10"/>
    </row>
    <row r="249" spans="1:1450" s="37" customFormat="1" x14ac:dyDescent="0.25">
      <c r="A249" s="66" t="s">
        <v>1228</v>
      </c>
      <c r="B249" s="33" t="s">
        <v>82</v>
      </c>
      <c r="C249" s="33" t="s">
        <v>84</v>
      </c>
      <c r="D249" s="108" t="s">
        <v>690</v>
      </c>
      <c r="E249" s="33" t="s">
        <v>430</v>
      </c>
      <c r="F249" s="33" t="s">
        <v>26</v>
      </c>
      <c r="G249" s="67">
        <v>43687</v>
      </c>
      <c r="H249" s="67">
        <v>2535</v>
      </c>
      <c r="I249" s="67">
        <v>998</v>
      </c>
      <c r="J249" s="33"/>
      <c r="K249" s="33"/>
      <c r="L249" s="33"/>
      <c r="M249" s="33"/>
      <c r="N249" s="74"/>
      <c r="O249" s="33" t="str">
        <f t="shared" si="46"/>
        <v/>
      </c>
      <c r="P249" s="33"/>
      <c r="Q249" s="68">
        <f>ABS(G249-$K$246)</f>
        <v>3649.1999999999971</v>
      </c>
      <c r="R249" s="34">
        <f>IF(Q249&gt;$P$246,"",G249)</f>
        <v>43687</v>
      </c>
      <c r="S249" s="34">
        <f t="shared" si="52"/>
        <v>998</v>
      </c>
      <c r="T249" s="33"/>
      <c r="U249" s="33"/>
      <c r="V249" s="33"/>
      <c r="W249" s="68">
        <f>IF(R249="","",((R249-$T$246)/S249)^2)</f>
        <v>2.1022094288777957</v>
      </c>
      <c r="X249" s="33"/>
      <c r="Y249" s="75"/>
      <c r="Z249" s="75"/>
      <c r="AA249" s="75"/>
      <c r="AB249" s="75"/>
      <c r="AC249" s="33"/>
      <c r="AD249" s="33"/>
      <c r="AE249" s="33"/>
      <c r="AF249" s="33"/>
      <c r="AG249" s="76"/>
      <c r="AH249" s="36"/>
      <c r="AI249" s="36"/>
      <c r="AJ249" s="36"/>
      <c r="AK249" s="36"/>
      <c r="AL249" s="33"/>
      <c r="AM249" s="29"/>
      <c r="AN249" s="29"/>
      <c r="AO249" s="29"/>
      <c r="AP249" s="29"/>
      <c r="AQ249" s="29"/>
      <c r="AR249" s="29"/>
      <c r="AS249" s="29"/>
      <c r="AT249" s="29"/>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c r="HU249" s="10"/>
      <c r="HV249" s="10"/>
      <c r="HW249" s="10"/>
      <c r="HX249" s="10"/>
      <c r="HY249" s="10"/>
      <c r="HZ249" s="10"/>
      <c r="IA249" s="10"/>
      <c r="IB249" s="10"/>
      <c r="IC249" s="10"/>
      <c r="ID249" s="10"/>
      <c r="IE249" s="10"/>
      <c r="IF249" s="10"/>
      <c r="IG249" s="10"/>
      <c r="IH249" s="10"/>
      <c r="II249" s="10"/>
      <c r="IJ249" s="10"/>
      <c r="IK249" s="10"/>
      <c r="IL249" s="10"/>
      <c r="IM249" s="10"/>
      <c r="IN249" s="10"/>
      <c r="IO249" s="10"/>
      <c r="IP249" s="10"/>
      <c r="IQ249" s="10"/>
      <c r="IR249" s="10"/>
      <c r="IS249" s="10"/>
      <c r="IT249" s="10"/>
      <c r="IU249" s="10"/>
      <c r="IV249" s="10"/>
      <c r="IW249" s="10"/>
      <c r="IX249" s="10"/>
      <c r="IY249" s="10"/>
      <c r="IZ249" s="10"/>
      <c r="JA249" s="10"/>
      <c r="JB249" s="10"/>
      <c r="JC249" s="10"/>
      <c r="JD249" s="10"/>
      <c r="JE249" s="10"/>
      <c r="JF249" s="10"/>
      <c r="JG249" s="10"/>
      <c r="JH249" s="10"/>
      <c r="JI249" s="10"/>
      <c r="JJ249" s="10"/>
      <c r="JK249" s="10"/>
      <c r="JL249" s="10"/>
      <c r="JM249" s="10"/>
      <c r="JN249" s="10"/>
      <c r="JO249" s="10"/>
      <c r="JP249" s="10"/>
      <c r="JQ249" s="10"/>
      <c r="JR249" s="10"/>
      <c r="JS249" s="10"/>
      <c r="JT249" s="10"/>
      <c r="JU249" s="10"/>
      <c r="JV249" s="10"/>
      <c r="JW249" s="10"/>
      <c r="JX249" s="10"/>
      <c r="JY249" s="10"/>
      <c r="JZ249" s="10"/>
      <c r="KA249" s="10"/>
      <c r="KB249" s="10"/>
      <c r="KC249" s="10"/>
      <c r="KD249" s="10"/>
      <c r="KE249" s="10"/>
      <c r="KF249" s="10"/>
      <c r="KG249" s="10"/>
      <c r="KH249" s="10"/>
      <c r="KI249" s="10"/>
      <c r="KJ249" s="10"/>
      <c r="KK249" s="10"/>
      <c r="KL249" s="10"/>
      <c r="KM249" s="10"/>
      <c r="KN249" s="10"/>
      <c r="KO249" s="10"/>
      <c r="KP249" s="10"/>
      <c r="KQ249" s="10"/>
      <c r="KR249" s="10"/>
      <c r="KS249" s="10"/>
      <c r="KT249" s="10"/>
      <c r="KU249" s="10"/>
      <c r="KV249" s="10"/>
      <c r="KW249" s="10"/>
      <c r="KX249" s="10"/>
      <c r="KY249" s="10"/>
      <c r="KZ249" s="10"/>
      <c r="LA249" s="10"/>
      <c r="LB249" s="10"/>
      <c r="LC249" s="10"/>
      <c r="LD249" s="10"/>
      <c r="LE249" s="10"/>
      <c r="LF249" s="10"/>
      <c r="LG249" s="10"/>
      <c r="LH249" s="10"/>
      <c r="LI249" s="10"/>
      <c r="LJ249" s="10"/>
      <c r="LK249" s="10"/>
      <c r="LL249" s="10"/>
      <c r="LM249" s="10"/>
      <c r="LN249" s="10"/>
      <c r="LO249" s="10"/>
      <c r="LP249" s="10"/>
      <c r="LQ249" s="10"/>
      <c r="LR249" s="10"/>
      <c r="LS249" s="10"/>
      <c r="LT249" s="10"/>
      <c r="LU249" s="10"/>
      <c r="LV249" s="10"/>
      <c r="LW249" s="10"/>
      <c r="LX249" s="10"/>
      <c r="LY249" s="10"/>
      <c r="LZ249" s="10"/>
      <c r="MA249" s="10"/>
      <c r="MB249" s="10"/>
      <c r="MC249" s="10"/>
      <c r="MD249" s="10"/>
      <c r="ME249" s="10"/>
      <c r="MF249" s="10"/>
      <c r="MG249" s="10"/>
      <c r="MH249" s="10"/>
      <c r="MI249" s="10"/>
      <c r="MJ249" s="10"/>
      <c r="MK249" s="10"/>
      <c r="ML249" s="10"/>
      <c r="MM249" s="10"/>
      <c r="MN249" s="10"/>
      <c r="MO249" s="10"/>
      <c r="MP249" s="10"/>
      <c r="MQ249" s="10"/>
      <c r="MR249" s="10"/>
      <c r="MS249" s="10"/>
      <c r="MT249" s="10"/>
      <c r="MU249" s="10"/>
      <c r="MV249" s="10"/>
      <c r="MW249" s="10"/>
      <c r="MX249" s="10"/>
      <c r="MY249" s="10"/>
      <c r="MZ249" s="10"/>
      <c r="NA249" s="10"/>
      <c r="NB249" s="10"/>
      <c r="NC249" s="10"/>
      <c r="ND249" s="10"/>
      <c r="NE249" s="10"/>
      <c r="NF249" s="10"/>
      <c r="NG249" s="10"/>
      <c r="NH249" s="10"/>
      <c r="NI249" s="10"/>
      <c r="NJ249" s="10"/>
      <c r="NK249" s="10"/>
      <c r="NL249" s="10"/>
      <c r="NM249" s="10"/>
      <c r="NN249" s="10"/>
      <c r="NO249" s="10"/>
      <c r="NP249" s="10"/>
      <c r="NQ249" s="10"/>
      <c r="NR249" s="10"/>
      <c r="NS249" s="10"/>
      <c r="NT249" s="10"/>
      <c r="NU249" s="10"/>
      <c r="NV249" s="10"/>
      <c r="NW249" s="10"/>
      <c r="NX249" s="10"/>
      <c r="NY249" s="10"/>
      <c r="NZ249" s="10"/>
      <c r="OA249" s="10"/>
      <c r="OB249" s="10"/>
      <c r="OC249" s="10"/>
      <c r="OD249" s="10"/>
      <c r="OE249" s="10"/>
      <c r="OF249" s="10"/>
      <c r="OG249" s="10"/>
      <c r="OH249" s="10"/>
      <c r="OI249" s="10"/>
      <c r="OJ249" s="10"/>
      <c r="OK249" s="10"/>
      <c r="OL249" s="10"/>
      <c r="OM249" s="10"/>
      <c r="ON249" s="10"/>
      <c r="OO249" s="10"/>
      <c r="OP249" s="10"/>
      <c r="OQ249" s="10"/>
      <c r="OR249" s="10"/>
      <c r="OS249" s="10"/>
      <c r="OT249" s="10"/>
      <c r="OU249" s="10"/>
      <c r="OV249" s="10"/>
      <c r="OW249" s="10"/>
      <c r="OX249" s="10"/>
      <c r="OY249" s="10"/>
      <c r="OZ249" s="10"/>
      <c r="PA249" s="10"/>
      <c r="PB249" s="10"/>
      <c r="PC249" s="10"/>
      <c r="PD249" s="10"/>
      <c r="PE249" s="10"/>
      <c r="PF249" s="10"/>
      <c r="PG249" s="10"/>
      <c r="PH249" s="10"/>
      <c r="PI249" s="10"/>
      <c r="PJ249" s="10"/>
      <c r="PK249" s="10"/>
      <c r="PL249" s="10"/>
      <c r="PM249" s="10"/>
      <c r="PN249" s="10"/>
      <c r="PO249" s="10"/>
      <c r="PP249" s="10"/>
      <c r="PQ249" s="10"/>
      <c r="PR249" s="10"/>
      <c r="PS249" s="10"/>
      <c r="PT249" s="10"/>
      <c r="PU249" s="10"/>
      <c r="PV249" s="10"/>
      <c r="PW249" s="10"/>
      <c r="PX249" s="10"/>
      <c r="PY249" s="10"/>
      <c r="PZ249" s="10"/>
      <c r="QA249" s="10"/>
      <c r="QB249" s="10"/>
      <c r="QC249" s="10"/>
      <c r="QD249" s="10"/>
      <c r="QE249" s="10"/>
      <c r="QF249" s="10"/>
      <c r="QG249" s="10"/>
      <c r="QH249" s="10"/>
      <c r="QI249" s="10"/>
      <c r="QJ249" s="10"/>
      <c r="QK249" s="10"/>
      <c r="QL249" s="10"/>
      <c r="QM249" s="10"/>
      <c r="QN249" s="10"/>
      <c r="QO249" s="10"/>
      <c r="QP249" s="10"/>
      <c r="QQ249" s="10"/>
      <c r="QR249" s="10"/>
      <c r="QS249" s="10"/>
      <c r="QT249" s="10"/>
      <c r="QU249" s="10"/>
      <c r="QV249" s="10"/>
      <c r="QW249" s="10"/>
      <c r="QX249" s="10"/>
      <c r="QY249" s="10"/>
      <c r="QZ249" s="10"/>
      <c r="RA249" s="10"/>
      <c r="RB249" s="10"/>
      <c r="RC249" s="10"/>
      <c r="RD249" s="10"/>
      <c r="RE249" s="10"/>
      <c r="RF249" s="10"/>
      <c r="RG249" s="10"/>
      <c r="RH249" s="10"/>
      <c r="RI249" s="10"/>
      <c r="RJ249" s="10"/>
      <c r="RK249" s="10"/>
      <c r="RL249" s="10"/>
      <c r="RM249" s="10"/>
      <c r="RN249" s="10"/>
      <c r="RO249" s="10"/>
      <c r="RP249" s="10"/>
      <c r="RQ249" s="10"/>
      <c r="RR249" s="10"/>
      <c r="RS249" s="10"/>
      <c r="RT249" s="10"/>
      <c r="RU249" s="10"/>
      <c r="RV249" s="10"/>
      <c r="RW249" s="10"/>
      <c r="RX249" s="10"/>
      <c r="RY249" s="10"/>
      <c r="RZ249" s="10"/>
      <c r="SA249" s="10"/>
      <c r="SB249" s="10"/>
      <c r="SC249" s="10"/>
      <c r="SD249" s="10"/>
      <c r="SE249" s="10"/>
      <c r="SF249" s="10"/>
      <c r="SG249" s="10"/>
      <c r="SH249" s="10"/>
      <c r="SI249" s="10"/>
      <c r="SJ249" s="10"/>
      <c r="SK249" s="10"/>
      <c r="SL249" s="10"/>
      <c r="SM249" s="10"/>
      <c r="SN249" s="10"/>
      <c r="SO249" s="10"/>
      <c r="SP249" s="10"/>
      <c r="SQ249" s="10"/>
      <c r="SR249" s="10"/>
      <c r="SS249" s="10"/>
      <c r="ST249" s="10"/>
      <c r="SU249" s="10"/>
      <c r="SV249" s="10"/>
      <c r="SW249" s="10"/>
      <c r="SX249" s="10"/>
      <c r="SY249" s="10"/>
      <c r="SZ249" s="10"/>
      <c r="TA249" s="10"/>
      <c r="TB249" s="10"/>
      <c r="TC249" s="10"/>
      <c r="TD249" s="10"/>
      <c r="TE249" s="10"/>
      <c r="TF249" s="10"/>
      <c r="TG249" s="10"/>
      <c r="TH249" s="10"/>
      <c r="TI249" s="10"/>
      <c r="TJ249" s="10"/>
      <c r="TK249" s="10"/>
      <c r="TL249" s="10"/>
      <c r="TM249" s="10"/>
      <c r="TN249" s="10"/>
      <c r="TO249" s="10"/>
      <c r="TP249" s="10"/>
      <c r="TQ249" s="10"/>
      <c r="TR249" s="10"/>
      <c r="TS249" s="10"/>
      <c r="TT249" s="10"/>
      <c r="TU249" s="10"/>
      <c r="TV249" s="10"/>
      <c r="TW249" s="10"/>
      <c r="TX249" s="10"/>
      <c r="TY249" s="10"/>
      <c r="TZ249" s="10"/>
      <c r="UA249" s="10"/>
      <c r="UB249" s="10"/>
      <c r="UC249" s="10"/>
      <c r="UD249" s="10"/>
      <c r="UE249" s="10"/>
      <c r="UF249" s="10"/>
      <c r="UG249" s="10"/>
      <c r="UH249" s="10"/>
      <c r="UI249" s="10"/>
      <c r="UJ249" s="10"/>
      <c r="UK249" s="10"/>
      <c r="UL249" s="10"/>
      <c r="UM249" s="10"/>
      <c r="UN249" s="10"/>
      <c r="UO249" s="10"/>
      <c r="UP249" s="10"/>
      <c r="UQ249" s="10"/>
      <c r="UR249" s="10"/>
      <c r="US249" s="10"/>
      <c r="UT249" s="10"/>
      <c r="UU249" s="10"/>
      <c r="UV249" s="10"/>
      <c r="UW249" s="10"/>
      <c r="UX249" s="10"/>
      <c r="UY249" s="10"/>
      <c r="UZ249" s="10"/>
      <c r="VA249" s="10"/>
      <c r="VB249" s="10"/>
      <c r="VC249" s="10"/>
      <c r="VD249" s="10"/>
      <c r="VE249" s="10"/>
      <c r="VF249" s="10"/>
      <c r="VG249" s="10"/>
      <c r="VH249" s="10"/>
      <c r="VI249" s="10"/>
      <c r="VJ249" s="10"/>
      <c r="VK249" s="10"/>
      <c r="VL249" s="10"/>
      <c r="VM249" s="10"/>
      <c r="VN249" s="10"/>
      <c r="VO249" s="10"/>
      <c r="VP249" s="10"/>
      <c r="VQ249" s="10"/>
      <c r="VR249" s="10"/>
      <c r="VS249" s="10"/>
      <c r="VT249" s="10"/>
      <c r="VU249" s="10"/>
      <c r="VV249" s="10"/>
      <c r="VW249" s="10"/>
      <c r="VX249" s="10"/>
      <c r="VY249" s="10"/>
      <c r="VZ249" s="10"/>
      <c r="WA249" s="10"/>
      <c r="WB249" s="10"/>
      <c r="WC249" s="10"/>
      <c r="WD249" s="10"/>
      <c r="WE249" s="10"/>
      <c r="WF249" s="10"/>
      <c r="WG249" s="10"/>
      <c r="WH249" s="10"/>
      <c r="WI249" s="10"/>
      <c r="WJ249" s="10"/>
      <c r="WK249" s="10"/>
      <c r="WL249" s="10"/>
      <c r="WM249" s="10"/>
      <c r="WN249" s="10"/>
      <c r="WO249" s="10"/>
      <c r="WP249" s="10"/>
      <c r="WQ249" s="10"/>
      <c r="WR249" s="10"/>
      <c r="WS249" s="10"/>
      <c r="WT249" s="10"/>
      <c r="WU249" s="10"/>
      <c r="WV249" s="10"/>
      <c r="WW249" s="10"/>
      <c r="WX249" s="10"/>
      <c r="WY249" s="10"/>
      <c r="WZ249" s="10"/>
      <c r="XA249" s="10"/>
      <c r="XB249" s="10"/>
      <c r="XC249" s="10"/>
      <c r="XD249" s="10"/>
      <c r="XE249" s="10"/>
      <c r="XF249" s="10"/>
      <c r="XG249" s="10"/>
      <c r="XH249" s="10"/>
      <c r="XI249" s="10"/>
      <c r="XJ249" s="10"/>
      <c r="XK249" s="10"/>
      <c r="XL249" s="10"/>
      <c r="XM249" s="10"/>
      <c r="XN249" s="10"/>
      <c r="XO249" s="10"/>
      <c r="XP249" s="10"/>
      <c r="XQ249" s="10"/>
      <c r="XR249" s="10"/>
      <c r="XS249" s="10"/>
      <c r="XT249" s="10"/>
      <c r="XU249" s="10"/>
      <c r="XV249" s="10"/>
      <c r="XW249" s="10"/>
      <c r="XX249" s="10"/>
      <c r="XY249" s="10"/>
      <c r="XZ249" s="10"/>
      <c r="YA249" s="10"/>
      <c r="YB249" s="10"/>
      <c r="YC249" s="10"/>
      <c r="YD249" s="10"/>
      <c r="YE249" s="10"/>
      <c r="YF249" s="10"/>
      <c r="YG249" s="10"/>
      <c r="YH249" s="10"/>
      <c r="YI249" s="10"/>
      <c r="YJ249" s="10"/>
      <c r="YK249" s="10"/>
      <c r="YL249" s="10"/>
      <c r="YM249" s="10"/>
      <c r="YN249" s="10"/>
      <c r="YO249" s="10"/>
      <c r="YP249" s="10"/>
      <c r="YQ249" s="10"/>
      <c r="YR249" s="10"/>
      <c r="YS249" s="10"/>
      <c r="YT249" s="10"/>
      <c r="YU249" s="10"/>
      <c r="YV249" s="10"/>
      <c r="YW249" s="10"/>
      <c r="YX249" s="10"/>
      <c r="YY249" s="10"/>
      <c r="YZ249" s="10"/>
      <c r="ZA249" s="10"/>
      <c r="ZB249" s="10"/>
      <c r="ZC249" s="10"/>
      <c r="ZD249" s="10"/>
      <c r="ZE249" s="10"/>
      <c r="ZF249" s="10"/>
      <c r="ZG249" s="10"/>
      <c r="ZH249" s="10"/>
      <c r="ZI249" s="10"/>
      <c r="ZJ249" s="10"/>
      <c r="ZK249" s="10"/>
      <c r="ZL249" s="10"/>
      <c r="ZM249" s="10"/>
      <c r="ZN249" s="10"/>
      <c r="ZO249" s="10"/>
      <c r="ZP249" s="10"/>
      <c r="ZQ249" s="10"/>
      <c r="ZR249" s="10"/>
      <c r="ZS249" s="10"/>
      <c r="ZT249" s="10"/>
      <c r="ZU249" s="10"/>
      <c r="ZV249" s="10"/>
      <c r="ZW249" s="10"/>
      <c r="ZX249" s="10"/>
      <c r="ZY249" s="10"/>
      <c r="ZZ249" s="10"/>
      <c r="AAA249" s="10"/>
      <c r="AAB249" s="10"/>
      <c r="AAC249" s="10"/>
      <c r="AAD249" s="10"/>
      <c r="AAE249" s="10"/>
      <c r="AAF249" s="10"/>
      <c r="AAG249" s="10"/>
      <c r="AAH249" s="10"/>
      <c r="AAI249" s="10"/>
      <c r="AAJ249" s="10"/>
      <c r="AAK249" s="10"/>
      <c r="AAL249" s="10"/>
      <c r="AAM249" s="10"/>
      <c r="AAN249" s="10"/>
      <c r="AAO249" s="10"/>
      <c r="AAP249" s="10"/>
      <c r="AAQ249" s="10"/>
      <c r="AAR249" s="10"/>
      <c r="AAS249" s="10"/>
      <c r="AAT249" s="10"/>
      <c r="AAU249" s="10"/>
      <c r="AAV249" s="10"/>
      <c r="AAW249" s="10"/>
      <c r="AAX249" s="10"/>
      <c r="AAY249" s="10"/>
      <c r="AAZ249" s="10"/>
      <c r="ABA249" s="10"/>
      <c r="ABB249" s="10"/>
      <c r="ABC249" s="10"/>
      <c r="ABD249" s="10"/>
      <c r="ABE249" s="10"/>
      <c r="ABF249" s="10"/>
      <c r="ABG249" s="10"/>
      <c r="ABH249" s="10"/>
      <c r="ABI249" s="10"/>
      <c r="ABJ249" s="10"/>
      <c r="ABK249" s="10"/>
      <c r="ABL249" s="10"/>
      <c r="ABM249" s="10"/>
      <c r="ABN249" s="10"/>
      <c r="ABO249" s="10"/>
      <c r="ABP249" s="10"/>
      <c r="ABQ249" s="10"/>
      <c r="ABR249" s="10"/>
      <c r="ABS249" s="10"/>
      <c r="ABT249" s="10"/>
      <c r="ABU249" s="10"/>
      <c r="ABV249" s="10"/>
      <c r="ABW249" s="10"/>
      <c r="ABX249" s="10"/>
      <c r="ABY249" s="10"/>
      <c r="ABZ249" s="10"/>
      <c r="ACA249" s="10"/>
      <c r="ACB249" s="10"/>
      <c r="ACC249" s="10"/>
      <c r="ACD249" s="10"/>
      <c r="ACE249" s="10"/>
      <c r="ACF249" s="10"/>
      <c r="ACG249" s="10"/>
      <c r="ACH249" s="10"/>
      <c r="ACI249" s="10"/>
      <c r="ACJ249" s="10"/>
      <c r="ACK249" s="10"/>
      <c r="ACL249" s="10"/>
      <c r="ACM249" s="10"/>
      <c r="ACN249" s="10"/>
      <c r="ACO249" s="10"/>
      <c r="ACP249" s="10"/>
      <c r="ACQ249" s="10"/>
      <c r="ACR249" s="10"/>
      <c r="ACS249" s="10"/>
      <c r="ACT249" s="10"/>
      <c r="ACU249" s="10"/>
      <c r="ACV249" s="10"/>
      <c r="ACW249" s="10"/>
      <c r="ACX249" s="10"/>
      <c r="ACY249" s="10"/>
      <c r="ACZ249" s="10"/>
      <c r="ADA249" s="10"/>
      <c r="ADB249" s="10"/>
      <c r="ADC249" s="10"/>
      <c r="ADD249" s="10"/>
      <c r="ADE249" s="10"/>
      <c r="ADF249" s="10"/>
      <c r="ADG249" s="10"/>
      <c r="ADH249" s="10"/>
      <c r="ADI249" s="10"/>
      <c r="ADJ249" s="10"/>
      <c r="ADK249" s="10"/>
      <c r="ADL249" s="10"/>
      <c r="ADM249" s="10"/>
      <c r="ADN249" s="10"/>
      <c r="ADO249" s="10"/>
      <c r="ADP249" s="10"/>
      <c r="ADQ249" s="10"/>
      <c r="ADR249" s="10"/>
      <c r="ADS249" s="10"/>
      <c r="ADT249" s="10"/>
      <c r="ADU249" s="10"/>
      <c r="ADV249" s="10"/>
      <c r="ADW249" s="10"/>
      <c r="ADX249" s="10"/>
      <c r="ADY249" s="10"/>
      <c r="ADZ249" s="10"/>
      <c r="AEA249" s="10"/>
      <c r="AEB249" s="10"/>
      <c r="AEC249" s="10"/>
      <c r="AED249" s="10"/>
      <c r="AEE249" s="10"/>
      <c r="AEF249" s="10"/>
      <c r="AEG249" s="10"/>
      <c r="AEH249" s="10"/>
      <c r="AEI249" s="10"/>
      <c r="AEJ249" s="10"/>
      <c r="AEK249" s="10"/>
      <c r="AEL249" s="10"/>
      <c r="AEM249" s="10"/>
      <c r="AEN249" s="10"/>
      <c r="AEO249" s="10"/>
      <c r="AEP249" s="10"/>
      <c r="AEQ249" s="10"/>
      <c r="AER249" s="10"/>
      <c r="AES249" s="10"/>
      <c r="AET249" s="10"/>
      <c r="AEU249" s="10"/>
      <c r="AEV249" s="10"/>
      <c r="AEW249" s="10"/>
      <c r="AEX249" s="10"/>
      <c r="AEY249" s="10"/>
      <c r="AEZ249" s="10"/>
      <c r="AFA249" s="10"/>
      <c r="AFB249" s="10"/>
      <c r="AFC249" s="10"/>
      <c r="AFD249" s="10"/>
      <c r="AFE249" s="10"/>
      <c r="AFF249" s="10"/>
      <c r="AFG249" s="10"/>
      <c r="AFH249" s="10"/>
      <c r="AFI249" s="10"/>
      <c r="AFJ249" s="10"/>
      <c r="AFK249" s="10"/>
      <c r="AFL249" s="10"/>
      <c r="AFM249" s="10"/>
      <c r="AFN249" s="10"/>
      <c r="AFO249" s="10"/>
      <c r="AFP249" s="10"/>
      <c r="AFQ249" s="10"/>
      <c r="AFR249" s="10"/>
      <c r="AFS249" s="10"/>
      <c r="AFT249" s="10"/>
      <c r="AFU249" s="10"/>
      <c r="AFV249" s="10"/>
      <c r="AFW249" s="10"/>
      <c r="AFX249" s="10"/>
      <c r="AFY249" s="10"/>
      <c r="AFZ249" s="10"/>
      <c r="AGA249" s="10"/>
      <c r="AGB249" s="10"/>
      <c r="AGC249" s="10"/>
      <c r="AGD249" s="10"/>
      <c r="AGE249" s="10"/>
      <c r="AGF249" s="10"/>
      <c r="AGG249" s="10"/>
      <c r="AGH249" s="10"/>
      <c r="AGI249" s="10"/>
      <c r="AGJ249" s="10"/>
      <c r="AGK249" s="10"/>
      <c r="AGL249" s="10"/>
      <c r="AGM249" s="10"/>
      <c r="AGN249" s="10"/>
      <c r="AGO249" s="10"/>
      <c r="AGP249" s="10"/>
      <c r="AGQ249" s="10"/>
      <c r="AGR249" s="10"/>
      <c r="AGS249" s="10"/>
      <c r="AGT249" s="10"/>
      <c r="AGU249" s="10"/>
      <c r="AGV249" s="10"/>
      <c r="AGW249" s="10"/>
      <c r="AGX249" s="10"/>
      <c r="AGY249" s="10"/>
      <c r="AGZ249" s="10"/>
      <c r="AHA249" s="10"/>
      <c r="AHB249" s="10"/>
      <c r="AHC249" s="10"/>
      <c r="AHD249" s="10"/>
      <c r="AHE249" s="10"/>
      <c r="AHF249" s="10"/>
      <c r="AHG249" s="10"/>
      <c r="AHH249" s="10"/>
      <c r="AHI249" s="10"/>
      <c r="AHJ249" s="10"/>
      <c r="AHK249" s="10"/>
      <c r="AHL249" s="10"/>
      <c r="AHM249" s="10"/>
      <c r="AHN249" s="10"/>
      <c r="AHO249" s="10"/>
      <c r="AHP249" s="10"/>
      <c r="AHQ249" s="10"/>
      <c r="AHR249" s="10"/>
      <c r="AHS249" s="10"/>
      <c r="AHT249" s="10"/>
      <c r="AHU249" s="10"/>
      <c r="AHV249" s="10"/>
      <c r="AHW249" s="10"/>
      <c r="AHX249" s="10"/>
      <c r="AHY249" s="10"/>
      <c r="AHZ249" s="10"/>
      <c r="AIA249" s="10"/>
      <c r="AIB249" s="10"/>
      <c r="AIC249" s="10"/>
      <c r="AID249" s="10"/>
      <c r="AIE249" s="10"/>
      <c r="AIF249" s="10"/>
      <c r="AIG249" s="10"/>
      <c r="AIH249" s="10"/>
      <c r="AII249" s="10"/>
      <c r="AIJ249" s="10"/>
      <c r="AIK249" s="10"/>
      <c r="AIL249" s="10"/>
      <c r="AIM249" s="10"/>
      <c r="AIN249" s="10"/>
      <c r="AIO249" s="10"/>
      <c r="AIP249" s="10"/>
      <c r="AIQ249" s="10"/>
      <c r="AIR249" s="10"/>
      <c r="AIS249" s="10"/>
      <c r="AIT249" s="10"/>
      <c r="AIU249" s="10"/>
      <c r="AIV249" s="10"/>
      <c r="AIW249" s="10"/>
      <c r="AIX249" s="10"/>
      <c r="AIY249" s="10"/>
      <c r="AIZ249" s="10"/>
      <c r="AJA249" s="10"/>
      <c r="AJB249" s="10"/>
      <c r="AJC249" s="10"/>
      <c r="AJD249" s="10"/>
      <c r="AJE249" s="10"/>
      <c r="AJF249" s="10"/>
      <c r="AJG249" s="10"/>
      <c r="AJH249" s="10"/>
      <c r="AJI249" s="10"/>
      <c r="AJJ249" s="10"/>
      <c r="AJK249" s="10"/>
      <c r="AJL249" s="10"/>
      <c r="AJM249" s="10"/>
      <c r="AJN249" s="10"/>
      <c r="AJO249" s="10"/>
      <c r="AJP249" s="10"/>
      <c r="AJQ249" s="10"/>
      <c r="AJR249" s="10"/>
      <c r="AJS249" s="10"/>
      <c r="AJT249" s="10"/>
      <c r="AJU249" s="10"/>
      <c r="AJV249" s="10"/>
      <c r="AJW249" s="10"/>
      <c r="AJX249" s="10"/>
      <c r="AJY249" s="10"/>
      <c r="AJZ249" s="10"/>
      <c r="AKA249" s="10"/>
      <c r="AKB249" s="10"/>
      <c r="AKC249" s="10"/>
      <c r="AKD249" s="10"/>
      <c r="AKE249" s="10"/>
      <c r="AKF249" s="10"/>
      <c r="AKG249" s="10"/>
      <c r="AKH249" s="10"/>
      <c r="AKI249" s="10"/>
      <c r="AKJ249" s="10"/>
      <c r="AKK249" s="10"/>
      <c r="AKL249" s="10"/>
      <c r="AKM249" s="10"/>
      <c r="AKN249" s="10"/>
      <c r="AKO249" s="10"/>
      <c r="AKP249" s="10"/>
      <c r="AKQ249" s="10"/>
      <c r="AKR249" s="10"/>
      <c r="AKS249" s="10"/>
      <c r="AKT249" s="10"/>
      <c r="AKU249" s="10"/>
      <c r="AKV249" s="10"/>
      <c r="AKW249" s="10"/>
      <c r="AKX249" s="10"/>
      <c r="AKY249" s="10"/>
      <c r="AKZ249" s="10"/>
      <c r="ALA249" s="10"/>
      <c r="ALB249" s="10"/>
      <c r="ALC249" s="10"/>
      <c r="ALD249" s="10"/>
      <c r="ALE249" s="10"/>
      <c r="ALF249" s="10"/>
      <c r="ALG249" s="10"/>
      <c r="ALH249" s="10"/>
      <c r="ALI249" s="10"/>
      <c r="ALJ249" s="10"/>
      <c r="ALK249" s="10"/>
      <c r="ALL249" s="10"/>
      <c r="ALM249" s="10"/>
      <c r="ALN249" s="10"/>
      <c r="ALO249" s="10"/>
      <c r="ALP249" s="10"/>
      <c r="ALQ249" s="10"/>
      <c r="ALR249" s="10"/>
      <c r="ALS249" s="10"/>
      <c r="ALT249" s="10"/>
      <c r="ALU249" s="10"/>
      <c r="ALV249" s="10"/>
      <c r="ALW249" s="10"/>
      <c r="ALX249" s="10"/>
      <c r="ALY249" s="10"/>
      <c r="ALZ249" s="10"/>
      <c r="AMA249" s="10"/>
      <c r="AMB249" s="10"/>
      <c r="AMC249" s="10"/>
      <c r="AMD249" s="10"/>
      <c r="AME249" s="10"/>
      <c r="AMF249" s="10"/>
      <c r="AMG249" s="10"/>
      <c r="AMH249" s="10"/>
      <c r="AMI249" s="10"/>
      <c r="AMJ249" s="10"/>
      <c r="AMK249" s="10"/>
      <c r="AML249" s="10"/>
      <c r="AMM249" s="10"/>
      <c r="AMN249" s="10"/>
      <c r="AMO249" s="10"/>
      <c r="AMP249" s="10"/>
      <c r="AMQ249" s="10"/>
      <c r="AMR249" s="10"/>
      <c r="AMS249" s="10"/>
      <c r="AMT249" s="10"/>
      <c r="AMU249" s="10"/>
      <c r="AMV249" s="10"/>
      <c r="AMW249" s="10"/>
      <c r="AMX249" s="10"/>
      <c r="AMY249" s="10"/>
      <c r="AMZ249" s="10"/>
      <c r="ANA249" s="10"/>
      <c r="ANB249" s="10"/>
      <c r="ANC249" s="10"/>
      <c r="AND249" s="10"/>
      <c r="ANE249" s="10"/>
      <c r="ANF249" s="10"/>
      <c r="ANG249" s="10"/>
      <c r="ANH249" s="10"/>
      <c r="ANI249" s="10"/>
      <c r="ANJ249" s="10"/>
      <c r="ANK249" s="10"/>
      <c r="ANL249" s="10"/>
      <c r="ANM249" s="10"/>
      <c r="ANN249" s="10"/>
      <c r="ANO249" s="10"/>
      <c r="ANP249" s="10"/>
      <c r="ANQ249" s="10"/>
      <c r="ANR249" s="10"/>
      <c r="ANS249" s="10"/>
      <c r="ANT249" s="10"/>
      <c r="ANU249" s="10"/>
      <c r="ANV249" s="10"/>
      <c r="ANW249" s="10"/>
      <c r="ANX249" s="10"/>
      <c r="ANY249" s="10"/>
      <c r="ANZ249" s="10"/>
      <c r="AOA249" s="10"/>
      <c r="AOB249" s="10"/>
      <c r="AOC249" s="10"/>
      <c r="AOD249" s="10"/>
      <c r="AOE249" s="10"/>
      <c r="AOF249" s="10"/>
      <c r="AOG249" s="10"/>
      <c r="AOH249" s="10"/>
      <c r="AOI249" s="10"/>
      <c r="AOJ249" s="10"/>
      <c r="AOK249" s="10"/>
      <c r="AOL249" s="10"/>
      <c r="AOM249" s="10"/>
      <c r="AON249" s="10"/>
      <c r="AOO249" s="10"/>
      <c r="AOP249" s="10"/>
      <c r="AOQ249" s="10"/>
      <c r="AOR249" s="10"/>
      <c r="AOS249" s="10"/>
      <c r="AOT249" s="10"/>
      <c r="AOU249" s="10"/>
      <c r="AOV249" s="10"/>
      <c r="AOW249" s="10"/>
      <c r="AOX249" s="10"/>
      <c r="AOY249" s="10"/>
      <c r="AOZ249" s="10"/>
      <c r="APA249" s="10"/>
      <c r="APB249" s="10"/>
      <c r="APC249" s="10"/>
      <c r="APD249" s="10"/>
      <c r="APE249" s="10"/>
      <c r="APF249" s="10"/>
      <c r="APG249" s="10"/>
      <c r="APH249" s="10"/>
      <c r="API249" s="10"/>
      <c r="APJ249" s="10"/>
      <c r="APK249" s="10"/>
      <c r="APL249" s="10"/>
      <c r="APM249" s="10"/>
      <c r="APN249" s="10"/>
      <c r="APO249" s="10"/>
      <c r="APP249" s="10"/>
      <c r="APQ249" s="10"/>
      <c r="APR249" s="10"/>
      <c r="APS249" s="10"/>
      <c r="APT249" s="10"/>
      <c r="APU249" s="10"/>
      <c r="APV249" s="10"/>
      <c r="APW249" s="10"/>
      <c r="APX249" s="10"/>
      <c r="APY249" s="10"/>
      <c r="APZ249" s="10"/>
      <c r="AQA249" s="10"/>
      <c r="AQB249" s="10"/>
      <c r="AQC249" s="10"/>
      <c r="AQD249" s="10"/>
      <c r="AQE249" s="10"/>
      <c r="AQF249" s="10"/>
      <c r="AQG249" s="10"/>
      <c r="AQH249" s="10"/>
      <c r="AQI249" s="10"/>
      <c r="AQJ249" s="10"/>
      <c r="AQK249" s="10"/>
      <c r="AQL249" s="10"/>
      <c r="AQM249" s="10"/>
      <c r="AQN249" s="10"/>
      <c r="AQO249" s="10"/>
      <c r="AQP249" s="10"/>
      <c r="AQQ249" s="10"/>
      <c r="AQR249" s="10"/>
      <c r="AQS249" s="10"/>
      <c r="AQT249" s="10"/>
      <c r="AQU249" s="10"/>
      <c r="AQV249" s="10"/>
      <c r="AQW249" s="10"/>
      <c r="AQX249" s="10"/>
      <c r="AQY249" s="10"/>
      <c r="AQZ249" s="10"/>
      <c r="ARA249" s="10"/>
      <c r="ARB249" s="10"/>
      <c r="ARC249" s="10"/>
      <c r="ARD249" s="10"/>
      <c r="ARE249" s="10"/>
      <c r="ARF249" s="10"/>
      <c r="ARG249" s="10"/>
      <c r="ARH249" s="10"/>
      <c r="ARI249" s="10"/>
      <c r="ARJ249" s="10"/>
      <c r="ARK249" s="10"/>
      <c r="ARL249" s="10"/>
      <c r="ARM249" s="10"/>
      <c r="ARN249" s="10"/>
      <c r="ARO249" s="10"/>
      <c r="ARP249" s="10"/>
      <c r="ARQ249" s="10"/>
      <c r="ARR249" s="10"/>
      <c r="ARS249" s="10"/>
      <c r="ART249" s="10"/>
      <c r="ARU249" s="10"/>
      <c r="ARV249" s="10"/>
      <c r="ARW249" s="10"/>
      <c r="ARX249" s="10"/>
      <c r="ARY249" s="10"/>
      <c r="ARZ249" s="10"/>
      <c r="ASA249" s="10"/>
      <c r="ASB249" s="10"/>
      <c r="ASC249" s="10"/>
      <c r="ASD249" s="10"/>
      <c r="ASE249" s="10"/>
      <c r="ASF249" s="10"/>
      <c r="ASG249" s="10"/>
      <c r="ASH249" s="10"/>
      <c r="ASI249" s="10"/>
      <c r="ASJ249" s="10"/>
      <c r="ASK249" s="10"/>
      <c r="ASL249" s="10"/>
      <c r="ASM249" s="10"/>
      <c r="ASN249" s="10"/>
      <c r="ASO249" s="10"/>
      <c r="ASP249" s="10"/>
      <c r="ASQ249" s="10"/>
      <c r="ASR249" s="10"/>
      <c r="ASS249" s="10"/>
      <c r="AST249" s="10"/>
      <c r="ASU249" s="10"/>
      <c r="ASV249" s="10"/>
      <c r="ASW249" s="10"/>
      <c r="ASX249" s="10"/>
      <c r="ASY249" s="10"/>
      <c r="ASZ249" s="10"/>
      <c r="ATA249" s="10"/>
      <c r="ATB249" s="10"/>
      <c r="ATC249" s="10"/>
      <c r="ATD249" s="10"/>
      <c r="ATE249" s="10"/>
      <c r="ATF249" s="10"/>
      <c r="ATG249" s="10"/>
      <c r="ATH249" s="10"/>
      <c r="ATI249" s="10"/>
      <c r="ATJ249" s="10"/>
      <c r="ATK249" s="10"/>
      <c r="ATL249" s="10"/>
      <c r="ATM249" s="10"/>
      <c r="ATN249" s="10"/>
      <c r="ATO249" s="10"/>
      <c r="ATP249" s="10"/>
      <c r="ATQ249" s="10"/>
      <c r="ATR249" s="10"/>
      <c r="ATS249" s="10"/>
      <c r="ATT249" s="10"/>
      <c r="ATU249" s="10"/>
      <c r="ATV249" s="10"/>
      <c r="ATW249" s="10"/>
      <c r="ATX249" s="10"/>
      <c r="ATY249" s="10"/>
      <c r="ATZ249" s="10"/>
      <c r="AUA249" s="10"/>
      <c r="AUB249" s="10"/>
      <c r="AUC249" s="10"/>
      <c r="AUD249" s="10"/>
      <c r="AUE249" s="10"/>
      <c r="AUF249" s="10"/>
      <c r="AUG249" s="10"/>
      <c r="AUH249" s="10"/>
      <c r="AUI249" s="10"/>
      <c r="AUJ249" s="10"/>
      <c r="AUK249" s="10"/>
      <c r="AUL249" s="10"/>
      <c r="AUM249" s="10"/>
      <c r="AUN249" s="10"/>
      <c r="AUO249" s="10"/>
      <c r="AUP249" s="10"/>
      <c r="AUQ249" s="10"/>
      <c r="AUR249" s="10"/>
      <c r="AUS249" s="10"/>
      <c r="AUT249" s="10"/>
      <c r="AUU249" s="10"/>
      <c r="AUV249" s="10"/>
      <c r="AUW249" s="10"/>
      <c r="AUX249" s="10"/>
      <c r="AUY249" s="10"/>
      <c r="AUZ249" s="10"/>
      <c r="AVA249" s="10"/>
      <c r="AVB249" s="10"/>
      <c r="AVC249" s="10"/>
      <c r="AVD249" s="10"/>
      <c r="AVE249" s="10"/>
      <c r="AVF249" s="10"/>
      <c r="AVG249" s="10"/>
      <c r="AVH249" s="10"/>
      <c r="AVI249" s="10"/>
      <c r="AVJ249" s="10"/>
      <c r="AVK249" s="10"/>
      <c r="AVL249" s="10"/>
      <c r="AVM249" s="10"/>
      <c r="AVN249" s="10"/>
      <c r="AVO249" s="10"/>
      <c r="AVP249" s="10"/>
      <c r="AVQ249" s="10"/>
      <c r="AVR249" s="10"/>
      <c r="AVS249" s="10"/>
      <c r="AVT249" s="10"/>
      <c r="AVU249" s="10"/>
      <c r="AVV249" s="10"/>
      <c r="AVW249" s="10"/>
      <c r="AVX249" s="10"/>
      <c r="AVY249" s="10"/>
      <c r="AVZ249" s="10"/>
      <c r="AWA249" s="10"/>
      <c r="AWB249" s="10"/>
      <c r="AWC249" s="10"/>
      <c r="AWD249" s="10"/>
      <c r="AWE249" s="10"/>
      <c r="AWF249" s="10"/>
      <c r="AWG249" s="10"/>
      <c r="AWH249" s="10"/>
      <c r="AWI249" s="10"/>
      <c r="AWJ249" s="10"/>
      <c r="AWK249" s="10"/>
      <c r="AWL249" s="10"/>
      <c r="AWM249" s="10"/>
      <c r="AWN249" s="10"/>
      <c r="AWO249" s="10"/>
      <c r="AWP249" s="10"/>
      <c r="AWQ249" s="10"/>
      <c r="AWR249" s="10"/>
      <c r="AWS249" s="10"/>
      <c r="AWT249" s="10"/>
      <c r="AWU249" s="10"/>
      <c r="AWV249" s="10"/>
      <c r="AWW249" s="10"/>
      <c r="AWX249" s="10"/>
      <c r="AWY249" s="10"/>
      <c r="AWZ249" s="10"/>
      <c r="AXA249" s="10"/>
      <c r="AXB249" s="10"/>
      <c r="AXC249" s="10"/>
      <c r="AXD249" s="10"/>
      <c r="AXE249" s="10"/>
      <c r="AXF249" s="10"/>
      <c r="AXG249" s="10"/>
      <c r="AXH249" s="10"/>
      <c r="AXI249" s="10"/>
      <c r="AXJ249" s="10"/>
      <c r="AXK249" s="10"/>
      <c r="AXL249" s="10"/>
      <c r="AXM249" s="10"/>
      <c r="AXN249" s="10"/>
      <c r="AXO249" s="10"/>
      <c r="AXP249" s="10"/>
      <c r="AXQ249" s="10"/>
      <c r="AXR249" s="10"/>
      <c r="AXS249" s="10"/>
      <c r="AXT249" s="10"/>
      <c r="AXU249" s="10"/>
      <c r="AXV249" s="10"/>
      <c r="AXW249" s="10"/>
      <c r="AXX249" s="10"/>
      <c r="AXY249" s="10"/>
      <c r="AXZ249" s="10"/>
      <c r="AYA249" s="10"/>
      <c r="AYB249" s="10"/>
      <c r="AYC249" s="10"/>
      <c r="AYD249" s="10"/>
      <c r="AYE249" s="10"/>
      <c r="AYF249" s="10"/>
      <c r="AYG249" s="10"/>
      <c r="AYH249" s="10"/>
      <c r="AYI249" s="10"/>
      <c r="AYJ249" s="10"/>
      <c r="AYK249" s="10"/>
      <c r="AYL249" s="10"/>
      <c r="AYM249" s="10"/>
      <c r="AYN249" s="10"/>
      <c r="AYO249" s="10"/>
      <c r="AYP249" s="10"/>
      <c r="AYQ249" s="10"/>
      <c r="AYR249" s="10"/>
      <c r="AYS249" s="10"/>
      <c r="AYT249" s="10"/>
      <c r="AYU249" s="10"/>
      <c r="AYV249" s="10"/>
      <c r="AYW249" s="10"/>
      <c r="AYX249" s="10"/>
      <c r="AYY249" s="10"/>
      <c r="AYZ249" s="10"/>
      <c r="AZA249" s="10"/>
      <c r="AZB249" s="10"/>
      <c r="AZC249" s="10"/>
      <c r="AZD249" s="10"/>
      <c r="AZE249" s="10"/>
      <c r="AZF249" s="10"/>
      <c r="AZG249" s="10"/>
      <c r="AZH249" s="10"/>
      <c r="AZI249" s="10"/>
      <c r="AZJ249" s="10"/>
      <c r="AZK249" s="10"/>
      <c r="AZL249" s="10"/>
      <c r="AZM249" s="10"/>
      <c r="AZN249" s="10"/>
      <c r="AZO249" s="10"/>
      <c r="AZP249" s="10"/>
      <c r="AZQ249" s="10"/>
      <c r="AZR249" s="10"/>
      <c r="AZS249" s="10"/>
      <c r="AZT249" s="10"/>
      <c r="AZU249" s="10"/>
      <c r="AZV249" s="10"/>
      <c r="AZW249" s="10"/>
      <c r="AZX249" s="10"/>
      <c r="AZY249" s="10"/>
      <c r="AZZ249" s="10"/>
      <c r="BAA249" s="10"/>
      <c r="BAB249" s="10"/>
      <c r="BAC249" s="10"/>
      <c r="BAD249" s="10"/>
      <c r="BAE249" s="10"/>
      <c r="BAF249" s="10"/>
      <c r="BAG249" s="10"/>
      <c r="BAH249" s="10"/>
      <c r="BAI249" s="10"/>
      <c r="BAJ249" s="10"/>
      <c r="BAK249" s="10"/>
      <c r="BAL249" s="10"/>
      <c r="BAM249" s="10"/>
      <c r="BAN249" s="10"/>
      <c r="BAO249" s="10"/>
      <c r="BAP249" s="10"/>
      <c r="BAQ249" s="10"/>
      <c r="BAR249" s="10"/>
      <c r="BAS249" s="10"/>
      <c r="BAT249" s="10"/>
      <c r="BAU249" s="10"/>
      <c r="BAV249" s="10"/>
      <c r="BAW249" s="10"/>
      <c r="BAX249" s="10"/>
      <c r="BAY249" s="10"/>
      <c r="BAZ249" s="10"/>
      <c r="BBA249" s="10"/>
      <c r="BBB249" s="10"/>
      <c r="BBC249" s="10"/>
      <c r="BBD249" s="10"/>
      <c r="BBE249" s="10"/>
      <c r="BBF249" s="10"/>
      <c r="BBG249" s="10"/>
      <c r="BBH249" s="10"/>
      <c r="BBI249" s="10"/>
      <c r="BBJ249" s="10"/>
      <c r="BBK249" s="10"/>
      <c r="BBL249" s="10"/>
      <c r="BBM249" s="10"/>
      <c r="BBN249" s="10"/>
      <c r="BBO249" s="10"/>
      <c r="BBP249" s="10"/>
      <c r="BBQ249" s="10"/>
      <c r="BBR249" s="10"/>
      <c r="BBS249" s="10"/>
      <c r="BBT249" s="10"/>
      <c r="BBU249" s="10"/>
      <c r="BBV249" s="10"/>
      <c r="BBW249" s="10"/>
      <c r="BBX249" s="10"/>
      <c r="BBY249" s="10"/>
      <c r="BBZ249" s="10"/>
      <c r="BCA249" s="10"/>
      <c r="BCB249" s="10"/>
      <c r="BCC249" s="10"/>
      <c r="BCD249" s="10"/>
      <c r="BCE249" s="10"/>
      <c r="BCF249" s="10"/>
      <c r="BCG249" s="10"/>
      <c r="BCH249" s="10"/>
      <c r="BCI249" s="10"/>
      <c r="BCJ249" s="10"/>
      <c r="BCK249" s="10"/>
      <c r="BCL249" s="10"/>
      <c r="BCM249" s="10"/>
      <c r="BCN249" s="10"/>
      <c r="BCO249" s="10"/>
      <c r="BCP249" s="10"/>
      <c r="BCQ249" s="10"/>
      <c r="BCR249" s="10"/>
      <c r="BCS249" s="10"/>
      <c r="BCT249" s="10"/>
    </row>
    <row r="250" spans="1:1450" s="37" customFormat="1" x14ac:dyDescent="0.25">
      <c r="A250" s="66" t="s">
        <v>1228</v>
      </c>
      <c r="B250" s="33" t="s">
        <v>82</v>
      </c>
      <c r="C250" s="33" t="s">
        <v>84</v>
      </c>
      <c r="D250" s="108" t="s">
        <v>690</v>
      </c>
      <c r="E250" s="33" t="s">
        <v>430</v>
      </c>
      <c r="F250" s="33" t="s">
        <v>27</v>
      </c>
      <c r="G250" s="67">
        <v>43789</v>
      </c>
      <c r="H250" s="67">
        <v>2500</v>
      </c>
      <c r="I250" s="67">
        <v>891</v>
      </c>
      <c r="J250" s="33"/>
      <c r="K250" s="33"/>
      <c r="L250" s="33"/>
      <c r="M250" s="33"/>
      <c r="N250" s="74"/>
      <c r="O250" s="33" t="str">
        <f t="shared" si="46"/>
        <v/>
      </c>
      <c r="P250" s="33"/>
      <c r="Q250" s="68">
        <f>ABS(G250-$K$246)</f>
        <v>3547.1999999999971</v>
      </c>
      <c r="R250" s="34">
        <f>IF(Q250&gt;$P$246,"",G250)</f>
        <v>43789</v>
      </c>
      <c r="S250" s="34">
        <f t="shared" si="52"/>
        <v>891</v>
      </c>
      <c r="T250" s="33"/>
      <c r="U250" s="33"/>
      <c r="V250" s="33"/>
      <c r="W250" s="68">
        <f>IF(R250="","",((R250-$T$246)/S250)^2)</f>
        <v>2.2787105372215732</v>
      </c>
      <c r="X250" s="33"/>
      <c r="Y250" s="75"/>
      <c r="Z250" s="75"/>
      <c r="AA250" s="75"/>
      <c r="AB250" s="75"/>
      <c r="AC250" s="33"/>
      <c r="AD250" s="33"/>
      <c r="AE250" s="33"/>
      <c r="AF250" s="33"/>
      <c r="AG250" s="76"/>
      <c r="AH250" s="36"/>
      <c r="AI250" s="36"/>
      <c r="AJ250" s="36"/>
      <c r="AK250" s="36"/>
      <c r="AL250" s="33"/>
      <c r="AM250" s="29"/>
      <c r="AN250" s="29"/>
      <c r="AO250" s="29"/>
      <c r="AP250" s="29"/>
      <c r="AQ250" s="29"/>
      <c r="AR250" s="29"/>
      <c r="AS250" s="29"/>
      <c r="AT250" s="29"/>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c r="HU250" s="10"/>
      <c r="HV250" s="10"/>
      <c r="HW250" s="10"/>
      <c r="HX250" s="10"/>
      <c r="HY250" s="10"/>
      <c r="HZ250" s="10"/>
      <c r="IA250" s="10"/>
      <c r="IB250" s="10"/>
      <c r="IC250" s="10"/>
      <c r="ID250" s="10"/>
      <c r="IE250" s="10"/>
      <c r="IF250" s="10"/>
      <c r="IG250" s="10"/>
      <c r="IH250" s="10"/>
      <c r="II250" s="10"/>
      <c r="IJ250" s="10"/>
      <c r="IK250" s="10"/>
      <c r="IL250" s="10"/>
      <c r="IM250" s="10"/>
      <c r="IN250" s="10"/>
      <c r="IO250" s="10"/>
      <c r="IP250" s="10"/>
      <c r="IQ250" s="10"/>
      <c r="IR250" s="10"/>
      <c r="IS250" s="10"/>
      <c r="IT250" s="10"/>
      <c r="IU250" s="10"/>
      <c r="IV250" s="10"/>
      <c r="IW250" s="10"/>
      <c r="IX250" s="10"/>
      <c r="IY250" s="10"/>
      <c r="IZ250" s="10"/>
      <c r="JA250" s="10"/>
      <c r="JB250" s="10"/>
      <c r="JC250" s="10"/>
      <c r="JD250" s="10"/>
      <c r="JE250" s="10"/>
      <c r="JF250" s="10"/>
      <c r="JG250" s="10"/>
      <c r="JH250" s="10"/>
      <c r="JI250" s="10"/>
      <c r="JJ250" s="10"/>
      <c r="JK250" s="10"/>
      <c r="JL250" s="10"/>
      <c r="JM250" s="10"/>
      <c r="JN250" s="10"/>
      <c r="JO250" s="10"/>
      <c r="JP250" s="10"/>
      <c r="JQ250" s="10"/>
      <c r="JR250" s="10"/>
      <c r="JS250" s="10"/>
      <c r="JT250" s="10"/>
      <c r="JU250" s="10"/>
      <c r="JV250" s="10"/>
      <c r="JW250" s="10"/>
      <c r="JX250" s="10"/>
      <c r="JY250" s="10"/>
      <c r="JZ250" s="10"/>
      <c r="KA250" s="10"/>
      <c r="KB250" s="10"/>
      <c r="KC250" s="10"/>
      <c r="KD250" s="10"/>
      <c r="KE250" s="10"/>
      <c r="KF250" s="10"/>
      <c r="KG250" s="10"/>
      <c r="KH250" s="10"/>
      <c r="KI250" s="10"/>
      <c r="KJ250" s="10"/>
      <c r="KK250" s="10"/>
      <c r="KL250" s="10"/>
      <c r="KM250" s="10"/>
      <c r="KN250" s="10"/>
      <c r="KO250" s="10"/>
      <c r="KP250" s="10"/>
      <c r="KQ250" s="10"/>
      <c r="KR250" s="10"/>
      <c r="KS250" s="10"/>
      <c r="KT250" s="10"/>
      <c r="KU250" s="10"/>
      <c r="KV250" s="10"/>
      <c r="KW250" s="10"/>
      <c r="KX250" s="10"/>
      <c r="KY250" s="10"/>
      <c r="KZ250" s="10"/>
      <c r="LA250" s="10"/>
      <c r="LB250" s="10"/>
      <c r="LC250" s="10"/>
      <c r="LD250" s="10"/>
      <c r="LE250" s="10"/>
      <c r="LF250" s="10"/>
      <c r="LG250" s="10"/>
      <c r="LH250" s="10"/>
      <c r="LI250" s="10"/>
      <c r="LJ250" s="10"/>
      <c r="LK250" s="10"/>
      <c r="LL250" s="10"/>
      <c r="LM250" s="10"/>
      <c r="LN250" s="10"/>
      <c r="LO250" s="10"/>
      <c r="LP250" s="10"/>
      <c r="LQ250" s="10"/>
      <c r="LR250" s="10"/>
      <c r="LS250" s="10"/>
      <c r="LT250" s="10"/>
      <c r="LU250" s="10"/>
      <c r="LV250" s="10"/>
      <c r="LW250" s="10"/>
      <c r="LX250" s="10"/>
      <c r="LY250" s="10"/>
      <c r="LZ250" s="10"/>
      <c r="MA250" s="10"/>
      <c r="MB250" s="10"/>
      <c r="MC250" s="10"/>
      <c r="MD250" s="10"/>
      <c r="ME250" s="10"/>
      <c r="MF250" s="10"/>
      <c r="MG250" s="10"/>
      <c r="MH250" s="10"/>
      <c r="MI250" s="10"/>
      <c r="MJ250" s="10"/>
      <c r="MK250" s="10"/>
      <c r="ML250" s="10"/>
      <c r="MM250" s="10"/>
      <c r="MN250" s="10"/>
      <c r="MO250" s="10"/>
      <c r="MP250" s="10"/>
      <c r="MQ250" s="10"/>
      <c r="MR250" s="10"/>
      <c r="MS250" s="10"/>
      <c r="MT250" s="10"/>
      <c r="MU250" s="10"/>
      <c r="MV250" s="10"/>
      <c r="MW250" s="10"/>
      <c r="MX250" s="10"/>
      <c r="MY250" s="10"/>
      <c r="MZ250" s="10"/>
      <c r="NA250" s="10"/>
      <c r="NB250" s="10"/>
      <c r="NC250" s="10"/>
      <c r="ND250" s="10"/>
      <c r="NE250" s="10"/>
      <c r="NF250" s="10"/>
      <c r="NG250" s="10"/>
      <c r="NH250" s="10"/>
      <c r="NI250" s="10"/>
      <c r="NJ250" s="10"/>
      <c r="NK250" s="10"/>
      <c r="NL250" s="10"/>
      <c r="NM250" s="10"/>
      <c r="NN250" s="10"/>
      <c r="NO250" s="10"/>
      <c r="NP250" s="10"/>
      <c r="NQ250" s="10"/>
      <c r="NR250" s="10"/>
      <c r="NS250" s="10"/>
      <c r="NT250" s="10"/>
      <c r="NU250" s="10"/>
      <c r="NV250" s="10"/>
      <c r="NW250" s="10"/>
      <c r="NX250" s="10"/>
      <c r="NY250" s="10"/>
      <c r="NZ250" s="10"/>
      <c r="OA250" s="10"/>
      <c r="OB250" s="10"/>
      <c r="OC250" s="10"/>
      <c r="OD250" s="10"/>
      <c r="OE250" s="10"/>
      <c r="OF250" s="10"/>
      <c r="OG250" s="10"/>
      <c r="OH250" s="10"/>
      <c r="OI250" s="10"/>
      <c r="OJ250" s="10"/>
      <c r="OK250" s="10"/>
      <c r="OL250" s="10"/>
      <c r="OM250" s="10"/>
      <c r="ON250" s="10"/>
      <c r="OO250" s="10"/>
      <c r="OP250" s="10"/>
      <c r="OQ250" s="10"/>
      <c r="OR250" s="10"/>
      <c r="OS250" s="10"/>
      <c r="OT250" s="10"/>
      <c r="OU250" s="10"/>
      <c r="OV250" s="10"/>
      <c r="OW250" s="10"/>
      <c r="OX250" s="10"/>
      <c r="OY250" s="10"/>
      <c r="OZ250" s="10"/>
      <c r="PA250" s="10"/>
      <c r="PB250" s="10"/>
      <c r="PC250" s="10"/>
      <c r="PD250" s="10"/>
      <c r="PE250" s="10"/>
      <c r="PF250" s="10"/>
      <c r="PG250" s="10"/>
      <c r="PH250" s="10"/>
      <c r="PI250" s="10"/>
      <c r="PJ250" s="10"/>
      <c r="PK250" s="10"/>
      <c r="PL250" s="10"/>
      <c r="PM250" s="10"/>
      <c r="PN250" s="10"/>
      <c r="PO250" s="10"/>
      <c r="PP250" s="10"/>
      <c r="PQ250" s="10"/>
      <c r="PR250" s="10"/>
      <c r="PS250" s="10"/>
      <c r="PT250" s="10"/>
      <c r="PU250" s="10"/>
      <c r="PV250" s="10"/>
      <c r="PW250" s="10"/>
      <c r="PX250" s="10"/>
      <c r="PY250" s="10"/>
      <c r="PZ250" s="10"/>
      <c r="QA250" s="10"/>
      <c r="QB250" s="10"/>
      <c r="QC250" s="10"/>
      <c r="QD250" s="10"/>
      <c r="QE250" s="10"/>
      <c r="QF250" s="10"/>
      <c r="QG250" s="10"/>
      <c r="QH250" s="10"/>
      <c r="QI250" s="10"/>
      <c r="QJ250" s="10"/>
      <c r="QK250" s="10"/>
      <c r="QL250" s="10"/>
      <c r="QM250" s="10"/>
      <c r="QN250" s="10"/>
      <c r="QO250" s="10"/>
      <c r="QP250" s="10"/>
      <c r="QQ250" s="10"/>
      <c r="QR250" s="10"/>
      <c r="QS250" s="10"/>
      <c r="QT250" s="10"/>
      <c r="QU250" s="10"/>
      <c r="QV250" s="10"/>
      <c r="QW250" s="10"/>
      <c r="QX250" s="10"/>
      <c r="QY250" s="10"/>
      <c r="QZ250" s="10"/>
      <c r="RA250" s="10"/>
      <c r="RB250" s="10"/>
      <c r="RC250" s="10"/>
      <c r="RD250" s="10"/>
      <c r="RE250" s="10"/>
      <c r="RF250" s="10"/>
      <c r="RG250" s="10"/>
      <c r="RH250" s="10"/>
      <c r="RI250" s="10"/>
      <c r="RJ250" s="10"/>
      <c r="RK250" s="10"/>
      <c r="RL250" s="10"/>
      <c r="RM250" s="10"/>
      <c r="RN250" s="10"/>
      <c r="RO250" s="10"/>
      <c r="RP250" s="10"/>
      <c r="RQ250" s="10"/>
      <c r="RR250" s="10"/>
      <c r="RS250" s="10"/>
      <c r="RT250" s="10"/>
      <c r="RU250" s="10"/>
      <c r="RV250" s="10"/>
      <c r="RW250" s="10"/>
      <c r="RX250" s="10"/>
      <c r="RY250" s="10"/>
      <c r="RZ250" s="10"/>
      <c r="SA250" s="10"/>
      <c r="SB250" s="10"/>
      <c r="SC250" s="10"/>
      <c r="SD250" s="10"/>
      <c r="SE250" s="10"/>
      <c r="SF250" s="10"/>
      <c r="SG250" s="10"/>
      <c r="SH250" s="10"/>
      <c r="SI250" s="10"/>
      <c r="SJ250" s="10"/>
      <c r="SK250" s="10"/>
      <c r="SL250" s="10"/>
      <c r="SM250" s="10"/>
      <c r="SN250" s="10"/>
      <c r="SO250" s="10"/>
      <c r="SP250" s="10"/>
      <c r="SQ250" s="10"/>
      <c r="SR250" s="10"/>
      <c r="SS250" s="10"/>
      <c r="ST250" s="10"/>
      <c r="SU250" s="10"/>
      <c r="SV250" s="10"/>
      <c r="SW250" s="10"/>
      <c r="SX250" s="10"/>
      <c r="SY250" s="10"/>
      <c r="SZ250" s="10"/>
      <c r="TA250" s="10"/>
      <c r="TB250" s="10"/>
      <c r="TC250" s="10"/>
      <c r="TD250" s="10"/>
      <c r="TE250" s="10"/>
      <c r="TF250" s="10"/>
      <c r="TG250" s="10"/>
      <c r="TH250" s="10"/>
      <c r="TI250" s="10"/>
      <c r="TJ250" s="10"/>
      <c r="TK250" s="10"/>
      <c r="TL250" s="10"/>
      <c r="TM250" s="10"/>
      <c r="TN250" s="10"/>
      <c r="TO250" s="10"/>
      <c r="TP250" s="10"/>
      <c r="TQ250" s="10"/>
      <c r="TR250" s="10"/>
      <c r="TS250" s="10"/>
      <c r="TT250" s="10"/>
      <c r="TU250" s="10"/>
      <c r="TV250" s="10"/>
      <c r="TW250" s="10"/>
      <c r="TX250" s="10"/>
      <c r="TY250" s="10"/>
      <c r="TZ250" s="10"/>
      <c r="UA250" s="10"/>
      <c r="UB250" s="10"/>
      <c r="UC250" s="10"/>
      <c r="UD250" s="10"/>
      <c r="UE250" s="10"/>
      <c r="UF250" s="10"/>
      <c r="UG250" s="10"/>
      <c r="UH250" s="10"/>
      <c r="UI250" s="10"/>
      <c r="UJ250" s="10"/>
      <c r="UK250" s="10"/>
      <c r="UL250" s="10"/>
      <c r="UM250" s="10"/>
      <c r="UN250" s="10"/>
      <c r="UO250" s="10"/>
      <c r="UP250" s="10"/>
      <c r="UQ250" s="10"/>
      <c r="UR250" s="10"/>
      <c r="US250" s="10"/>
      <c r="UT250" s="10"/>
      <c r="UU250" s="10"/>
      <c r="UV250" s="10"/>
      <c r="UW250" s="10"/>
      <c r="UX250" s="10"/>
      <c r="UY250" s="10"/>
      <c r="UZ250" s="10"/>
      <c r="VA250" s="10"/>
      <c r="VB250" s="10"/>
      <c r="VC250" s="10"/>
      <c r="VD250" s="10"/>
      <c r="VE250" s="10"/>
      <c r="VF250" s="10"/>
      <c r="VG250" s="10"/>
      <c r="VH250" s="10"/>
      <c r="VI250" s="10"/>
      <c r="VJ250" s="10"/>
      <c r="VK250" s="10"/>
      <c r="VL250" s="10"/>
      <c r="VM250" s="10"/>
      <c r="VN250" s="10"/>
      <c r="VO250" s="10"/>
      <c r="VP250" s="10"/>
      <c r="VQ250" s="10"/>
      <c r="VR250" s="10"/>
      <c r="VS250" s="10"/>
      <c r="VT250" s="10"/>
      <c r="VU250" s="10"/>
      <c r="VV250" s="10"/>
      <c r="VW250" s="10"/>
      <c r="VX250" s="10"/>
      <c r="VY250" s="10"/>
      <c r="VZ250" s="10"/>
      <c r="WA250" s="10"/>
      <c r="WB250" s="10"/>
      <c r="WC250" s="10"/>
      <c r="WD250" s="10"/>
      <c r="WE250" s="10"/>
      <c r="WF250" s="10"/>
      <c r="WG250" s="10"/>
      <c r="WH250" s="10"/>
      <c r="WI250" s="10"/>
      <c r="WJ250" s="10"/>
      <c r="WK250" s="10"/>
      <c r="WL250" s="10"/>
      <c r="WM250" s="10"/>
      <c r="WN250" s="10"/>
      <c r="WO250" s="10"/>
      <c r="WP250" s="10"/>
      <c r="WQ250" s="10"/>
      <c r="WR250" s="10"/>
      <c r="WS250" s="10"/>
      <c r="WT250" s="10"/>
      <c r="WU250" s="10"/>
      <c r="WV250" s="10"/>
      <c r="WW250" s="10"/>
      <c r="WX250" s="10"/>
      <c r="WY250" s="10"/>
      <c r="WZ250" s="10"/>
      <c r="XA250" s="10"/>
      <c r="XB250" s="10"/>
      <c r="XC250" s="10"/>
      <c r="XD250" s="10"/>
      <c r="XE250" s="10"/>
      <c r="XF250" s="10"/>
      <c r="XG250" s="10"/>
      <c r="XH250" s="10"/>
      <c r="XI250" s="10"/>
      <c r="XJ250" s="10"/>
      <c r="XK250" s="10"/>
      <c r="XL250" s="10"/>
      <c r="XM250" s="10"/>
      <c r="XN250" s="10"/>
      <c r="XO250" s="10"/>
      <c r="XP250" s="10"/>
      <c r="XQ250" s="10"/>
      <c r="XR250" s="10"/>
      <c r="XS250" s="10"/>
      <c r="XT250" s="10"/>
      <c r="XU250" s="10"/>
      <c r="XV250" s="10"/>
      <c r="XW250" s="10"/>
      <c r="XX250" s="10"/>
      <c r="XY250" s="10"/>
      <c r="XZ250" s="10"/>
      <c r="YA250" s="10"/>
      <c r="YB250" s="10"/>
      <c r="YC250" s="10"/>
      <c r="YD250" s="10"/>
      <c r="YE250" s="10"/>
      <c r="YF250" s="10"/>
      <c r="YG250" s="10"/>
      <c r="YH250" s="10"/>
      <c r="YI250" s="10"/>
      <c r="YJ250" s="10"/>
      <c r="YK250" s="10"/>
      <c r="YL250" s="10"/>
      <c r="YM250" s="10"/>
      <c r="YN250" s="10"/>
      <c r="YO250" s="10"/>
      <c r="YP250" s="10"/>
      <c r="YQ250" s="10"/>
      <c r="YR250" s="10"/>
      <c r="YS250" s="10"/>
      <c r="YT250" s="10"/>
      <c r="YU250" s="10"/>
      <c r="YV250" s="10"/>
      <c r="YW250" s="10"/>
      <c r="YX250" s="10"/>
      <c r="YY250" s="10"/>
      <c r="YZ250" s="10"/>
      <c r="ZA250" s="10"/>
      <c r="ZB250" s="10"/>
      <c r="ZC250" s="10"/>
      <c r="ZD250" s="10"/>
      <c r="ZE250" s="10"/>
      <c r="ZF250" s="10"/>
      <c r="ZG250" s="10"/>
      <c r="ZH250" s="10"/>
      <c r="ZI250" s="10"/>
      <c r="ZJ250" s="10"/>
      <c r="ZK250" s="10"/>
      <c r="ZL250" s="10"/>
      <c r="ZM250" s="10"/>
      <c r="ZN250" s="10"/>
      <c r="ZO250" s="10"/>
      <c r="ZP250" s="10"/>
      <c r="ZQ250" s="10"/>
      <c r="ZR250" s="10"/>
      <c r="ZS250" s="10"/>
      <c r="ZT250" s="10"/>
      <c r="ZU250" s="10"/>
      <c r="ZV250" s="10"/>
      <c r="ZW250" s="10"/>
      <c r="ZX250" s="10"/>
      <c r="ZY250" s="10"/>
      <c r="ZZ250" s="10"/>
      <c r="AAA250" s="10"/>
      <c r="AAB250" s="10"/>
      <c r="AAC250" s="10"/>
      <c r="AAD250" s="10"/>
      <c r="AAE250" s="10"/>
      <c r="AAF250" s="10"/>
      <c r="AAG250" s="10"/>
      <c r="AAH250" s="10"/>
      <c r="AAI250" s="10"/>
      <c r="AAJ250" s="10"/>
      <c r="AAK250" s="10"/>
      <c r="AAL250" s="10"/>
      <c r="AAM250" s="10"/>
      <c r="AAN250" s="10"/>
      <c r="AAO250" s="10"/>
      <c r="AAP250" s="10"/>
      <c r="AAQ250" s="10"/>
      <c r="AAR250" s="10"/>
      <c r="AAS250" s="10"/>
      <c r="AAT250" s="10"/>
      <c r="AAU250" s="10"/>
      <c r="AAV250" s="10"/>
      <c r="AAW250" s="10"/>
      <c r="AAX250" s="10"/>
      <c r="AAY250" s="10"/>
      <c r="AAZ250" s="10"/>
      <c r="ABA250" s="10"/>
      <c r="ABB250" s="10"/>
      <c r="ABC250" s="10"/>
      <c r="ABD250" s="10"/>
      <c r="ABE250" s="10"/>
      <c r="ABF250" s="10"/>
      <c r="ABG250" s="10"/>
      <c r="ABH250" s="10"/>
      <c r="ABI250" s="10"/>
      <c r="ABJ250" s="10"/>
      <c r="ABK250" s="10"/>
      <c r="ABL250" s="10"/>
      <c r="ABM250" s="10"/>
      <c r="ABN250" s="10"/>
      <c r="ABO250" s="10"/>
      <c r="ABP250" s="10"/>
      <c r="ABQ250" s="10"/>
      <c r="ABR250" s="10"/>
      <c r="ABS250" s="10"/>
      <c r="ABT250" s="10"/>
      <c r="ABU250" s="10"/>
      <c r="ABV250" s="10"/>
      <c r="ABW250" s="10"/>
      <c r="ABX250" s="10"/>
      <c r="ABY250" s="10"/>
      <c r="ABZ250" s="10"/>
      <c r="ACA250" s="10"/>
      <c r="ACB250" s="10"/>
      <c r="ACC250" s="10"/>
      <c r="ACD250" s="10"/>
      <c r="ACE250" s="10"/>
      <c r="ACF250" s="10"/>
      <c r="ACG250" s="10"/>
      <c r="ACH250" s="10"/>
      <c r="ACI250" s="10"/>
      <c r="ACJ250" s="10"/>
      <c r="ACK250" s="10"/>
      <c r="ACL250" s="10"/>
      <c r="ACM250" s="10"/>
      <c r="ACN250" s="10"/>
      <c r="ACO250" s="10"/>
      <c r="ACP250" s="10"/>
      <c r="ACQ250" s="10"/>
      <c r="ACR250" s="10"/>
      <c r="ACS250" s="10"/>
      <c r="ACT250" s="10"/>
      <c r="ACU250" s="10"/>
      <c r="ACV250" s="10"/>
      <c r="ACW250" s="10"/>
      <c r="ACX250" s="10"/>
      <c r="ACY250" s="10"/>
      <c r="ACZ250" s="10"/>
      <c r="ADA250" s="10"/>
      <c r="ADB250" s="10"/>
      <c r="ADC250" s="10"/>
      <c r="ADD250" s="10"/>
      <c r="ADE250" s="10"/>
      <c r="ADF250" s="10"/>
      <c r="ADG250" s="10"/>
      <c r="ADH250" s="10"/>
      <c r="ADI250" s="10"/>
      <c r="ADJ250" s="10"/>
      <c r="ADK250" s="10"/>
      <c r="ADL250" s="10"/>
      <c r="ADM250" s="10"/>
      <c r="ADN250" s="10"/>
      <c r="ADO250" s="10"/>
      <c r="ADP250" s="10"/>
      <c r="ADQ250" s="10"/>
      <c r="ADR250" s="10"/>
      <c r="ADS250" s="10"/>
      <c r="ADT250" s="10"/>
      <c r="ADU250" s="10"/>
      <c r="ADV250" s="10"/>
      <c r="ADW250" s="10"/>
      <c r="ADX250" s="10"/>
      <c r="ADY250" s="10"/>
      <c r="ADZ250" s="10"/>
      <c r="AEA250" s="10"/>
      <c r="AEB250" s="10"/>
      <c r="AEC250" s="10"/>
      <c r="AED250" s="10"/>
      <c r="AEE250" s="10"/>
      <c r="AEF250" s="10"/>
      <c r="AEG250" s="10"/>
      <c r="AEH250" s="10"/>
      <c r="AEI250" s="10"/>
      <c r="AEJ250" s="10"/>
      <c r="AEK250" s="10"/>
      <c r="AEL250" s="10"/>
      <c r="AEM250" s="10"/>
      <c r="AEN250" s="10"/>
      <c r="AEO250" s="10"/>
      <c r="AEP250" s="10"/>
      <c r="AEQ250" s="10"/>
      <c r="AER250" s="10"/>
      <c r="AES250" s="10"/>
      <c r="AET250" s="10"/>
      <c r="AEU250" s="10"/>
      <c r="AEV250" s="10"/>
      <c r="AEW250" s="10"/>
      <c r="AEX250" s="10"/>
      <c r="AEY250" s="10"/>
      <c r="AEZ250" s="10"/>
      <c r="AFA250" s="10"/>
      <c r="AFB250" s="10"/>
      <c r="AFC250" s="10"/>
      <c r="AFD250" s="10"/>
      <c r="AFE250" s="10"/>
      <c r="AFF250" s="10"/>
      <c r="AFG250" s="10"/>
      <c r="AFH250" s="10"/>
      <c r="AFI250" s="10"/>
      <c r="AFJ250" s="10"/>
      <c r="AFK250" s="10"/>
      <c r="AFL250" s="10"/>
      <c r="AFM250" s="10"/>
      <c r="AFN250" s="10"/>
      <c r="AFO250" s="10"/>
      <c r="AFP250" s="10"/>
      <c r="AFQ250" s="10"/>
      <c r="AFR250" s="10"/>
      <c r="AFS250" s="10"/>
      <c r="AFT250" s="10"/>
      <c r="AFU250" s="10"/>
      <c r="AFV250" s="10"/>
      <c r="AFW250" s="10"/>
      <c r="AFX250" s="10"/>
      <c r="AFY250" s="10"/>
      <c r="AFZ250" s="10"/>
      <c r="AGA250" s="10"/>
      <c r="AGB250" s="10"/>
      <c r="AGC250" s="10"/>
      <c r="AGD250" s="10"/>
      <c r="AGE250" s="10"/>
      <c r="AGF250" s="10"/>
      <c r="AGG250" s="10"/>
      <c r="AGH250" s="10"/>
      <c r="AGI250" s="10"/>
      <c r="AGJ250" s="10"/>
      <c r="AGK250" s="10"/>
      <c r="AGL250" s="10"/>
      <c r="AGM250" s="10"/>
      <c r="AGN250" s="10"/>
      <c r="AGO250" s="10"/>
      <c r="AGP250" s="10"/>
      <c r="AGQ250" s="10"/>
      <c r="AGR250" s="10"/>
      <c r="AGS250" s="10"/>
      <c r="AGT250" s="10"/>
      <c r="AGU250" s="10"/>
      <c r="AGV250" s="10"/>
      <c r="AGW250" s="10"/>
      <c r="AGX250" s="10"/>
      <c r="AGY250" s="10"/>
      <c r="AGZ250" s="10"/>
      <c r="AHA250" s="10"/>
      <c r="AHB250" s="10"/>
      <c r="AHC250" s="10"/>
      <c r="AHD250" s="10"/>
      <c r="AHE250" s="10"/>
      <c r="AHF250" s="10"/>
      <c r="AHG250" s="10"/>
      <c r="AHH250" s="10"/>
      <c r="AHI250" s="10"/>
      <c r="AHJ250" s="10"/>
      <c r="AHK250" s="10"/>
      <c r="AHL250" s="10"/>
      <c r="AHM250" s="10"/>
      <c r="AHN250" s="10"/>
      <c r="AHO250" s="10"/>
      <c r="AHP250" s="10"/>
      <c r="AHQ250" s="10"/>
      <c r="AHR250" s="10"/>
      <c r="AHS250" s="10"/>
      <c r="AHT250" s="10"/>
      <c r="AHU250" s="10"/>
      <c r="AHV250" s="10"/>
      <c r="AHW250" s="10"/>
      <c r="AHX250" s="10"/>
      <c r="AHY250" s="10"/>
      <c r="AHZ250" s="10"/>
      <c r="AIA250" s="10"/>
      <c r="AIB250" s="10"/>
      <c r="AIC250" s="10"/>
      <c r="AID250" s="10"/>
      <c r="AIE250" s="10"/>
      <c r="AIF250" s="10"/>
      <c r="AIG250" s="10"/>
      <c r="AIH250" s="10"/>
      <c r="AII250" s="10"/>
      <c r="AIJ250" s="10"/>
      <c r="AIK250" s="10"/>
      <c r="AIL250" s="10"/>
      <c r="AIM250" s="10"/>
      <c r="AIN250" s="10"/>
      <c r="AIO250" s="10"/>
      <c r="AIP250" s="10"/>
      <c r="AIQ250" s="10"/>
      <c r="AIR250" s="10"/>
      <c r="AIS250" s="10"/>
      <c r="AIT250" s="10"/>
      <c r="AIU250" s="10"/>
      <c r="AIV250" s="10"/>
      <c r="AIW250" s="10"/>
      <c r="AIX250" s="10"/>
      <c r="AIY250" s="10"/>
      <c r="AIZ250" s="10"/>
      <c r="AJA250" s="10"/>
      <c r="AJB250" s="10"/>
      <c r="AJC250" s="10"/>
      <c r="AJD250" s="10"/>
      <c r="AJE250" s="10"/>
      <c r="AJF250" s="10"/>
      <c r="AJG250" s="10"/>
      <c r="AJH250" s="10"/>
      <c r="AJI250" s="10"/>
      <c r="AJJ250" s="10"/>
      <c r="AJK250" s="10"/>
      <c r="AJL250" s="10"/>
      <c r="AJM250" s="10"/>
      <c r="AJN250" s="10"/>
      <c r="AJO250" s="10"/>
      <c r="AJP250" s="10"/>
      <c r="AJQ250" s="10"/>
      <c r="AJR250" s="10"/>
      <c r="AJS250" s="10"/>
      <c r="AJT250" s="10"/>
      <c r="AJU250" s="10"/>
      <c r="AJV250" s="10"/>
      <c r="AJW250" s="10"/>
      <c r="AJX250" s="10"/>
      <c r="AJY250" s="10"/>
      <c r="AJZ250" s="10"/>
      <c r="AKA250" s="10"/>
      <c r="AKB250" s="10"/>
      <c r="AKC250" s="10"/>
      <c r="AKD250" s="10"/>
      <c r="AKE250" s="10"/>
      <c r="AKF250" s="10"/>
      <c r="AKG250" s="10"/>
      <c r="AKH250" s="10"/>
      <c r="AKI250" s="10"/>
      <c r="AKJ250" s="10"/>
      <c r="AKK250" s="10"/>
      <c r="AKL250" s="10"/>
      <c r="AKM250" s="10"/>
      <c r="AKN250" s="10"/>
      <c r="AKO250" s="10"/>
      <c r="AKP250" s="10"/>
      <c r="AKQ250" s="10"/>
      <c r="AKR250" s="10"/>
      <c r="AKS250" s="10"/>
      <c r="AKT250" s="10"/>
      <c r="AKU250" s="10"/>
      <c r="AKV250" s="10"/>
      <c r="AKW250" s="10"/>
      <c r="AKX250" s="10"/>
      <c r="AKY250" s="10"/>
      <c r="AKZ250" s="10"/>
      <c r="ALA250" s="10"/>
      <c r="ALB250" s="10"/>
      <c r="ALC250" s="10"/>
      <c r="ALD250" s="10"/>
      <c r="ALE250" s="10"/>
      <c r="ALF250" s="10"/>
      <c r="ALG250" s="10"/>
      <c r="ALH250" s="10"/>
      <c r="ALI250" s="10"/>
      <c r="ALJ250" s="10"/>
      <c r="ALK250" s="10"/>
      <c r="ALL250" s="10"/>
      <c r="ALM250" s="10"/>
      <c r="ALN250" s="10"/>
      <c r="ALO250" s="10"/>
      <c r="ALP250" s="10"/>
      <c r="ALQ250" s="10"/>
      <c r="ALR250" s="10"/>
      <c r="ALS250" s="10"/>
      <c r="ALT250" s="10"/>
      <c r="ALU250" s="10"/>
      <c r="ALV250" s="10"/>
      <c r="ALW250" s="10"/>
      <c r="ALX250" s="10"/>
      <c r="ALY250" s="10"/>
      <c r="ALZ250" s="10"/>
      <c r="AMA250" s="10"/>
      <c r="AMB250" s="10"/>
      <c r="AMC250" s="10"/>
      <c r="AMD250" s="10"/>
      <c r="AME250" s="10"/>
      <c r="AMF250" s="10"/>
      <c r="AMG250" s="10"/>
      <c r="AMH250" s="10"/>
      <c r="AMI250" s="10"/>
      <c r="AMJ250" s="10"/>
      <c r="AMK250" s="10"/>
      <c r="AML250" s="10"/>
      <c r="AMM250" s="10"/>
      <c r="AMN250" s="10"/>
      <c r="AMO250" s="10"/>
      <c r="AMP250" s="10"/>
      <c r="AMQ250" s="10"/>
      <c r="AMR250" s="10"/>
      <c r="AMS250" s="10"/>
      <c r="AMT250" s="10"/>
      <c r="AMU250" s="10"/>
      <c r="AMV250" s="10"/>
      <c r="AMW250" s="10"/>
      <c r="AMX250" s="10"/>
      <c r="AMY250" s="10"/>
      <c r="AMZ250" s="10"/>
      <c r="ANA250" s="10"/>
      <c r="ANB250" s="10"/>
      <c r="ANC250" s="10"/>
      <c r="AND250" s="10"/>
      <c r="ANE250" s="10"/>
      <c r="ANF250" s="10"/>
      <c r="ANG250" s="10"/>
      <c r="ANH250" s="10"/>
      <c r="ANI250" s="10"/>
      <c r="ANJ250" s="10"/>
      <c r="ANK250" s="10"/>
      <c r="ANL250" s="10"/>
      <c r="ANM250" s="10"/>
      <c r="ANN250" s="10"/>
      <c r="ANO250" s="10"/>
      <c r="ANP250" s="10"/>
      <c r="ANQ250" s="10"/>
      <c r="ANR250" s="10"/>
      <c r="ANS250" s="10"/>
      <c r="ANT250" s="10"/>
      <c r="ANU250" s="10"/>
      <c r="ANV250" s="10"/>
      <c r="ANW250" s="10"/>
      <c r="ANX250" s="10"/>
      <c r="ANY250" s="10"/>
      <c r="ANZ250" s="10"/>
      <c r="AOA250" s="10"/>
      <c r="AOB250" s="10"/>
      <c r="AOC250" s="10"/>
      <c r="AOD250" s="10"/>
      <c r="AOE250" s="10"/>
      <c r="AOF250" s="10"/>
      <c r="AOG250" s="10"/>
      <c r="AOH250" s="10"/>
      <c r="AOI250" s="10"/>
      <c r="AOJ250" s="10"/>
      <c r="AOK250" s="10"/>
      <c r="AOL250" s="10"/>
      <c r="AOM250" s="10"/>
      <c r="AON250" s="10"/>
      <c r="AOO250" s="10"/>
      <c r="AOP250" s="10"/>
      <c r="AOQ250" s="10"/>
      <c r="AOR250" s="10"/>
      <c r="AOS250" s="10"/>
      <c r="AOT250" s="10"/>
      <c r="AOU250" s="10"/>
      <c r="AOV250" s="10"/>
      <c r="AOW250" s="10"/>
      <c r="AOX250" s="10"/>
      <c r="AOY250" s="10"/>
      <c r="AOZ250" s="10"/>
      <c r="APA250" s="10"/>
      <c r="APB250" s="10"/>
      <c r="APC250" s="10"/>
      <c r="APD250" s="10"/>
      <c r="APE250" s="10"/>
      <c r="APF250" s="10"/>
      <c r="APG250" s="10"/>
      <c r="APH250" s="10"/>
      <c r="API250" s="10"/>
      <c r="APJ250" s="10"/>
      <c r="APK250" s="10"/>
      <c r="APL250" s="10"/>
      <c r="APM250" s="10"/>
      <c r="APN250" s="10"/>
      <c r="APO250" s="10"/>
      <c r="APP250" s="10"/>
      <c r="APQ250" s="10"/>
      <c r="APR250" s="10"/>
      <c r="APS250" s="10"/>
      <c r="APT250" s="10"/>
      <c r="APU250" s="10"/>
      <c r="APV250" s="10"/>
      <c r="APW250" s="10"/>
      <c r="APX250" s="10"/>
      <c r="APY250" s="10"/>
      <c r="APZ250" s="10"/>
      <c r="AQA250" s="10"/>
      <c r="AQB250" s="10"/>
      <c r="AQC250" s="10"/>
      <c r="AQD250" s="10"/>
      <c r="AQE250" s="10"/>
      <c r="AQF250" s="10"/>
      <c r="AQG250" s="10"/>
      <c r="AQH250" s="10"/>
      <c r="AQI250" s="10"/>
      <c r="AQJ250" s="10"/>
      <c r="AQK250" s="10"/>
      <c r="AQL250" s="10"/>
      <c r="AQM250" s="10"/>
      <c r="AQN250" s="10"/>
      <c r="AQO250" s="10"/>
      <c r="AQP250" s="10"/>
      <c r="AQQ250" s="10"/>
      <c r="AQR250" s="10"/>
      <c r="AQS250" s="10"/>
      <c r="AQT250" s="10"/>
      <c r="AQU250" s="10"/>
      <c r="AQV250" s="10"/>
      <c r="AQW250" s="10"/>
      <c r="AQX250" s="10"/>
      <c r="AQY250" s="10"/>
      <c r="AQZ250" s="10"/>
      <c r="ARA250" s="10"/>
      <c r="ARB250" s="10"/>
      <c r="ARC250" s="10"/>
      <c r="ARD250" s="10"/>
      <c r="ARE250" s="10"/>
      <c r="ARF250" s="10"/>
      <c r="ARG250" s="10"/>
      <c r="ARH250" s="10"/>
      <c r="ARI250" s="10"/>
      <c r="ARJ250" s="10"/>
      <c r="ARK250" s="10"/>
      <c r="ARL250" s="10"/>
      <c r="ARM250" s="10"/>
      <c r="ARN250" s="10"/>
      <c r="ARO250" s="10"/>
      <c r="ARP250" s="10"/>
      <c r="ARQ250" s="10"/>
      <c r="ARR250" s="10"/>
      <c r="ARS250" s="10"/>
      <c r="ART250" s="10"/>
      <c r="ARU250" s="10"/>
      <c r="ARV250" s="10"/>
      <c r="ARW250" s="10"/>
      <c r="ARX250" s="10"/>
      <c r="ARY250" s="10"/>
      <c r="ARZ250" s="10"/>
      <c r="ASA250" s="10"/>
      <c r="ASB250" s="10"/>
      <c r="ASC250" s="10"/>
      <c r="ASD250" s="10"/>
      <c r="ASE250" s="10"/>
      <c r="ASF250" s="10"/>
      <c r="ASG250" s="10"/>
      <c r="ASH250" s="10"/>
      <c r="ASI250" s="10"/>
      <c r="ASJ250" s="10"/>
      <c r="ASK250" s="10"/>
      <c r="ASL250" s="10"/>
      <c r="ASM250" s="10"/>
      <c r="ASN250" s="10"/>
      <c r="ASO250" s="10"/>
      <c r="ASP250" s="10"/>
      <c r="ASQ250" s="10"/>
      <c r="ASR250" s="10"/>
      <c r="ASS250" s="10"/>
      <c r="AST250" s="10"/>
      <c r="ASU250" s="10"/>
      <c r="ASV250" s="10"/>
      <c r="ASW250" s="10"/>
      <c r="ASX250" s="10"/>
      <c r="ASY250" s="10"/>
      <c r="ASZ250" s="10"/>
      <c r="ATA250" s="10"/>
      <c r="ATB250" s="10"/>
      <c r="ATC250" s="10"/>
      <c r="ATD250" s="10"/>
      <c r="ATE250" s="10"/>
      <c r="ATF250" s="10"/>
      <c r="ATG250" s="10"/>
      <c r="ATH250" s="10"/>
      <c r="ATI250" s="10"/>
      <c r="ATJ250" s="10"/>
      <c r="ATK250" s="10"/>
      <c r="ATL250" s="10"/>
      <c r="ATM250" s="10"/>
      <c r="ATN250" s="10"/>
      <c r="ATO250" s="10"/>
      <c r="ATP250" s="10"/>
      <c r="ATQ250" s="10"/>
      <c r="ATR250" s="10"/>
      <c r="ATS250" s="10"/>
      <c r="ATT250" s="10"/>
      <c r="ATU250" s="10"/>
      <c r="ATV250" s="10"/>
      <c r="ATW250" s="10"/>
      <c r="ATX250" s="10"/>
      <c r="ATY250" s="10"/>
      <c r="ATZ250" s="10"/>
      <c r="AUA250" s="10"/>
      <c r="AUB250" s="10"/>
      <c r="AUC250" s="10"/>
      <c r="AUD250" s="10"/>
      <c r="AUE250" s="10"/>
      <c r="AUF250" s="10"/>
      <c r="AUG250" s="10"/>
      <c r="AUH250" s="10"/>
      <c r="AUI250" s="10"/>
      <c r="AUJ250" s="10"/>
      <c r="AUK250" s="10"/>
      <c r="AUL250" s="10"/>
      <c r="AUM250" s="10"/>
      <c r="AUN250" s="10"/>
      <c r="AUO250" s="10"/>
      <c r="AUP250" s="10"/>
      <c r="AUQ250" s="10"/>
      <c r="AUR250" s="10"/>
      <c r="AUS250" s="10"/>
      <c r="AUT250" s="10"/>
      <c r="AUU250" s="10"/>
      <c r="AUV250" s="10"/>
      <c r="AUW250" s="10"/>
      <c r="AUX250" s="10"/>
      <c r="AUY250" s="10"/>
      <c r="AUZ250" s="10"/>
      <c r="AVA250" s="10"/>
      <c r="AVB250" s="10"/>
      <c r="AVC250" s="10"/>
      <c r="AVD250" s="10"/>
      <c r="AVE250" s="10"/>
      <c r="AVF250" s="10"/>
      <c r="AVG250" s="10"/>
      <c r="AVH250" s="10"/>
      <c r="AVI250" s="10"/>
      <c r="AVJ250" s="10"/>
      <c r="AVK250" s="10"/>
      <c r="AVL250" s="10"/>
      <c r="AVM250" s="10"/>
      <c r="AVN250" s="10"/>
      <c r="AVO250" s="10"/>
      <c r="AVP250" s="10"/>
      <c r="AVQ250" s="10"/>
      <c r="AVR250" s="10"/>
      <c r="AVS250" s="10"/>
      <c r="AVT250" s="10"/>
      <c r="AVU250" s="10"/>
      <c r="AVV250" s="10"/>
      <c r="AVW250" s="10"/>
      <c r="AVX250" s="10"/>
      <c r="AVY250" s="10"/>
      <c r="AVZ250" s="10"/>
      <c r="AWA250" s="10"/>
      <c r="AWB250" s="10"/>
      <c r="AWC250" s="10"/>
      <c r="AWD250" s="10"/>
      <c r="AWE250" s="10"/>
      <c r="AWF250" s="10"/>
      <c r="AWG250" s="10"/>
      <c r="AWH250" s="10"/>
      <c r="AWI250" s="10"/>
      <c r="AWJ250" s="10"/>
      <c r="AWK250" s="10"/>
      <c r="AWL250" s="10"/>
      <c r="AWM250" s="10"/>
      <c r="AWN250" s="10"/>
      <c r="AWO250" s="10"/>
      <c r="AWP250" s="10"/>
      <c r="AWQ250" s="10"/>
      <c r="AWR250" s="10"/>
      <c r="AWS250" s="10"/>
      <c r="AWT250" s="10"/>
      <c r="AWU250" s="10"/>
      <c r="AWV250" s="10"/>
      <c r="AWW250" s="10"/>
      <c r="AWX250" s="10"/>
      <c r="AWY250" s="10"/>
      <c r="AWZ250" s="10"/>
      <c r="AXA250" s="10"/>
      <c r="AXB250" s="10"/>
      <c r="AXC250" s="10"/>
      <c r="AXD250" s="10"/>
      <c r="AXE250" s="10"/>
      <c r="AXF250" s="10"/>
      <c r="AXG250" s="10"/>
      <c r="AXH250" s="10"/>
      <c r="AXI250" s="10"/>
      <c r="AXJ250" s="10"/>
      <c r="AXK250" s="10"/>
      <c r="AXL250" s="10"/>
      <c r="AXM250" s="10"/>
      <c r="AXN250" s="10"/>
      <c r="AXO250" s="10"/>
      <c r="AXP250" s="10"/>
      <c r="AXQ250" s="10"/>
      <c r="AXR250" s="10"/>
      <c r="AXS250" s="10"/>
      <c r="AXT250" s="10"/>
      <c r="AXU250" s="10"/>
      <c r="AXV250" s="10"/>
      <c r="AXW250" s="10"/>
      <c r="AXX250" s="10"/>
      <c r="AXY250" s="10"/>
      <c r="AXZ250" s="10"/>
      <c r="AYA250" s="10"/>
      <c r="AYB250" s="10"/>
      <c r="AYC250" s="10"/>
      <c r="AYD250" s="10"/>
      <c r="AYE250" s="10"/>
      <c r="AYF250" s="10"/>
      <c r="AYG250" s="10"/>
      <c r="AYH250" s="10"/>
      <c r="AYI250" s="10"/>
      <c r="AYJ250" s="10"/>
      <c r="AYK250" s="10"/>
      <c r="AYL250" s="10"/>
      <c r="AYM250" s="10"/>
      <c r="AYN250" s="10"/>
      <c r="AYO250" s="10"/>
      <c r="AYP250" s="10"/>
      <c r="AYQ250" s="10"/>
      <c r="AYR250" s="10"/>
      <c r="AYS250" s="10"/>
      <c r="AYT250" s="10"/>
      <c r="AYU250" s="10"/>
      <c r="AYV250" s="10"/>
      <c r="AYW250" s="10"/>
      <c r="AYX250" s="10"/>
      <c r="AYY250" s="10"/>
      <c r="AYZ250" s="10"/>
      <c r="AZA250" s="10"/>
      <c r="AZB250" s="10"/>
      <c r="AZC250" s="10"/>
      <c r="AZD250" s="10"/>
      <c r="AZE250" s="10"/>
      <c r="AZF250" s="10"/>
      <c r="AZG250" s="10"/>
      <c r="AZH250" s="10"/>
      <c r="AZI250" s="10"/>
      <c r="AZJ250" s="10"/>
      <c r="AZK250" s="10"/>
      <c r="AZL250" s="10"/>
      <c r="AZM250" s="10"/>
      <c r="AZN250" s="10"/>
      <c r="AZO250" s="10"/>
      <c r="AZP250" s="10"/>
      <c r="AZQ250" s="10"/>
      <c r="AZR250" s="10"/>
      <c r="AZS250" s="10"/>
      <c r="AZT250" s="10"/>
      <c r="AZU250" s="10"/>
      <c r="AZV250" s="10"/>
      <c r="AZW250" s="10"/>
      <c r="AZX250" s="10"/>
      <c r="AZY250" s="10"/>
      <c r="AZZ250" s="10"/>
      <c r="BAA250" s="10"/>
      <c r="BAB250" s="10"/>
      <c r="BAC250" s="10"/>
      <c r="BAD250" s="10"/>
      <c r="BAE250" s="10"/>
      <c r="BAF250" s="10"/>
      <c r="BAG250" s="10"/>
      <c r="BAH250" s="10"/>
      <c r="BAI250" s="10"/>
      <c r="BAJ250" s="10"/>
      <c r="BAK250" s="10"/>
      <c r="BAL250" s="10"/>
      <c r="BAM250" s="10"/>
      <c r="BAN250" s="10"/>
      <c r="BAO250" s="10"/>
      <c r="BAP250" s="10"/>
      <c r="BAQ250" s="10"/>
      <c r="BAR250" s="10"/>
      <c r="BAS250" s="10"/>
      <c r="BAT250" s="10"/>
      <c r="BAU250" s="10"/>
      <c r="BAV250" s="10"/>
      <c r="BAW250" s="10"/>
      <c r="BAX250" s="10"/>
      <c r="BAY250" s="10"/>
      <c r="BAZ250" s="10"/>
      <c r="BBA250" s="10"/>
      <c r="BBB250" s="10"/>
      <c r="BBC250" s="10"/>
      <c r="BBD250" s="10"/>
      <c r="BBE250" s="10"/>
      <c r="BBF250" s="10"/>
      <c r="BBG250" s="10"/>
      <c r="BBH250" s="10"/>
      <c r="BBI250" s="10"/>
      <c r="BBJ250" s="10"/>
      <c r="BBK250" s="10"/>
      <c r="BBL250" s="10"/>
      <c r="BBM250" s="10"/>
      <c r="BBN250" s="10"/>
      <c r="BBO250" s="10"/>
      <c r="BBP250" s="10"/>
      <c r="BBQ250" s="10"/>
      <c r="BBR250" s="10"/>
      <c r="BBS250" s="10"/>
      <c r="BBT250" s="10"/>
      <c r="BBU250" s="10"/>
      <c r="BBV250" s="10"/>
      <c r="BBW250" s="10"/>
      <c r="BBX250" s="10"/>
      <c r="BBY250" s="10"/>
      <c r="BBZ250" s="10"/>
      <c r="BCA250" s="10"/>
      <c r="BCB250" s="10"/>
      <c r="BCC250" s="10"/>
      <c r="BCD250" s="10"/>
      <c r="BCE250" s="10"/>
      <c r="BCF250" s="10"/>
      <c r="BCG250" s="10"/>
      <c r="BCH250" s="10"/>
      <c r="BCI250" s="10"/>
      <c r="BCJ250" s="10"/>
      <c r="BCK250" s="10"/>
      <c r="BCL250" s="10"/>
      <c r="BCM250" s="10"/>
      <c r="BCN250" s="10"/>
      <c r="BCO250" s="10"/>
      <c r="BCP250" s="10"/>
      <c r="BCQ250" s="10"/>
      <c r="BCR250" s="10"/>
      <c r="BCS250" s="10"/>
      <c r="BCT250" s="10"/>
    </row>
    <row r="251" spans="1:1450" s="37" customFormat="1" x14ac:dyDescent="0.25">
      <c r="A251" s="42" t="s">
        <v>1228</v>
      </c>
      <c r="B251" s="29" t="s">
        <v>82</v>
      </c>
      <c r="C251" s="29" t="s">
        <v>84</v>
      </c>
      <c r="D251" s="107" t="s">
        <v>690</v>
      </c>
      <c r="E251" s="29" t="s">
        <v>431</v>
      </c>
      <c r="F251" s="43" t="s">
        <v>28</v>
      </c>
      <c r="G251" s="43">
        <v>26154</v>
      </c>
      <c r="H251" s="43">
        <v>1685</v>
      </c>
      <c r="I251" s="43">
        <v>954</v>
      </c>
      <c r="J251" s="29">
        <v>5</v>
      </c>
      <c r="K251" s="44">
        <f>AVERAGE(G251:G255)</f>
        <v>22770.2</v>
      </c>
      <c r="L251" s="44">
        <f>STDEV(G251:G255)</f>
        <v>3316.7697689167467</v>
      </c>
      <c r="M251" s="29"/>
      <c r="N251" s="45">
        <v>1.5089999999999999</v>
      </c>
      <c r="O251" s="29" t="str">
        <f t="shared" si="46"/>
        <v/>
      </c>
      <c r="P251" s="44">
        <f>ABS(L251*N251)</f>
        <v>5005.0055812953706</v>
      </c>
      <c r="Q251" s="44">
        <f>ABS(G251-$K$251)</f>
        <v>3383.7999999999993</v>
      </c>
      <c r="R251" s="30">
        <f>IF(Q251&gt;$P$251,"",G251)</f>
        <v>26154</v>
      </c>
      <c r="S251" s="30">
        <f t="shared" si="52"/>
        <v>954</v>
      </c>
      <c r="T251" s="44">
        <f>AVERAGE(R251:R255)</f>
        <v>22770.2</v>
      </c>
      <c r="U251" s="44">
        <f>STDEV(R251:R255)</f>
        <v>3316.7697689167467</v>
      </c>
      <c r="V251" s="29"/>
      <c r="W251" s="44">
        <f>IF(R251="","",((R251-$T$251)/S251)^2)</f>
        <v>12.580926431355998</v>
      </c>
      <c r="X251" s="46">
        <f>(1/(J251-1))*SUM(W251:W255)</f>
        <v>19.184776376377254</v>
      </c>
      <c r="Y251" s="47">
        <f>U251/T251</f>
        <v>0.14566274204516194</v>
      </c>
      <c r="Z251" s="31"/>
      <c r="AA251" s="47" t="str">
        <f>IF(X251&lt;2,"A",IF(Y251&lt;0.15,"B","C"))</f>
        <v>B</v>
      </c>
      <c r="AB251" s="31"/>
      <c r="AC251" s="48">
        <f>T251/1000</f>
        <v>22.770199999999999</v>
      </c>
      <c r="AD251" s="49">
        <f>AC251*(SQRT((U251/T251)^2+(0.21/3.98)^2))</f>
        <v>3.5276658421660776</v>
      </c>
      <c r="AE251" s="47">
        <f>AD251/AC251</f>
        <v>0.15492467532854687</v>
      </c>
      <c r="AF251" s="47"/>
      <c r="AG251" s="50">
        <v>25</v>
      </c>
      <c r="AH251" s="32"/>
      <c r="AI251" s="49">
        <f>(MEDIAN(R251:R255))/1000</f>
        <v>22.253</v>
      </c>
      <c r="AJ251" s="49">
        <f>(QUARTILE(R251:R255,1))/1000</f>
        <v>20.623000000000001</v>
      </c>
      <c r="AK251" s="49">
        <f>(QUARTILE(R251:R255,3))/1000</f>
        <v>26.113</v>
      </c>
      <c r="AL251" s="48">
        <f>(AK251-AJ251)</f>
        <v>5.4899999999999984</v>
      </c>
      <c r="AM251" s="29"/>
      <c r="AN251" s="29"/>
      <c r="AO251" s="29"/>
      <c r="AP251" s="29"/>
      <c r="AQ251" s="29"/>
      <c r="AR251" s="29"/>
      <c r="AS251" s="29"/>
      <c r="AT251" s="29"/>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c r="HU251" s="10"/>
      <c r="HV251" s="10"/>
      <c r="HW251" s="10"/>
      <c r="HX251" s="10"/>
      <c r="HY251" s="10"/>
      <c r="HZ251" s="10"/>
      <c r="IA251" s="10"/>
      <c r="IB251" s="10"/>
      <c r="IC251" s="10"/>
      <c r="ID251" s="10"/>
      <c r="IE251" s="10"/>
      <c r="IF251" s="10"/>
      <c r="IG251" s="10"/>
      <c r="IH251" s="10"/>
      <c r="II251" s="10"/>
      <c r="IJ251" s="10"/>
      <c r="IK251" s="10"/>
      <c r="IL251" s="10"/>
      <c r="IM251" s="10"/>
      <c r="IN251" s="10"/>
      <c r="IO251" s="10"/>
      <c r="IP251" s="10"/>
      <c r="IQ251" s="10"/>
      <c r="IR251" s="10"/>
      <c r="IS251" s="10"/>
      <c r="IT251" s="10"/>
      <c r="IU251" s="10"/>
      <c r="IV251" s="10"/>
      <c r="IW251" s="10"/>
      <c r="IX251" s="10"/>
      <c r="IY251" s="10"/>
      <c r="IZ251" s="10"/>
      <c r="JA251" s="10"/>
      <c r="JB251" s="10"/>
      <c r="JC251" s="10"/>
      <c r="JD251" s="10"/>
      <c r="JE251" s="10"/>
      <c r="JF251" s="10"/>
      <c r="JG251" s="10"/>
      <c r="JH251" s="10"/>
      <c r="JI251" s="10"/>
      <c r="JJ251" s="10"/>
      <c r="JK251" s="10"/>
      <c r="JL251" s="10"/>
      <c r="JM251" s="10"/>
      <c r="JN251" s="10"/>
      <c r="JO251" s="10"/>
      <c r="JP251" s="10"/>
      <c r="JQ251" s="10"/>
      <c r="JR251" s="10"/>
      <c r="JS251" s="10"/>
      <c r="JT251" s="10"/>
      <c r="JU251" s="10"/>
      <c r="JV251" s="10"/>
      <c r="JW251" s="10"/>
      <c r="JX251" s="10"/>
      <c r="JY251" s="10"/>
      <c r="JZ251" s="10"/>
      <c r="KA251" s="10"/>
      <c r="KB251" s="10"/>
      <c r="KC251" s="10"/>
      <c r="KD251" s="10"/>
      <c r="KE251" s="10"/>
      <c r="KF251" s="10"/>
      <c r="KG251" s="10"/>
      <c r="KH251" s="10"/>
      <c r="KI251" s="10"/>
      <c r="KJ251" s="10"/>
      <c r="KK251" s="10"/>
      <c r="KL251" s="10"/>
      <c r="KM251" s="10"/>
      <c r="KN251" s="10"/>
      <c r="KO251" s="10"/>
      <c r="KP251" s="10"/>
      <c r="KQ251" s="10"/>
      <c r="KR251" s="10"/>
      <c r="KS251" s="10"/>
      <c r="KT251" s="10"/>
      <c r="KU251" s="10"/>
      <c r="KV251" s="10"/>
      <c r="KW251" s="10"/>
      <c r="KX251" s="10"/>
      <c r="KY251" s="10"/>
      <c r="KZ251" s="10"/>
      <c r="LA251" s="10"/>
      <c r="LB251" s="10"/>
      <c r="LC251" s="10"/>
      <c r="LD251" s="10"/>
      <c r="LE251" s="10"/>
      <c r="LF251" s="10"/>
      <c r="LG251" s="10"/>
      <c r="LH251" s="10"/>
      <c r="LI251" s="10"/>
      <c r="LJ251" s="10"/>
      <c r="LK251" s="10"/>
      <c r="LL251" s="10"/>
      <c r="LM251" s="10"/>
      <c r="LN251" s="10"/>
      <c r="LO251" s="10"/>
      <c r="LP251" s="10"/>
      <c r="LQ251" s="10"/>
      <c r="LR251" s="10"/>
      <c r="LS251" s="10"/>
      <c r="LT251" s="10"/>
      <c r="LU251" s="10"/>
      <c r="LV251" s="10"/>
      <c r="LW251" s="10"/>
      <c r="LX251" s="10"/>
      <c r="LY251" s="10"/>
      <c r="LZ251" s="10"/>
      <c r="MA251" s="10"/>
      <c r="MB251" s="10"/>
      <c r="MC251" s="10"/>
      <c r="MD251" s="10"/>
      <c r="ME251" s="10"/>
      <c r="MF251" s="10"/>
      <c r="MG251" s="10"/>
      <c r="MH251" s="10"/>
      <c r="MI251" s="10"/>
      <c r="MJ251" s="10"/>
      <c r="MK251" s="10"/>
      <c r="ML251" s="10"/>
      <c r="MM251" s="10"/>
      <c r="MN251" s="10"/>
      <c r="MO251" s="10"/>
      <c r="MP251" s="10"/>
      <c r="MQ251" s="10"/>
      <c r="MR251" s="10"/>
      <c r="MS251" s="10"/>
      <c r="MT251" s="10"/>
      <c r="MU251" s="10"/>
      <c r="MV251" s="10"/>
      <c r="MW251" s="10"/>
      <c r="MX251" s="10"/>
      <c r="MY251" s="10"/>
      <c r="MZ251" s="10"/>
      <c r="NA251" s="10"/>
      <c r="NB251" s="10"/>
      <c r="NC251" s="10"/>
      <c r="ND251" s="10"/>
      <c r="NE251" s="10"/>
      <c r="NF251" s="10"/>
      <c r="NG251" s="10"/>
      <c r="NH251" s="10"/>
      <c r="NI251" s="10"/>
      <c r="NJ251" s="10"/>
      <c r="NK251" s="10"/>
      <c r="NL251" s="10"/>
      <c r="NM251" s="10"/>
      <c r="NN251" s="10"/>
      <c r="NO251" s="10"/>
      <c r="NP251" s="10"/>
      <c r="NQ251" s="10"/>
      <c r="NR251" s="10"/>
      <c r="NS251" s="10"/>
      <c r="NT251" s="10"/>
      <c r="NU251" s="10"/>
      <c r="NV251" s="10"/>
      <c r="NW251" s="10"/>
      <c r="NX251" s="10"/>
      <c r="NY251" s="10"/>
      <c r="NZ251" s="10"/>
      <c r="OA251" s="10"/>
      <c r="OB251" s="10"/>
      <c r="OC251" s="10"/>
      <c r="OD251" s="10"/>
      <c r="OE251" s="10"/>
      <c r="OF251" s="10"/>
      <c r="OG251" s="10"/>
      <c r="OH251" s="10"/>
      <c r="OI251" s="10"/>
      <c r="OJ251" s="10"/>
      <c r="OK251" s="10"/>
      <c r="OL251" s="10"/>
      <c r="OM251" s="10"/>
      <c r="ON251" s="10"/>
      <c r="OO251" s="10"/>
      <c r="OP251" s="10"/>
      <c r="OQ251" s="10"/>
      <c r="OR251" s="10"/>
      <c r="OS251" s="10"/>
      <c r="OT251" s="10"/>
      <c r="OU251" s="10"/>
      <c r="OV251" s="10"/>
      <c r="OW251" s="10"/>
      <c r="OX251" s="10"/>
      <c r="OY251" s="10"/>
      <c r="OZ251" s="10"/>
      <c r="PA251" s="10"/>
      <c r="PB251" s="10"/>
      <c r="PC251" s="10"/>
      <c r="PD251" s="10"/>
      <c r="PE251" s="10"/>
      <c r="PF251" s="10"/>
      <c r="PG251" s="10"/>
      <c r="PH251" s="10"/>
      <c r="PI251" s="10"/>
      <c r="PJ251" s="10"/>
      <c r="PK251" s="10"/>
      <c r="PL251" s="10"/>
      <c r="PM251" s="10"/>
      <c r="PN251" s="10"/>
      <c r="PO251" s="10"/>
      <c r="PP251" s="10"/>
      <c r="PQ251" s="10"/>
      <c r="PR251" s="10"/>
      <c r="PS251" s="10"/>
      <c r="PT251" s="10"/>
      <c r="PU251" s="10"/>
      <c r="PV251" s="10"/>
      <c r="PW251" s="10"/>
      <c r="PX251" s="10"/>
      <c r="PY251" s="10"/>
      <c r="PZ251" s="10"/>
      <c r="QA251" s="10"/>
      <c r="QB251" s="10"/>
      <c r="QC251" s="10"/>
      <c r="QD251" s="10"/>
      <c r="QE251" s="10"/>
      <c r="QF251" s="10"/>
      <c r="QG251" s="10"/>
      <c r="QH251" s="10"/>
      <c r="QI251" s="10"/>
      <c r="QJ251" s="10"/>
      <c r="QK251" s="10"/>
      <c r="QL251" s="10"/>
      <c r="QM251" s="10"/>
      <c r="QN251" s="10"/>
      <c r="QO251" s="10"/>
      <c r="QP251" s="10"/>
      <c r="QQ251" s="10"/>
      <c r="QR251" s="10"/>
      <c r="QS251" s="10"/>
      <c r="QT251" s="10"/>
      <c r="QU251" s="10"/>
      <c r="QV251" s="10"/>
      <c r="QW251" s="10"/>
      <c r="QX251" s="10"/>
      <c r="QY251" s="10"/>
      <c r="QZ251" s="10"/>
      <c r="RA251" s="10"/>
      <c r="RB251" s="10"/>
      <c r="RC251" s="10"/>
      <c r="RD251" s="10"/>
      <c r="RE251" s="10"/>
      <c r="RF251" s="10"/>
      <c r="RG251" s="10"/>
      <c r="RH251" s="10"/>
      <c r="RI251" s="10"/>
      <c r="RJ251" s="10"/>
      <c r="RK251" s="10"/>
      <c r="RL251" s="10"/>
      <c r="RM251" s="10"/>
      <c r="RN251" s="10"/>
      <c r="RO251" s="10"/>
      <c r="RP251" s="10"/>
      <c r="RQ251" s="10"/>
      <c r="RR251" s="10"/>
      <c r="RS251" s="10"/>
      <c r="RT251" s="10"/>
      <c r="RU251" s="10"/>
      <c r="RV251" s="10"/>
      <c r="RW251" s="10"/>
      <c r="RX251" s="10"/>
      <c r="RY251" s="10"/>
      <c r="RZ251" s="10"/>
      <c r="SA251" s="10"/>
      <c r="SB251" s="10"/>
      <c r="SC251" s="10"/>
      <c r="SD251" s="10"/>
      <c r="SE251" s="10"/>
      <c r="SF251" s="10"/>
      <c r="SG251" s="10"/>
      <c r="SH251" s="10"/>
      <c r="SI251" s="10"/>
      <c r="SJ251" s="10"/>
      <c r="SK251" s="10"/>
      <c r="SL251" s="10"/>
      <c r="SM251" s="10"/>
      <c r="SN251" s="10"/>
      <c r="SO251" s="10"/>
      <c r="SP251" s="10"/>
      <c r="SQ251" s="10"/>
      <c r="SR251" s="10"/>
      <c r="SS251" s="10"/>
      <c r="ST251" s="10"/>
      <c r="SU251" s="10"/>
      <c r="SV251" s="10"/>
      <c r="SW251" s="10"/>
      <c r="SX251" s="10"/>
      <c r="SY251" s="10"/>
      <c r="SZ251" s="10"/>
      <c r="TA251" s="10"/>
      <c r="TB251" s="10"/>
      <c r="TC251" s="10"/>
      <c r="TD251" s="10"/>
      <c r="TE251" s="10"/>
      <c r="TF251" s="10"/>
      <c r="TG251" s="10"/>
      <c r="TH251" s="10"/>
      <c r="TI251" s="10"/>
      <c r="TJ251" s="10"/>
      <c r="TK251" s="10"/>
      <c r="TL251" s="10"/>
      <c r="TM251" s="10"/>
      <c r="TN251" s="10"/>
      <c r="TO251" s="10"/>
      <c r="TP251" s="10"/>
      <c r="TQ251" s="10"/>
      <c r="TR251" s="10"/>
      <c r="TS251" s="10"/>
      <c r="TT251" s="10"/>
      <c r="TU251" s="10"/>
      <c r="TV251" s="10"/>
      <c r="TW251" s="10"/>
      <c r="TX251" s="10"/>
      <c r="TY251" s="10"/>
      <c r="TZ251" s="10"/>
      <c r="UA251" s="10"/>
      <c r="UB251" s="10"/>
      <c r="UC251" s="10"/>
      <c r="UD251" s="10"/>
      <c r="UE251" s="10"/>
      <c r="UF251" s="10"/>
      <c r="UG251" s="10"/>
      <c r="UH251" s="10"/>
      <c r="UI251" s="10"/>
      <c r="UJ251" s="10"/>
      <c r="UK251" s="10"/>
      <c r="UL251" s="10"/>
      <c r="UM251" s="10"/>
      <c r="UN251" s="10"/>
      <c r="UO251" s="10"/>
      <c r="UP251" s="10"/>
      <c r="UQ251" s="10"/>
      <c r="UR251" s="10"/>
      <c r="US251" s="10"/>
      <c r="UT251" s="10"/>
      <c r="UU251" s="10"/>
      <c r="UV251" s="10"/>
      <c r="UW251" s="10"/>
      <c r="UX251" s="10"/>
      <c r="UY251" s="10"/>
      <c r="UZ251" s="10"/>
      <c r="VA251" s="10"/>
      <c r="VB251" s="10"/>
      <c r="VC251" s="10"/>
      <c r="VD251" s="10"/>
      <c r="VE251" s="10"/>
      <c r="VF251" s="10"/>
      <c r="VG251" s="10"/>
      <c r="VH251" s="10"/>
      <c r="VI251" s="10"/>
      <c r="VJ251" s="10"/>
      <c r="VK251" s="10"/>
      <c r="VL251" s="10"/>
      <c r="VM251" s="10"/>
      <c r="VN251" s="10"/>
      <c r="VO251" s="10"/>
      <c r="VP251" s="10"/>
      <c r="VQ251" s="10"/>
      <c r="VR251" s="10"/>
      <c r="VS251" s="10"/>
      <c r="VT251" s="10"/>
      <c r="VU251" s="10"/>
      <c r="VV251" s="10"/>
      <c r="VW251" s="10"/>
      <c r="VX251" s="10"/>
      <c r="VY251" s="10"/>
      <c r="VZ251" s="10"/>
      <c r="WA251" s="10"/>
      <c r="WB251" s="10"/>
      <c r="WC251" s="10"/>
      <c r="WD251" s="10"/>
      <c r="WE251" s="10"/>
      <c r="WF251" s="10"/>
      <c r="WG251" s="10"/>
      <c r="WH251" s="10"/>
      <c r="WI251" s="10"/>
      <c r="WJ251" s="10"/>
      <c r="WK251" s="10"/>
      <c r="WL251" s="10"/>
      <c r="WM251" s="10"/>
      <c r="WN251" s="10"/>
      <c r="WO251" s="10"/>
      <c r="WP251" s="10"/>
      <c r="WQ251" s="10"/>
      <c r="WR251" s="10"/>
      <c r="WS251" s="10"/>
      <c r="WT251" s="10"/>
      <c r="WU251" s="10"/>
      <c r="WV251" s="10"/>
      <c r="WW251" s="10"/>
      <c r="WX251" s="10"/>
      <c r="WY251" s="10"/>
      <c r="WZ251" s="10"/>
      <c r="XA251" s="10"/>
      <c r="XB251" s="10"/>
      <c r="XC251" s="10"/>
      <c r="XD251" s="10"/>
      <c r="XE251" s="10"/>
      <c r="XF251" s="10"/>
      <c r="XG251" s="10"/>
      <c r="XH251" s="10"/>
      <c r="XI251" s="10"/>
      <c r="XJ251" s="10"/>
      <c r="XK251" s="10"/>
      <c r="XL251" s="10"/>
      <c r="XM251" s="10"/>
      <c r="XN251" s="10"/>
      <c r="XO251" s="10"/>
      <c r="XP251" s="10"/>
      <c r="XQ251" s="10"/>
      <c r="XR251" s="10"/>
      <c r="XS251" s="10"/>
      <c r="XT251" s="10"/>
      <c r="XU251" s="10"/>
      <c r="XV251" s="10"/>
      <c r="XW251" s="10"/>
      <c r="XX251" s="10"/>
      <c r="XY251" s="10"/>
      <c r="XZ251" s="10"/>
      <c r="YA251" s="10"/>
      <c r="YB251" s="10"/>
      <c r="YC251" s="10"/>
      <c r="YD251" s="10"/>
      <c r="YE251" s="10"/>
      <c r="YF251" s="10"/>
      <c r="YG251" s="10"/>
      <c r="YH251" s="10"/>
      <c r="YI251" s="10"/>
      <c r="YJ251" s="10"/>
      <c r="YK251" s="10"/>
      <c r="YL251" s="10"/>
      <c r="YM251" s="10"/>
      <c r="YN251" s="10"/>
      <c r="YO251" s="10"/>
      <c r="YP251" s="10"/>
      <c r="YQ251" s="10"/>
      <c r="YR251" s="10"/>
      <c r="YS251" s="10"/>
      <c r="YT251" s="10"/>
      <c r="YU251" s="10"/>
      <c r="YV251" s="10"/>
      <c r="YW251" s="10"/>
      <c r="YX251" s="10"/>
      <c r="YY251" s="10"/>
      <c r="YZ251" s="10"/>
      <c r="ZA251" s="10"/>
      <c r="ZB251" s="10"/>
      <c r="ZC251" s="10"/>
      <c r="ZD251" s="10"/>
      <c r="ZE251" s="10"/>
      <c r="ZF251" s="10"/>
      <c r="ZG251" s="10"/>
      <c r="ZH251" s="10"/>
      <c r="ZI251" s="10"/>
      <c r="ZJ251" s="10"/>
      <c r="ZK251" s="10"/>
      <c r="ZL251" s="10"/>
      <c r="ZM251" s="10"/>
      <c r="ZN251" s="10"/>
      <c r="ZO251" s="10"/>
      <c r="ZP251" s="10"/>
      <c r="ZQ251" s="10"/>
      <c r="ZR251" s="10"/>
      <c r="ZS251" s="10"/>
      <c r="ZT251" s="10"/>
      <c r="ZU251" s="10"/>
      <c r="ZV251" s="10"/>
      <c r="ZW251" s="10"/>
      <c r="ZX251" s="10"/>
      <c r="ZY251" s="10"/>
      <c r="ZZ251" s="10"/>
      <c r="AAA251" s="10"/>
      <c r="AAB251" s="10"/>
      <c r="AAC251" s="10"/>
      <c r="AAD251" s="10"/>
      <c r="AAE251" s="10"/>
      <c r="AAF251" s="10"/>
      <c r="AAG251" s="10"/>
      <c r="AAH251" s="10"/>
      <c r="AAI251" s="10"/>
      <c r="AAJ251" s="10"/>
      <c r="AAK251" s="10"/>
      <c r="AAL251" s="10"/>
      <c r="AAM251" s="10"/>
      <c r="AAN251" s="10"/>
      <c r="AAO251" s="10"/>
      <c r="AAP251" s="10"/>
      <c r="AAQ251" s="10"/>
      <c r="AAR251" s="10"/>
      <c r="AAS251" s="10"/>
      <c r="AAT251" s="10"/>
      <c r="AAU251" s="10"/>
      <c r="AAV251" s="10"/>
      <c r="AAW251" s="10"/>
      <c r="AAX251" s="10"/>
      <c r="AAY251" s="10"/>
      <c r="AAZ251" s="10"/>
      <c r="ABA251" s="10"/>
      <c r="ABB251" s="10"/>
      <c r="ABC251" s="10"/>
      <c r="ABD251" s="10"/>
      <c r="ABE251" s="10"/>
      <c r="ABF251" s="10"/>
      <c r="ABG251" s="10"/>
      <c r="ABH251" s="10"/>
      <c r="ABI251" s="10"/>
      <c r="ABJ251" s="10"/>
      <c r="ABK251" s="10"/>
      <c r="ABL251" s="10"/>
      <c r="ABM251" s="10"/>
      <c r="ABN251" s="10"/>
      <c r="ABO251" s="10"/>
      <c r="ABP251" s="10"/>
      <c r="ABQ251" s="10"/>
      <c r="ABR251" s="10"/>
      <c r="ABS251" s="10"/>
      <c r="ABT251" s="10"/>
      <c r="ABU251" s="10"/>
      <c r="ABV251" s="10"/>
      <c r="ABW251" s="10"/>
      <c r="ABX251" s="10"/>
      <c r="ABY251" s="10"/>
      <c r="ABZ251" s="10"/>
      <c r="ACA251" s="10"/>
      <c r="ACB251" s="10"/>
      <c r="ACC251" s="10"/>
      <c r="ACD251" s="10"/>
      <c r="ACE251" s="10"/>
      <c r="ACF251" s="10"/>
      <c r="ACG251" s="10"/>
      <c r="ACH251" s="10"/>
      <c r="ACI251" s="10"/>
      <c r="ACJ251" s="10"/>
      <c r="ACK251" s="10"/>
      <c r="ACL251" s="10"/>
      <c r="ACM251" s="10"/>
      <c r="ACN251" s="10"/>
      <c r="ACO251" s="10"/>
      <c r="ACP251" s="10"/>
      <c r="ACQ251" s="10"/>
      <c r="ACR251" s="10"/>
      <c r="ACS251" s="10"/>
      <c r="ACT251" s="10"/>
      <c r="ACU251" s="10"/>
      <c r="ACV251" s="10"/>
      <c r="ACW251" s="10"/>
      <c r="ACX251" s="10"/>
      <c r="ACY251" s="10"/>
      <c r="ACZ251" s="10"/>
      <c r="ADA251" s="10"/>
      <c r="ADB251" s="10"/>
      <c r="ADC251" s="10"/>
      <c r="ADD251" s="10"/>
      <c r="ADE251" s="10"/>
      <c r="ADF251" s="10"/>
      <c r="ADG251" s="10"/>
      <c r="ADH251" s="10"/>
      <c r="ADI251" s="10"/>
      <c r="ADJ251" s="10"/>
      <c r="ADK251" s="10"/>
      <c r="ADL251" s="10"/>
      <c r="ADM251" s="10"/>
      <c r="ADN251" s="10"/>
      <c r="ADO251" s="10"/>
      <c r="ADP251" s="10"/>
      <c r="ADQ251" s="10"/>
      <c r="ADR251" s="10"/>
      <c r="ADS251" s="10"/>
      <c r="ADT251" s="10"/>
      <c r="ADU251" s="10"/>
      <c r="ADV251" s="10"/>
      <c r="ADW251" s="10"/>
      <c r="ADX251" s="10"/>
      <c r="ADY251" s="10"/>
      <c r="ADZ251" s="10"/>
      <c r="AEA251" s="10"/>
      <c r="AEB251" s="10"/>
      <c r="AEC251" s="10"/>
      <c r="AED251" s="10"/>
      <c r="AEE251" s="10"/>
      <c r="AEF251" s="10"/>
      <c r="AEG251" s="10"/>
      <c r="AEH251" s="10"/>
      <c r="AEI251" s="10"/>
      <c r="AEJ251" s="10"/>
      <c r="AEK251" s="10"/>
      <c r="AEL251" s="10"/>
      <c r="AEM251" s="10"/>
      <c r="AEN251" s="10"/>
      <c r="AEO251" s="10"/>
      <c r="AEP251" s="10"/>
      <c r="AEQ251" s="10"/>
      <c r="AER251" s="10"/>
      <c r="AES251" s="10"/>
      <c r="AET251" s="10"/>
      <c r="AEU251" s="10"/>
      <c r="AEV251" s="10"/>
      <c r="AEW251" s="10"/>
      <c r="AEX251" s="10"/>
      <c r="AEY251" s="10"/>
      <c r="AEZ251" s="10"/>
      <c r="AFA251" s="10"/>
      <c r="AFB251" s="10"/>
      <c r="AFC251" s="10"/>
      <c r="AFD251" s="10"/>
      <c r="AFE251" s="10"/>
      <c r="AFF251" s="10"/>
      <c r="AFG251" s="10"/>
      <c r="AFH251" s="10"/>
      <c r="AFI251" s="10"/>
      <c r="AFJ251" s="10"/>
      <c r="AFK251" s="10"/>
      <c r="AFL251" s="10"/>
      <c r="AFM251" s="10"/>
      <c r="AFN251" s="10"/>
      <c r="AFO251" s="10"/>
      <c r="AFP251" s="10"/>
      <c r="AFQ251" s="10"/>
      <c r="AFR251" s="10"/>
      <c r="AFS251" s="10"/>
      <c r="AFT251" s="10"/>
      <c r="AFU251" s="10"/>
      <c r="AFV251" s="10"/>
      <c r="AFW251" s="10"/>
      <c r="AFX251" s="10"/>
      <c r="AFY251" s="10"/>
      <c r="AFZ251" s="10"/>
      <c r="AGA251" s="10"/>
      <c r="AGB251" s="10"/>
      <c r="AGC251" s="10"/>
      <c r="AGD251" s="10"/>
      <c r="AGE251" s="10"/>
      <c r="AGF251" s="10"/>
      <c r="AGG251" s="10"/>
      <c r="AGH251" s="10"/>
      <c r="AGI251" s="10"/>
      <c r="AGJ251" s="10"/>
      <c r="AGK251" s="10"/>
      <c r="AGL251" s="10"/>
      <c r="AGM251" s="10"/>
      <c r="AGN251" s="10"/>
      <c r="AGO251" s="10"/>
      <c r="AGP251" s="10"/>
      <c r="AGQ251" s="10"/>
      <c r="AGR251" s="10"/>
      <c r="AGS251" s="10"/>
      <c r="AGT251" s="10"/>
      <c r="AGU251" s="10"/>
      <c r="AGV251" s="10"/>
      <c r="AGW251" s="10"/>
      <c r="AGX251" s="10"/>
      <c r="AGY251" s="10"/>
      <c r="AGZ251" s="10"/>
      <c r="AHA251" s="10"/>
      <c r="AHB251" s="10"/>
      <c r="AHC251" s="10"/>
      <c r="AHD251" s="10"/>
      <c r="AHE251" s="10"/>
      <c r="AHF251" s="10"/>
      <c r="AHG251" s="10"/>
      <c r="AHH251" s="10"/>
      <c r="AHI251" s="10"/>
      <c r="AHJ251" s="10"/>
      <c r="AHK251" s="10"/>
      <c r="AHL251" s="10"/>
      <c r="AHM251" s="10"/>
      <c r="AHN251" s="10"/>
      <c r="AHO251" s="10"/>
      <c r="AHP251" s="10"/>
      <c r="AHQ251" s="10"/>
      <c r="AHR251" s="10"/>
      <c r="AHS251" s="10"/>
      <c r="AHT251" s="10"/>
      <c r="AHU251" s="10"/>
      <c r="AHV251" s="10"/>
      <c r="AHW251" s="10"/>
      <c r="AHX251" s="10"/>
      <c r="AHY251" s="10"/>
      <c r="AHZ251" s="10"/>
      <c r="AIA251" s="10"/>
      <c r="AIB251" s="10"/>
      <c r="AIC251" s="10"/>
      <c r="AID251" s="10"/>
      <c r="AIE251" s="10"/>
      <c r="AIF251" s="10"/>
      <c r="AIG251" s="10"/>
      <c r="AIH251" s="10"/>
      <c r="AII251" s="10"/>
      <c r="AIJ251" s="10"/>
      <c r="AIK251" s="10"/>
      <c r="AIL251" s="10"/>
      <c r="AIM251" s="10"/>
      <c r="AIN251" s="10"/>
      <c r="AIO251" s="10"/>
      <c r="AIP251" s="10"/>
      <c r="AIQ251" s="10"/>
      <c r="AIR251" s="10"/>
      <c r="AIS251" s="10"/>
      <c r="AIT251" s="10"/>
      <c r="AIU251" s="10"/>
      <c r="AIV251" s="10"/>
      <c r="AIW251" s="10"/>
      <c r="AIX251" s="10"/>
      <c r="AIY251" s="10"/>
      <c r="AIZ251" s="10"/>
      <c r="AJA251" s="10"/>
      <c r="AJB251" s="10"/>
      <c r="AJC251" s="10"/>
      <c r="AJD251" s="10"/>
      <c r="AJE251" s="10"/>
      <c r="AJF251" s="10"/>
      <c r="AJG251" s="10"/>
      <c r="AJH251" s="10"/>
      <c r="AJI251" s="10"/>
      <c r="AJJ251" s="10"/>
      <c r="AJK251" s="10"/>
      <c r="AJL251" s="10"/>
      <c r="AJM251" s="10"/>
      <c r="AJN251" s="10"/>
      <c r="AJO251" s="10"/>
      <c r="AJP251" s="10"/>
      <c r="AJQ251" s="10"/>
      <c r="AJR251" s="10"/>
      <c r="AJS251" s="10"/>
      <c r="AJT251" s="10"/>
      <c r="AJU251" s="10"/>
      <c r="AJV251" s="10"/>
      <c r="AJW251" s="10"/>
      <c r="AJX251" s="10"/>
      <c r="AJY251" s="10"/>
      <c r="AJZ251" s="10"/>
      <c r="AKA251" s="10"/>
      <c r="AKB251" s="10"/>
      <c r="AKC251" s="10"/>
      <c r="AKD251" s="10"/>
      <c r="AKE251" s="10"/>
      <c r="AKF251" s="10"/>
      <c r="AKG251" s="10"/>
      <c r="AKH251" s="10"/>
      <c r="AKI251" s="10"/>
      <c r="AKJ251" s="10"/>
      <c r="AKK251" s="10"/>
      <c r="AKL251" s="10"/>
      <c r="AKM251" s="10"/>
      <c r="AKN251" s="10"/>
      <c r="AKO251" s="10"/>
      <c r="AKP251" s="10"/>
      <c r="AKQ251" s="10"/>
      <c r="AKR251" s="10"/>
      <c r="AKS251" s="10"/>
      <c r="AKT251" s="10"/>
      <c r="AKU251" s="10"/>
      <c r="AKV251" s="10"/>
      <c r="AKW251" s="10"/>
      <c r="AKX251" s="10"/>
      <c r="AKY251" s="10"/>
      <c r="AKZ251" s="10"/>
      <c r="ALA251" s="10"/>
      <c r="ALB251" s="10"/>
      <c r="ALC251" s="10"/>
      <c r="ALD251" s="10"/>
      <c r="ALE251" s="10"/>
      <c r="ALF251" s="10"/>
      <c r="ALG251" s="10"/>
      <c r="ALH251" s="10"/>
      <c r="ALI251" s="10"/>
      <c r="ALJ251" s="10"/>
      <c r="ALK251" s="10"/>
      <c r="ALL251" s="10"/>
      <c r="ALM251" s="10"/>
      <c r="ALN251" s="10"/>
      <c r="ALO251" s="10"/>
      <c r="ALP251" s="10"/>
      <c r="ALQ251" s="10"/>
      <c r="ALR251" s="10"/>
      <c r="ALS251" s="10"/>
      <c r="ALT251" s="10"/>
      <c r="ALU251" s="10"/>
      <c r="ALV251" s="10"/>
      <c r="ALW251" s="10"/>
      <c r="ALX251" s="10"/>
      <c r="ALY251" s="10"/>
      <c r="ALZ251" s="10"/>
      <c r="AMA251" s="10"/>
      <c r="AMB251" s="10"/>
      <c r="AMC251" s="10"/>
      <c r="AMD251" s="10"/>
      <c r="AME251" s="10"/>
      <c r="AMF251" s="10"/>
      <c r="AMG251" s="10"/>
      <c r="AMH251" s="10"/>
      <c r="AMI251" s="10"/>
      <c r="AMJ251" s="10"/>
      <c r="AMK251" s="10"/>
      <c r="AML251" s="10"/>
      <c r="AMM251" s="10"/>
      <c r="AMN251" s="10"/>
      <c r="AMO251" s="10"/>
      <c r="AMP251" s="10"/>
      <c r="AMQ251" s="10"/>
      <c r="AMR251" s="10"/>
      <c r="AMS251" s="10"/>
      <c r="AMT251" s="10"/>
      <c r="AMU251" s="10"/>
      <c r="AMV251" s="10"/>
      <c r="AMW251" s="10"/>
      <c r="AMX251" s="10"/>
      <c r="AMY251" s="10"/>
      <c r="AMZ251" s="10"/>
      <c r="ANA251" s="10"/>
      <c r="ANB251" s="10"/>
      <c r="ANC251" s="10"/>
      <c r="AND251" s="10"/>
      <c r="ANE251" s="10"/>
      <c r="ANF251" s="10"/>
      <c r="ANG251" s="10"/>
      <c r="ANH251" s="10"/>
      <c r="ANI251" s="10"/>
      <c r="ANJ251" s="10"/>
      <c r="ANK251" s="10"/>
      <c r="ANL251" s="10"/>
      <c r="ANM251" s="10"/>
      <c r="ANN251" s="10"/>
      <c r="ANO251" s="10"/>
      <c r="ANP251" s="10"/>
      <c r="ANQ251" s="10"/>
      <c r="ANR251" s="10"/>
      <c r="ANS251" s="10"/>
      <c r="ANT251" s="10"/>
      <c r="ANU251" s="10"/>
      <c r="ANV251" s="10"/>
      <c r="ANW251" s="10"/>
      <c r="ANX251" s="10"/>
      <c r="ANY251" s="10"/>
      <c r="ANZ251" s="10"/>
      <c r="AOA251" s="10"/>
      <c r="AOB251" s="10"/>
      <c r="AOC251" s="10"/>
      <c r="AOD251" s="10"/>
      <c r="AOE251" s="10"/>
      <c r="AOF251" s="10"/>
      <c r="AOG251" s="10"/>
      <c r="AOH251" s="10"/>
      <c r="AOI251" s="10"/>
      <c r="AOJ251" s="10"/>
      <c r="AOK251" s="10"/>
      <c r="AOL251" s="10"/>
      <c r="AOM251" s="10"/>
      <c r="AON251" s="10"/>
      <c r="AOO251" s="10"/>
      <c r="AOP251" s="10"/>
      <c r="AOQ251" s="10"/>
      <c r="AOR251" s="10"/>
      <c r="AOS251" s="10"/>
      <c r="AOT251" s="10"/>
      <c r="AOU251" s="10"/>
      <c r="AOV251" s="10"/>
      <c r="AOW251" s="10"/>
      <c r="AOX251" s="10"/>
      <c r="AOY251" s="10"/>
      <c r="AOZ251" s="10"/>
      <c r="APA251" s="10"/>
      <c r="APB251" s="10"/>
      <c r="APC251" s="10"/>
      <c r="APD251" s="10"/>
      <c r="APE251" s="10"/>
      <c r="APF251" s="10"/>
      <c r="APG251" s="10"/>
      <c r="APH251" s="10"/>
      <c r="API251" s="10"/>
      <c r="APJ251" s="10"/>
      <c r="APK251" s="10"/>
      <c r="APL251" s="10"/>
      <c r="APM251" s="10"/>
      <c r="APN251" s="10"/>
      <c r="APO251" s="10"/>
      <c r="APP251" s="10"/>
      <c r="APQ251" s="10"/>
      <c r="APR251" s="10"/>
      <c r="APS251" s="10"/>
      <c r="APT251" s="10"/>
      <c r="APU251" s="10"/>
      <c r="APV251" s="10"/>
      <c r="APW251" s="10"/>
      <c r="APX251" s="10"/>
      <c r="APY251" s="10"/>
      <c r="APZ251" s="10"/>
      <c r="AQA251" s="10"/>
      <c r="AQB251" s="10"/>
      <c r="AQC251" s="10"/>
      <c r="AQD251" s="10"/>
      <c r="AQE251" s="10"/>
      <c r="AQF251" s="10"/>
      <c r="AQG251" s="10"/>
      <c r="AQH251" s="10"/>
      <c r="AQI251" s="10"/>
      <c r="AQJ251" s="10"/>
      <c r="AQK251" s="10"/>
      <c r="AQL251" s="10"/>
      <c r="AQM251" s="10"/>
      <c r="AQN251" s="10"/>
      <c r="AQO251" s="10"/>
      <c r="AQP251" s="10"/>
      <c r="AQQ251" s="10"/>
      <c r="AQR251" s="10"/>
      <c r="AQS251" s="10"/>
      <c r="AQT251" s="10"/>
      <c r="AQU251" s="10"/>
      <c r="AQV251" s="10"/>
      <c r="AQW251" s="10"/>
      <c r="AQX251" s="10"/>
      <c r="AQY251" s="10"/>
      <c r="AQZ251" s="10"/>
      <c r="ARA251" s="10"/>
      <c r="ARB251" s="10"/>
      <c r="ARC251" s="10"/>
      <c r="ARD251" s="10"/>
      <c r="ARE251" s="10"/>
      <c r="ARF251" s="10"/>
      <c r="ARG251" s="10"/>
      <c r="ARH251" s="10"/>
      <c r="ARI251" s="10"/>
      <c r="ARJ251" s="10"/>
      <c r="ARK251" s="10"/>
      <c r="ARL251" s="10"/>
      <c r="ARM251" s="10"/>
      <c r="ARN251" s="10"/>
      <c r="ARO251" s="10"/>
      <c r="ARP251" s="10"/>
      <c r="ARQ251" s="10"/>
      <c r="ARR251" s="10"/>
      <c r="ARS251" s="10"/>
      <c r="ART251" s="10"/>
      <c r="ARU251" s="10"/>
      <c r="ARV251" s="10"/>
      <c r="ARW251" s="10"/>
      <c r="ARX251" s="10"/>
      <c r="ARY251" s="10"/>
      <c r="ARZ251" s="10"/>
      <c r="ASA251" s="10"/>
      <c r="ASB251" s="10"/>
      <c r="ASC251" s="10"/>
      <c r="ASD251" s="10"/>
      <c r="ASE251" s="10"/>
      <c r="ASF251" s="10"/>
      <c r="ASG251" s="10"/>
      <c r="ASH251" s="10"/>
      <c r="ASI251" s="10"/>
      <c r="ASJ251" s="10"/>
      <c r="ASK251" s="10"/>
      <c r="ASL251" s="10"/>
      <c r="ASM251" s="10"/>
      <c r="ASN251" s="10"/>
      <c r="ASO251" s="10"/>
      <c r="ASP251" s="10"/>
      <c r="ASQ251" s="10"/>
      <c r="ASR251" s="10"/>
      <c r="ASS251" s="10"/>
      <c r="AST251" s="10"/>
      <c r="ASU251" s="10"/>
      <c r="ASV251" s="10"/>
      <c r="ASW251" s="10"/>
      <c r="ASX251" s="10"/>
      <c r="ASY251" s="10"/>
      <c r="ASZ251" s="10"/>
      <c r="ATA251" s="10"/>
      <c r="ATB251" s="10"/>
      <c r="ATC251" s="10"/>
      <c r="ATD251" s="10"/>
      <c r="ATE251" s="10"/>
      <c r="ATF251" s="10"/>
      <c r="ATG251" s="10"/>
      <c r="ATH251" s="10"/>
      <c r="ATI251" s="10"/>
      <c r="ATJ251" s="10"/>
      <c r="ATK251" s="10"/>
      <c r="ATL251" s="10"/>
      <c r="ATM251" s="10"/>
      <c r="ATN251" s="10"/>
      <c r="ATO251" s="10"/>
      <c r="ATP251" s="10"/>
      <c r="ATQ251" s="10"/>
      <c r="ATR251" s="10"/>
      <c r="ATS251" s="10"/>
      <c r="ATT251" s="10"/>
      <c r="ATU251" s="10"/>
      <c r="ATV251" s="10"/>
      <c r="ATW251" s="10"/>
      <c r="ATX251" s="10"/>
      <c r="ATY251" s="10"/>
      <c r="ATZ251" s="10"/>
      <c r="AUA251" s="10"/>
      <c r="AUB251" s="10"/>
      <c r="AUC251" s="10"/>
      <c r="AUD251" s="10"/>
      <c r="AUE251" s="10"/>
      <c r="AUF251" s="10"/>
      <c r="AUG251" s="10"/>
      <c r="AUH251" s="10"/>
      <c r="AUI251" s="10"/>
      <c r="AUJ251" s="10"/>
      <c r="AUK251" s="10"/>
      <c r="AUL251" s="10"/>
      <c r="AUM251" s="10"/>
      <c r="AUN251" s="10"/>
      <c r="AUO251" s="10"/>
      <c r="AUP251" s="10"/>
      <c r="AUQ251" s="10"/>
      <c r="AUR251" s="10"/>
      <c r="AUS251" s="10"/>
      <c r="AUT251" s="10"/>
      <c r="AUU251" s="10"/>
      <c r="AUV251" s="10"/>
      <c r="AUW251" s="10"/>
      <c r="AUX251" s="10"/>
      <c r="AUY251" s="10"/>
      <c r="AUZ251" s="10"/>
      <c r="AVA251" s="10"/>
      <c r="AVB251" s="10"/>
      <c r="AVC251" s="10"/>
      <c r="AVD251" s="10"/>
      <c r="AVE251" s="10"/>
      <c r="AVF251" s="10"/>
      <c r="AVG251" s="10"/>
      <c r="AVH251" s="10"/>
      <c r="AVI251" s="10"/>
      <c r="AVJ251" s="10"/>
      <c r="AVK251" s="10"/>
      <c r="AVL251" s="10"/>
      <c r="AVM251" s="10"/>
      <c r="AVN251" s="10"/>
      <c r="AVO251" s="10"/>
      <c r="AVP251" s="10"/>
      <c r="AVQ251" s="10"/>
      <c r="AVR251" s="10"/>
      <c r="AVS251" s="10"/>
      <c r="AVT251" s="10"/>
      <c r="AVU251" s="10"/>
      <c r="AVV251" s="10"/>
      <c r="AVW251" s="10"/>
      <c r="AVX251" s="10"/>
      <c r="AVY251" s="10"/>
      <c r="AVZ251" s="10"/>
      <c r="AWA251" s="10"/>
      <c r="AWB251" s="10"/>
      <c r="AWC251" s="10"/>
      <c r="AWD251" s="10"/>
      <c r="AWE251" s="10"/>
      <c r="AWF251" s="10"/>
      <c r="AWG251" s="10"/>
      <c r="AWH251" s="10"/>
      <c r="AWI251" s="10"/>
      <c r="AWJ251" s="10"/>
      <c r="AWK251" s="10"/>
      <c r="AWL251" s="10"/>
      <c r="AWM251" s="10"/>
      <c r="AWN251" s="10"/>
      <c r="AWO251" s="10"/>
      <c r="AWP251" s="10"/>
      <c r="AWQ251" s="10"/>
      <c r="AWR251" s="10"/>
      <c r="AWS251" s="10"/>
      <c r="AWT251" s="10"/>
      <c r="AWU251" s="10"/>
      <c r="AWV251" s="10"/>
      <c r="AWW251" s="10"/>
      <c r="AWX251" s="10"/>
      <c r="AWY251" s="10"/>
      <c r="AWZ251" s="10"/>
      <c r="AXA251" s="10"/>
      <c r="AXB251" s="10"/>
      <c r="AXC251" s="10"/>
      <c r="AXD251" s="10"/>
      <c r="AXE251" s="10"/>
      <c r="AXF251" s="10"/>
      <c r="AXG251" s="10"/>
      <c r="AXH251" s="10"/>
      <c r="AXI251" s="10"/>
      <c r="AXJ251" s="10"/>
      <c r="AXK251" s="10"/>
      <c r="AXL251" s="10"/>
      <c r="AXM251" s="10"/>
      <c r="AXN251" s="10"/>
      <c r="AXO251" s="10"/>
      <c r="AXP251" s="10"/>
      <c r="AXQ251" s="10"/>
      <c r="AXR251" s="10"/>
      <c r="AXS251" s="10"/>
      <c r="AXT251" s="10"/>
      <c r="AXU251" s="10"/>
      <c r="AXV251" s="10"/>
      <c r="AXW251" s="10"/>
      <c r="AXX251" s="10"/>
      <c r="AXY251" s="10"/>
      <c r="AXZ251" s="10"/>
      <c r="AYA251" s="10"/>
      <c r="AYB251" s="10"/>
      <c r="AYC251" s="10"/>
      <c r="AYD251" s="10"/>
      <c r="AYE251" s="10"/>
      <c r="AYF251" s="10"/>
      <c r="AYG251" s="10"/>
      <c r="AYH251" s="10"/>
      <c r="AYI251" s="10"/>
      <c r="AYJ251" s="10"/>
      <c r="AYK251" s="10"/>
      <c r="AYL251" s="10"/>
      <c r="AYM251" s="10"/>
      <c r="AYN251" s="10"/>
      <c r="AYO251" s="10"/>
      <c r="AYP251" s="10"/>
      <c r="AYQ251" s="10"/>
      <c r="AYR251" s="10"/>
      <c r="AYS251" s="10"/>
      <c r="AYT251" s="10"/>
      <c r="AYU251" s="10"/>
      <c r="AYV251" s="10"/>
      <c r="AYW251" s="10"/>
      <c r="AYX251" s="10"/>
      <c r="AYY251" s="10"/>
      <c r="AYZ251" s="10"/>
      <c r="AZA251" s="10"/>
      <c r="AZB251" s="10"/>
      <c r="AZC251" s="10"/>
      <c r="AZD251" s="10"/>
      <c r="AZE251" s="10"/>
      <c r="AZF251" s="10"/>
      <c r="AZG251" s="10"/>
      <c r="AZH251" s="10"/>
      <c r="AZI251" s="10"/>
      <c r="AZJ251" s="10"/>
      <c r="AZK251" s="10"/>
      <c r="AZL251" s="10"/>
      <c r="AZM251" s="10"/>
      <c r="AZN251" s="10"/>
      <c r="AZO251" s="10"/>
      <c r="AZP251" s="10"/>
      <c r="AZQ251" s="10"/>
      <c r="AZR251" s="10"/>
      <c r="AZS251" s="10"/>
      <c r="AZT251" s="10"/>
      <c r="AZU251" s="10"/>
      <c r="AZV251" s="10"/>
      <c r="AZW251" s="10"/>
      <c r="AZX251" s="10"/>
      <c r="AZY251" s="10"/>
      <c r="AZZ251" s="10"/>
      <c r="BAA251" s="10"/>
      <c r="BAB251" s="10"/>
      <c r="BAC251" s="10"/>
      <c r="BAD251" s="10"/>
      <c r="BAE251" s="10"/>
      <c r="BAF251" s="10"/>
      <c r="BAG251" s="10"/>
      <c r="BAH251" s="10"/>
      <c r="BAI251" s="10"/>
      <c r="BAJ251" s="10"/>
      <c r="BAK251" s="10"/>
      <c r="BAL251" s="10"/>
      <c r="BAM251" s="10"/>
      <c r="BAN251" s="10"/>
      <c r="BAO251" s="10"/>
      <c r="BAP251" s="10"/>
      <c r="BAQ251" s="10"/>
      <c r="BAR251" s="10"/>
      <c r="BAS251" s="10"/>
      <c r="BAT251" s="10"/>
      <c r="BAU251" s="10"/>
      <c r="BAV251" s="10"/>
      <c r="BAW251" s="10"/>
      <c r="BAX251" s="10"/>
      <c r="BAY251" s="10"/>
      <c r="BAZ251" s="10"/>
      <c r="BBA251" s="10"/>
      <c r="BBB251" s="10"/>
      <c r="BBC251" s="10"/>
      <c r="BBD251" s="10"/>
      <c r="BBE251" s="10"/>
      <c r="BBF251" s="10"/>
      <c r="BBG251" s="10"/>
      <c r="BBH251" s="10"/>
      <c r="BBI251" s="10"/>
      <c r="BBJ251" s="10"/>
      <c r="BBK251" s="10"/>
      <c r="BBL251" s="10"/>
      <c r="BBM251" s="10"/>
      <c r="BBN251" s="10"/>
      <c r="BBO251" s="10"/>
      <c r="BBP251" s="10"/>
      <c r="BBQ251" s="10"/>
      <c r="BBR251" s="10"/>
      <c r="BBS251" s="10"/>
      <c r="BBT251" s="10"/>
      <c r="BBU251" s="10"/>
      <c r="BBV251" s="10"/>
      <c r="BBW251" s="10"/>
      <c r="BBX251" s="10"/>
      <c r="BBY251" s="10"/>
      <c r="BBZ251" s="10"/>
      <c r="BCA251" s="10"/>
      <c r="BCB251" s="10"/>
      <c r="BCC251" s="10"/>
      <c r="BCD251" s="10"/>
      <c r="BCE251" s="10"/>
      <c r="BCF251" s="10"/>
      <c r="BCG251" s="10"/>
      <c r="BCH251" s="10"/>
      <c r="BCI251" s="10"/>
      <c r="BCJ251" s="10"/>
      <c r="BCK251" s="10"/>
      <c r="BCL251" s="10"/>
      <c r="BCM251" s="10"/>
      <c r="BCN251" s="10"/>
      <c r="BCO251" s="10"/>
      <c r="BCP251" s="10"/>
      <c r="BCQ251" s="10"/>
      <c r="BCR251" s="10"/>
      <c r="BCS251" s="10"/>
      <c r="BCT251" s="10"/>
    </row>
    <row r="252" spans="1:1450" x14ac:dyDescent="0.25">
      <c r="A252" s="42" t="s">
        <v>1228</v>
      </c>
      <c r="B252" s="29" t="s">
        <v>82</v>
      </c>
      <c r="C252" s="29" t="s">
        <v>84</v>
      </c>
      <c r="D252" s="107" t="s">
        <v>690</v>
      </c>
      <c r="E252" s="29" t="s">
        <v>431</v>
      </c>
      <c r="F252" s="43" t="s">
        <v>29</v>
      </c>
      <c r="G252" s="43">
        <v>26113</v>
      </c>
      <c r="H252" s="43">
        <v>1651</v>
      </c>
      <c r="I252" s="43">
        <v>897</v>
      </c>
      <c r="J252" s="29"/>
      <c r="K252" s="29"/>
      <c r="L252" s="29"/>
      <c r="M252" s="29"/>
      <c r="N252" s="29"/>
      <c r="O252" s="29" t="str">
        <f t="shared" si="46"/>
        <v/>
      </c>
      <c r="P252" s="29"/>
      <c r="Q252" s="44">
        <f>ABS(G252-$K$251)</f>
        <v>3342.7999999999993</v>
      </c>
      <c r="R252" s="30">
        <f>IF(Q252&gt;$P$251,"",G252)</f>
        <v>26113</v>
      </c>
      <c r="S252" s="30">
        <f t="shared" si="52"/>
        <v>897</v>
      </c>
      <c r="T252" s="29"/>
      <c r="U252" s="29"/>
      <c r="V252" s="29"/>
      <c r="W252" s="44">
        <f>IF(R252="","",((R252-$T$251)/S252)^2)</f>
        <v>13.887878261366694</v>
      </c>
      <c r="X252" s="29"/>
      <c r="Y252" s="31"/>
      <c r="Z252" s="31"/>
      <c r="AA252" s="31"/>
      <c r="AB252" s="31"/>
      <c r="AC252" s="29"/>
      <c r="AD252" s="29"/>
      <c r="AE252" s="29"/>
      <c r="AF252" s="29"/>
      <c r="AG252" s="63"/>
      <c r="AH252" s="32"/>
      <c r="AI252" s="32"/>
      <c r="AJ252" s="32"/>
      <c r="AK252" s="32"/>
      <c r="AL252" s="29"/>
      <c r="AM252" s="29"/>
      <c r="AN252" s="29"/>
      <c r="AO252" s="29"/>
      <c r="AP252" s="29"/>
      <c r="AQ252" s="29"/>
      <c r="AR252" s="29"/>
      <c r="AS252" s="29"/>
      <c r="AT252" s="29"/>
    </row>
    <row r="253" spans="1:1450" x14ac:dyDescent="0.25">
      <c r="A253" s="42" t="s">
        <v>1228</v>
      </c>
      <c r="B253" s="29" t="s">
        <v>82</v>
      </c>
      <c r="C253" s="29" t="s">
        <v>84</v>
      </c>
      <c r="D253" s="107" t="s">
        <v>690</v>
      </c>
      <c r="E253" s="29" t="s">
        <v>431</v>
      </c>
      <c r="F253" s="43" t="s">
        <v>30</v>
      </c>
      <c r="G253" s="43">
        <v>22253</v>
      </c>
      <c r="H253" s="43">
        <v>1290</v>
      </c>
      <c r="I253" s="43">
        <v>519</v>
      </c>
      <c r="J253" s="29"/>
      <c r="K253" s="29"/>
      <c r="L253" s="29"/>
      <c r="M253" s="29"/>
      <c r="N253" s="29"/>
      <c r="O253" s="29" t="str">
        <f t="shared" si="46"/>
        <v/>
      </c>
      <c r="P253" s="29"/>
      <c r="Q253" s="44">
        <f>ABS(G253-$K$251)</f>
        <v>517.20000000000073</v>
      </c>
      <c r="R253" s="30">
        <f>IF(Q253&gt;$P$251,"",G253)</f>
        <v>22253</v>
      </c>
      <c r="S253" s="30">
        <f t="shared" si="52"/>
        <v>519</v>
      </c>
      <c r="T253" s="29"/>
      <c r="U253" s="29"/>
      <c r="V253" s="29"/>
      <c r="W253" s="44">
        <f>IF(R253="","",((R253-$T$251)/S253)^2)</f>
        <v>0.99307561228240449</v>
      </c>
      <c r="X253" s="29"/>
      <c r="Y253" s="31"/>
      <c r="Z253" s="31"/>
      <c r="AA253" s="31"/>
      <c r="AB253" s="31"/>
      <c r="AC253" s="29"/>
      <c r="AD253" s="29"/>
      <c r="AE253" s="29"/>
      <c r="AF253" s="29"/>
      <c r="AG253" s="63"/>
      <c r="AH253" s="32"/>
      <c r="AI253" s="32"/>
      <c r="AJ253" s="32"/>
      <c r="AK253" s="32"/>
      <c r="AL253" s="29"/>
      <c r="AM253" s="29"/>
      <c r="AN253" s="29"/>
      <c r="AO253" s="29"/>
      <c r="AP253" s="29"/>
      <c r="AQ253" s="29"/>
      <c r="AR253" s="29"/>
      <c r="AS253" s="29"/>
      <c r="AT253" s="29"/>
    </row>
    <row r="254" spans="1:1450" x14ac:dyDescent="0.25">
      <c r="A254" s="42" t="s">
        <v>1228</v>
      </c>
      <c r="B254" s="29" t="s">
        <v>82</v>
      </c>
      <c r="C254" s="29" t="s">
        <v>84</v>
      </c>
      <c r="D254" s="107" t="s">
        <v>690</v>
      </c>
      <c r="E254" s="29" t="s">
        <v>431</v>
      </c>
      <c r="F254" s="43" t="s">
        <v>31</v>
      </c>
      <c r="G254" s="43">
        <v>20623</v>
      </c>
      <c r="H254" s="43">
        <v>1913</v>
      </c>
      <c r="I254" s="43">
        <v>1569</v>
      </c>
      <c r="J254" s="29"/>
      <c r="K254" s="29"/>
      <c r="L254" s="29"/>
      <c r="M254" s="29"/>
      <c r="N254" s="29"/>
      <c r="O254" s="29" t="str">
        <f t="shared" si="46"/>
        <v/>
      </c>
      <c r="P254" s="29"/>
      <c r="Q254" s="44">
        <f>ABS(G254-$K$251)</f>
        <v>2147.2000000000007</v>
      </c>
      <c r="R254" s="30">
        <f>IF(Q254&gt;$P$251,"",G254)</f>
        <v>20623</v>
      </c>
      <c r="S254" s="30">
        <f t="shared" si="52"/>
        <v>1569</v>
      </c>
      <c r="T254" s="29"/>
      <c r="U254" s="29"/>
      <c r="V254" s="29"/>
      <c r="W254" s="44">
        <f>IF(R254="","",((R254-$T$251)/S254)^2)</f>
        <v>1.8728332441695208</v>
      </c>
      <c r="X254" s="29"/>
      <c r="Y254" s="31"/>
      <c r="Z254" s="31"/>
      <c r="AA254" s="31"/>
      <c r="AB254" s="31"/>
      <c r="AC254" s="29"/>
      <c r="AD254" s="29"/>
      <c r="AE254" s="29"/>
      <c r="AF254" s="29"/>
      <c r="AG254" s="63"/>
      <c r="AH254" s="32"/>
      <c r="AI254" s="32"/>
      <c r="AJ254" s="32"/>
      <c r="AK254" s="32"/>
      <c r="AL254" s="29"/>
      <c r="AM254" s="29"/>
      <c r="AN254" s="29"/>
      <c r="AO254" s="29"/>
      <c r="AP254" s="29"/>
      <c r="AQ254" s="29"/>
      <c r="AR254" s="29"/>
      <c r="AS254" s="29"/>
      <c r="AT254" s="29"/>
    </row>
    <row r="255" spans="1:1450" x14ac:dyDescent="0.25">
      <c r="A255" s="42" t="s">
        <v>1228</v>
      </c>
      <c r="B255" s="29" t="s">
        <v>82</v>
      </c>
      <c r="C255" s="29" t="s">
        <v>84</v>
      </c>
      <c r="D255" s="107" t="s">
        <v>690</v>
      </c>
      <c r="E255" s="29" t="s">
        <v>431</v>
      </c>
      <c r="F255" s="43" t="s">
        <v>32</v>
      </c>
      <c r="G255" s="43">
        <v>18708</v>
      </c>
      <c r="H255" s="43">
        <v>1154</v>
      </c>
      <c r="I255" s="43">
        <v>590</v>
      </c>
      <c r="J255" s="29"/>
      <c r="K255" s="29"/>
      <c r="L255" s="29"/>
      <c r="M255" s="29"/>
      <c r="N255" s="29"/>
      <c r="O255" s="29" t="str">
        <f t="shared" si="46"/>
        <v/>
      </c>
      <c r="P255" s="29"/>
      <c r="Q255" s="44">
        <f>ABS(G255-$K$251)</f>
        <v>4062.2000000000007</v>
      </c>
      <c r="R255" s="30">
        <f>IF(Q255&gt;$P$251,"",G255)</f>
        <v>18708</v>
      </c>
      <c r="S255" s="30">
        <f t="shared" si="52"/>
        <v>590</v>
      </c>
      <c r="T255" s="29"/>
      <c r="U255" s="29"/>
      <c r="V255" s="29"/>
      <c r="W255" s="44">
        <f>IF(R255="","",((R255-$T$251)/S255)^2)</f>
        <v>47.404391956334401</v>
      </c>
      <c r="X255" s="29"/>
      <c r="Y255" s="31"/>
      <c r="Z255" s="31"/>
      <c r="AA255" s="31"/>
      <c r="AB255" s="31"/>
      <c r="AC255" s="29"/>
      <c r="AD255" s="29"/>
      <c r="AE255" s="29"/>
      <c r="AF255" s="29"/>
      <c r="AG255" s="63"/>
      <c r="AH255" s="32"/>
      <c r="AI255" s="32"/>
      <c r="AJ255" s="32"/>
      <c r="AK255" s="32"/>
      <c r="AL255" s="29"/>
      <c r="AM255" s="29"/>
      <c r="AN255" s="29"/>
      <c r="AO255" s="29"/>
      <c r="AP255" s="29"/>
      <c r="AQ255" s="29"/>
      <c r="AR255" s="29"/>
      <c r="AS255" s="29"/>
      <c r="AT255" s="29"/>
    </row>
    <row r="256" spans="1:1450" x14ac:dyDescent="0.25">
      <c r="A256" s="66" t="s">
        <v>1235</v>
      </c>
      <c r="B256" s="33" t="s">
        <v>689</v>
      </c>
      <c r="C256" s="33" t="s">
        <v>84</v>
      </c>
      <c r="D256" s="33" t="s">
        <v>693</v>
      </c>
      <c r="E256" s="67" t="s">
        <v>694</v>
      </c>
      <c r="F256" s="33" t="s">
        <v>605</v>
      </c>
      <c r="G256" s="67">
        <v>85021</v>
      </c>
      <c r="H256" s="67">
        <v>4803</v>
      </c>
      <c r="I256" s="67">
        <v>1438</v>
      </c>
      <c r="J256" s="67">
        <v>5</v>
      </c>
      <c r="K256" s="68">
        <f>AVERAGE(G256:G260)</f>
        <v>71998</v>
      </c>
      <c r="L256" s="68">
        <f>STDEV(G256:G260)</f>
        <v>14246.981118819524</v>
      </c>
      <c r="M256" s="33"/>
      <c r="N256" s="69">
        <v>1.5089999999999999</v>
      </c>
      <c r="O256" s="33" t="str">
        <f t="shared" si="46"/>
        <v/>
      </c>
      <c r="P256" s="68">
        <f>ABS(L256*N256)</f>
        <v>21498.69450829866</v>
      </c>
      <c r="Q256" s="68">
        <f>ABS(G256-$K$256)</f>
        <v>13023</v>
      </c>
      <c r="R256" s="34">
        <f>IF(Q256&gt;$P$256,"",G256)</f>
        <v>85021</v>
      </c>
      <c r="S256" s="34">
        <f t="shared" si="52"/>
        <v>1438</v>
      </c>
      <c r="T256" s="68">
        <f>AVERAGE(R256:R260)</f>
        <v>77790.25</v>
      </c>
      <c r="U256" s="68">
        <f>STDEV(R256:R260)</f>
        <v>6853.2883287270688</v>
      </c>
      <c r="V256" s="33"/>
      <c r="W256" s="68">
        <f>IF(R256="","",((R256-$T$256)/S256)^2)</f>
        <v>25.284182734529292</v>
      </c>
      <c r="X256" s="70">
        <f>(1/(J256-1))*SUM(W256:W260)</f>
        <v>22.670014096689329</v>
      </c>
      <c r="Y256" s="71">
        <f>U256/T256</f>
        <v>8.8099579686748253E-2</v>
      </c>
      <c r="Z256" s="75"/>
      <c r="AA256" s="71" t="str">
        <f>IF(X256&lt;2,"A",IF(Y256&lt;0.15,"B","C"))</f>
        <v>B</v>
      </c>
      <c r="AB256" s="75"/>
      <c r="AC256" s="38">
        <f>T256/1000</f>
        <v>77.79025</v>
      </c>
      <c r="AD256" s="72">
        <f>AC256*(SQRT((U256/T256)^2+(0.21/3.98)^2))</f>
        <v>7.9884021447158178</v>
      </c>
      <c r="AE256" s="71">
        <f>AD256/AC256</f>
        <v>0.10269156024972047</v>
      </c>
      <c r="AF256" s="71"/>
      <c r="AG256" s="73">
        <v>18</v>
      </c>
      <c r="AH256" s="36"/>
      <c r="AI256" s="72">
        <f>(MEDIAN(R256:R260))/1000</f>
        <v>78.186999999999998</v>
      </c>
      <c r="AJ256" s="72">
        <f>(QUARTILE(R256:R260,1))/1000</f>
        <v>73.488249999999994</v>
      </c>
      <c r="AK256" s="72">
        <f>(QUARTILE(R256:R260,3))/1000</f>
        <v>82.489000000000004</v>
      </c>
      <c r="AL256" s="38">
        <f>(AK256-AJ256)</f>
        <v>9.0007500000000107</v>
      </c>
      <c r="AM256" s="29"/>
      <c r="AN256" s="29"/>
      <c r="AO256" s="29"/>
      <c r="AP256" s="29"/>
      <c r="AQ256" s="29"/>
      <c r="AR256" s="29"/>
      <c r="AS256" s="29"/>
      <c r="AT256" s="29"/>
    </row>
    <row r="257" spans="1:1450" x14ac:dyDescent="0.25">
      <c r="A257" s="66" t="s">
        <v>1235</v>
      </c>
      <c r="B257" s="33" t="s">
        <v>689</v>
      </c>
      <c r="C257" s="33" t="s">
        <v>84</v>
      </c>
      <c r="D257" s="33" t="s">
        <v>695</v>
      </c>
      <c r="E257" s="67" t="s">
        <v>694</v>
      </c>
      <c r="F257" s="33" t="s">
        <v>606</v>
      </c>
      <c r="G257" s="67">
        <v>81645</v>
      </c>
      <c r="H257" s="67">
        <v>4596</v>
      </c>
      <c r="I257" s="67">
        <v>1338</v>
      </c>
      <c r="J257" s="67"/>
      <c r="K257" s="67"/>
      <c r="L257" s="33"/>
      <c r="M257" s="33"/>
      <c r="N257" s="33"/>
      <c r="O257" s="33" t="str">
        <f t="shared" si="46"/>
        <v/>
      </c>
      <c r="P257" s="33"/>
      <c r="Q257" s="68">
        <f>ABS(G257-$K$256)</f>
        <v>9647</v>
      </c>
      <c r="R257" s="34">
        <f>IF(Q257&gt;$P$256,"",G257)</f>
        <v>81645</v>
      </c>
      <c r="S257" s="34">
        <f t="shared" si="52"/>
        <v>1338</v>
      </c>
      <c r="T257" s="33"/>
      <c r="U257" s="33"/>
      <c r="V257" s="33"/>
      <c r="W257" s="68">
        <f>IF(R257="","",((R257-$T$256)/S257)^2)</f>
        <v>8.3000404204678233</v>
      </c>
      <c r="X257" s="33"/>
      <c r="Y257" s="75"/>
      <c r="Z257" s="75"/>
      <c r="AA257" s="75"/>
      <c r="AB257" s="75"/>
      <c r="AC257" s="33"/>
      <c r="AD257" s="33"/>
      <c r="AE257" s="33"/>
      <c r="AF257" s="33"/>
      <c r="AG257" s="76"/>
      <c r="AH257" s="36"/>
      <c r="AI257" s="36"/>
      <c r="AJ257" s="36"/>
      <c r="AK257" s="36"/>
      <c r="AL257" s="33"/>
      <c r="AM257" s="29"/>
      <c r="AN257" s="106"/>
      <c r="AO257" s="29"/>
      <c r="AP257" s="29"/>
      <c r="AQ257" s="29"/>
      <c r="AR257" s="29"/>
      <c r="AS257" s="29"/>
      <c r="AT257" s="29"/>
    </row>
    <row r="258" spans="1:1450" x14ac:dyDescent="0.25">
      <c r="A258" s="66" t="s">
        <v>1235</v>
      </c>
      <c r="B258" s="33" t="s">
        <v>689</v>
      </c>
      <c r="C258" s="33" t="s">
        <v>84</v>
      </c>
      <c r="D258" s="33" t="s">
        <v>696</v>
      </c>
      <c r="E258" s="67" t="s">
        <v>694</v>
      </c>
      <c r="F258" s="33" t="s">
        <v>607</v>
      </c>
      <c r="G258" s="67">
        <v>74729</v>
      </c>
      <c r="H258" s="67">
        <v>4235</v>
      </c>
      <c r="I258" s="67">
        <v>1341</v>
      </c>
      <c r="J258" s="67"/>
      <c r="K258" s="67"/>
      <c r="L258" s="33"/>
      <c r="M258" s="33"/>
      <c r="N258" s="33"/>
      <c r="O258" s="33" t="str">
        <f t="shared" si="46"/>
        <v/>
      </c>
      <c r="P258" s="33"/>
      <c r="Q258" s="68">
        <f>ABS(G258-$K$256)</f>
        <v>2731</v>
      </c>
      <c r="R258" s="34">
        <f>IF(Q258&gt;$P$256,"",G258)</f>
        <v>74729</v>
      </c>
      <c r="S258" s="34">
        <f t="shared" si="52"/>
        <v>1341</v>
      </c>
      <c r="T258" s="33"/>
      <c r="U258" s="33"/>
      <c r="V258" s="33"/>
      <c r="W258" s="68">
        <f>IF(R258="","",((R258-$T$256)/S258)^2)</f>
        <v>5.211227590404393</v>
      </c>
      <c r="X258" s="33"/>
      <c r="Y258" s="75"/>
      <c r="Z258" s="75"/>
      <c r="AA258" s="75"/>
      <c r="AB258" s="75"/>
      <c r="AC258" s="33"/>
      <c r="AD258" s="33"/>
      <c r="AE258" s="33"/>
      <c r="AF258" s="33"/>
      <c r="AG258" s="76"/>
      <c r="AH258" s="36"/>
      <c r="AI258" s="36"/>
      <c r="AJ258" s="36"/>
      <c r="AK258" s="36"/>
      <c r="AL258" s="33"/>
      <c r="AM258" s="29"/>
      <c r="AN258" s="106"/>
      <c r="AO258" s="29"/>
      <c r="AP258" s="29"/>
      <c r="AQ258" s="29"/>
      <c r="AR258" s="29"/>
      <c r="AS258" s="29"/>
      <c r="AT258" s="29"/>
    </row>
    <row r="259" spans="1:1450" x14ac:dyDescent="0.25">
      <c r="A259" s="66" t="s">
        <v>1235</v>
      </c>
      <c r="B259" s="33" t="s">
        <v>689</v>
      </c>
      <c r="C259" s="33" t="s">
        <v>84</v>
      </c>
      <c r="D259" s="33" t="s">
        <v>697</v>
      </c>
      <c r="E259" s="67" t="s">
        <v>694</v>
      </c>
      <c r="F259" s="33" t="s">
        <v>608</v>
      </c>
      <c r="G259" s="67">
        <v>69766</v>
      </c>
      <c r="H259" s="67">
        <v>3908</v>
      </c>
      <c r="I259" s="67">
        <v>1114</v>
      </c>
      <c r="J259" s="67"/>
      <c r="K259" s="67"/>
      <c r="L259" s="33"/>
      <c r="M259" s="33"/>
      <c r="N259" s="33"/>
      <c r="O259" s="33" t="str">
        <f t="shared" si="46"/>
        <v/>
      </c>
      <c r="P259" s="33"/>
      <c r="Q259" s="68">
        <f>ABS(G259-$K$256)</f>
        <v>2232</v>
      </c>
      <c r="R259" s="34">
        <f>IF(Q259&gt;$P$256,"",G259)</f>
        <v>69766</v>
      </c>
      <c r="S259" s="34">
        <f t="shared" si="52"/>
        <v>1114</v>
      </c>
      <c r="T259" s="33"/>
      <c r="U259" s="33"/>
      <c r="V259" s="33"/>
      <c r="W259" s="68">
        <f>IF(R259="","",((R259-$T$256)/S259)^2)</f>
        <v>51.884605641355812</v>
      </c>
      <c r="X259" s="33"/>
      <c r="Y259" s="75"/>
      <c r="Z259" s="75"/>
      <c r="AA259" s="75"/>
      <c r="AB259" s="75"/>
      <c r="AC259" s="33"/>
      <c r="AD259" s="33"/>
      <c r="AE259" s="33"/>
      <c r="AF259" s="33"/>
      <c r="AG259" s="76"/>
      <c r="AH259" s="36"/>
      <c r="AI259" s="36"/>
      <c r="AJ259" s="36"/>
      <c r="AK259" s="36"/>
      <c r="AL259" s="33"/>
      <c r="AM259" s="29"/>
      <c r="AN259" s="106"/>
      <c r="AO259" s="48"/>
      <c r="AP259" s="29"/>
      <c r="AQ259" s="29"/>
      <c r="AR259" s="29"/>
      <c r="AS259" s="29"/>
      <c r="AT259" s="29"/>
    </row>
    <row r="260" spans="1:1450" s="61" customFormat="1" x14ac:dyDescent="0.25">
      <c r="A260" s="77" t="s">
        <v>1235</v>
      </c>
      <c r="B260" s="61" t="s">
        <v>689</v>
      </c>
      <c r="C260" s="61" t="s">
        <v>84</v>
      </c>
      <c r="D260" s="61" t="s">
        <v>698</v>
      </c>
      <c r="E260" s="78" t="s">
        <v>694</v>
      </c>
      <c r="F260" s="61" t="s">
        <v>609</v>
      </c>
      <c r="G260" s="78">
        <v>48829</v>
      </c>
      <c r="H260" s="78">
        <v>2740</v>
      </c>
      <c r="I260" s="78">
        <v>839</v>
      </c>
      <c r="J260" s="78"/>
      <c r="K260" s="78"/>
      <c r="O260" s="61">
        <f t="shared" si="46"/>
        <v>1</v>
      </c>
      <c r="Q260" s="79">
        <f>ABS(G260-$K$256)</f>
        <v>23169</v>
      </c>
      <c r="R260" s="80" t="str">
        <f>IF(Q260&gt;$P$256,"",G260)</f>
        <v/>
      </c>
      <c r="S260" s="80" t="str">
        <f t="shared" si="52"/>
        <v/>
      </c>
      <c r="W260" s="79" t="str">
        <f>IF(R260="","",((R260-$T$256)/S260)^2)</f>
        <v/>
      </c>
      <c r="Y260" s="88"/>
      <c r="Z260" s="88"/>
      <c r="AA260" s="88"/>
      <c r="AB260" s="88"/>
      <c r="AF260" s="33"/>
      <c r="AG260" s="89"/>
      <c r="AH260" s="86"/>
      <c r="AI260" s="86"/>
      <c r="AJ260" s="86"/>
      <c r="AK260" s="86"/>
      <c r="AM260" s="29"/>
      <c r="AN260" s="106"/>
      <c r="AO260" s="48"/>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c r="DJ260" s="52"/>
      <c r="DK260" s="52"/>
      <c r="DL260" s="52"/>
      <c r="DM260" s="52"/>
      <c r="DN260" s="52"/>
      <c r="DO260" s="52"/>
      <c r="DP260" s="52"/>
      <c r="DQ260" s="52"/>
      <c r="DR260" s="52"/>
      <c r="DS260" s="52"/>
      <c r="DT260" s="52"/>
      <c r="DU260" s="52"/>
      <c r="DV260" s="52"/>
      <c r="DW260" s="52"/>
      <c r="DX260" s="52"/>
      <c r="DY260" s="52"/>
      <c r="DZ260" s="52"/>
      <c r="EA260" s="52"/>
      <c r="EB260" s="52"/>
      <c r="EC260" s="52"/>
      <c r="ED260" s="52"/>
      <c r="EE260" s="52"/>
      <c r="EF260" s="52"/>
      <c r="EG260" s="52"/>
      <c r="EH260" s="52"/>
      <c r="EI260" s="52"/>
      <c r="EJ260" s="52"/>
      <c r="EK260" s="52"/>
      <c r="EL260" s="52"/>
      <c r="EM260" s="52"/>
      <c r="EN260" s="52"/>
      <c r="EO260" s="52"/>
      <c r="EP260" s="52"/>
      <c r="EQ260" s="52"/>
      <c r="ER260" s="52"/>
      <c r="ES260" s="52"/>
      <c r="ET260" s="52"/>
      <c r="EU260" s="52"/>
      <c r="EV260" s="52"/>
      <c r="EW260" s="52"/>
      <c r="EX260" s="52"/>
      <c r="EY260" s="52"/>
      <c r="EZ260" s="52"/>
      <c r="FA260" s="52"/>
      <c r="FB260" s="52"/>
      <c r="FC260" s="52"/>
      <c r="FD260" s="52"/>
      <c r="FE260" s="52"/>
      <c r="FF260" s="52"/>
      <c r="FG260" s="52"/>
      <c r="FH260" s="52"/>
      <c r="FI260" s="52"/>
      <c r="FJ260" s="52"/>
      <c r="FK260" s="52"/>
      <c r="FL260" s="52"/>
      <c r="FM260" s="52"/>
      <c r="FN260" s="52"/>
      <c r="FO260" s="52"/>
      <c r="FP260" s="52"/>
      <c r="FQ260" s="52"/>
      <c r="FR260" s="52"/>
      <c r="FS260" s="52"/>
      <c r="FT260" s="52"/>
      <c r="FU260" s="52"/>
      <c r="FV260" s="52"/>
      <c r="FW260" s="52"/>
      <c r="FX260" s="52"/>
      <c r="FY260" s="52"/>
      <c r="FZ260" s="52"/>
      <c r="GA260" s="52"/>
      <c r="GB260" s="52"/>
      <c r="GC260" s="52"/>
      <c r="GD260" s="52"/>
      <c r="GE260" s="52"/>
      <c r="GF260" s="52"/>
      <c r="GG260" s="52"/>
      <c r="GH260" s="52"/>
      <c r="GI260" s="52"/>
      <c r="GJ260" s="52"/>
      <c r="GK260" s="52"/>
      <c r="GL260" s="52"/>
      <c r="GM260" s="52"/>
      <c r="GN260" s="52"/>
      <c r="GO260" s="52"/>
      <c r="GP260" s="52"/>
      <c r="GQ260" s="52"/>
      <c r="GR260" s="52"/>
      <c r="GS260" s="52"/>
      <c r="GT260" s="52"/>
      <c r="GU260" s="52"/>
      <c r="GV260" s="52"/>
      <c r="GW260" s="52"/>
      <c r="GX260" s="52"/>
      <c r="GY260" s="52"/>
      <c r="GZ260" s="52"/>
      <c r="HA260" s="52"/>
      <c r="HB260" s="52"/>
      <c r="HC260" s="52"/>
      <c r="HD260" s="52"/>
      <c r="HE260" s="52"/>
      <c r="HF260" s="52"/>
      <c r="HG260" s="52"/>
      <c r="HH260" s="52"/>
      <c r="HI260" s="52"/>
      <c r="HJ260" s="52"/>
      <c r="HK260" s="52"/>
      <c r="HL260" s="52"/>
      <c r="HM260" s="52"/>
      <c r="HN260" s="52"/>
      <c r="HO260" s="52"/>
      <c r="HP260" s="52"/>
      <c r="HQ260" s="52"/>
      <c r="HR260" s="52"/>
      <c r="HS260" s="52"/>
      <c r="HT260" s="52"/>
      <c r="HU260" s="52"/>
      <c r="HV260" s="52"/>
      <c r="HW260" s="52"/>
      <c r="HX260" s="52"/>
      <c r="HY260" s="52"/>
      <c r="HZ260" s="52"/>
      <c r="IA260" s="52"/>
      <c r="IB260" s="52"/>
      <c r="IC260" s="52"/>
      <c r="ID260" s="52"/>
      <c r="IE260" s="52"/>
      <c r="IF260" s="52"/>
      <c r="IG260" s="52"/>
      <c r="IH260" s="52"/>
      <c r="II260" s="52"/>
      <c r="IJ260" s="52"/>
      <c r="IK260" s="52"/>
      <c r="IL260" s="52"/>
      <c r="IM260" s="52"/>
      <c r="IN260" s="52"/>
      <c r="IO260" s="52"/>
      <c r="IP260" s="52"/>
      <c r="IQ260" s="52"/>
      <c r="IR260" s="52"/>
      <c r="IS260" s="52"/>
      <c r="IT260" s="52"/>
      <c r="IU260" s="52"/>
      <c r="IV260" s="52"/>
      <c r="IW260" s="52"/>
      <c r="IX260" s="52"/>
      <c r="IY260" s="52"/>
      <c r="IZ260" s="52"/>
      <c r="JA260" s="52"/>
      <c r="JB260" s="52"/>
      <c r="JC260" s="52"/>
      <c r="JD260" s="52"/>
      <c r="JE260" s="52"/>
      <c r="JF260" s="52"/>
      <c r="JG260" s="52"/>
      <c r="JH260" s="52"/>
      <c r="JI260" s="52"/>
      <c r="JJ260" s="52"/>
      <c r="JK260" s="52"/>
      <c r="JL260" s="52"/>
      <c r="JM260" s="52"/>
      <c r="JN260" s="52"/>
      <c r="JO260" s="52"/>
      <c r="JP260" s="52"/>
      <c r="JQ260" s="52"/>
      <c r="JR260" s="52"/>
      <c r="JS260" s="52"/>
      <c r="JT260" s="52"/>
      <c r="JU260" s="52"/>
      <c r="JV260" s="52"/>
      <c r="JW260" s="52"/>
      <c r="JX260" s="52"/>
      <c r="JY260" s="52"/>
      <c r="JZ260" s="52"/>
      <c r="KA260" s="52"/>
      <c r="KB260" s="52"/>
      <c r="KC260" s="52"/>
      <c r="KD260" s="52"/>
      <c r="KE260" s="52"/>
      <c r="KF260" s="52"/>
      <c r="KG260" s="52"/>
      <c r="KH260" s="52"/>
      <c r="KI260" s="52"/>
      <c r="KJ260" s="52"/>
      <c r="KK260" s="52"/>
      <c r="KL260" s="52"/>
      <c r="KM260" s="52"/>
      <c r="KN260" s="52"/>
      <c r="KO260" s="52"/>
      <c r="KP260" s="52"/>
      <c r="KQ260" s="52"/>
      <c r="KR260" s="52"/>
      <c r="KS260" s="52"/>
      <c r="KT260" s="52"/>
      <c r="KU260" s="52"/>
      <c r="KV260" s="52"/>
      <c r="KW260" s="52"/>
      <c r="KX260" s="52"/>
      <c r="KY260" s="52"/>
      <c r="KZ260" s="52"/>
      <c r="LA260" s="52"/>
      <c r="LB260" s="52"/>
      <c r="LC260" s="52"/>
      <c r="LD260" s="52"/>
      <c r="LE260" s="52"/>
      <c r="LF260" s="52"/>
      <c r="LG260" s="52"/>
      <c r="LH260" s="52"/>
      <c r="LI260" s="52"/>
      <c r="LJ260" s="52"/>
      <c r="LK260" s="52"/>
      <c r="LL260" s="52"/>
      <c r="LM260" s="52"/>
      <c r="LN260" s="52"/>
      <c r="LO260" s="52"/>
      <c r="LP260" s="52"/>
      <c r="LQ260" s="52"/>
      <c r="LR260" s="52"/>
      <c r="LS260" s="52"/>
      <c r="LT260" s="52"/>
      <c r="LU260" s="52"/>
      <c r="LV260" s="52"/>
      <c r="LW260" s="52"/>
      <c r="LX260" s="52"/>
      <c r="LY260" s="52"/>
      <c r="LZ260" s="52"/>
      <c r="MA260" s="52"/>
      <c r="MB260" s="52"/>
      <c r="MC260" s="52"/>
      <c r="MD260" s="52"/>
      <c r="ME260" s="52"/>
      <c r="MF260" s="52"/>
      <c r="MG260" s="52"/>
      <c r="MH260" s="52"/>
      <c r="MI260" s="52"/>
      <c r="MJ260" s="52"/>
      <c r="MK260" s="52"/>
      <c r="ML260" s="52"/>
      <c r="MM260" s="52"/>
      <c r="MN260" s="52"/>
      <c r="MO260" s="52"/>
      <c r="MP260" s="52"/>
      <c r="MQ260" s="52"/>
      <c r="MR260" s="52"/>
      <c r="MS260" s="52"/>
      <c r="MT260" s="52"/>
      <c r="MU260" s="52"/>
      <c r="MV260" s="52"/>
      <c r="MW260" s="52"/>
      <c r="MX260" s="52"/>
      <c r="MY260" s="52"/>
      <c r="MZ260" s="52"/>
      <c r="NA260" s="52"/>
      <c r="NB260" s="52"/>
      <c r="NC260" s="52"/>
      <c r="ND260" s="52"/>
      <c r="NE260" s="52"/>
      <c r="NF260" s="52"/>
      <c r="NG260" s="52"/>
      <c r="NH260" s="52"/>
      <c r="NI260" s="52"/>
      <c r="NJ260" s="52"/>
      <c r="NK260" s="52"/>
      <c r="NL260" s="52"/>
      <c r="NM260" s="52"/>
      <c r="NN260" s="52"/>
      <c r="NO260" s="52"/>
      <c r="NP260" s="52"/>
      <c r="NQ260" s="52"/>
      <c r="NR260" s="52"/>
      <c r="NS260" s="52"/>
      <c r="NT260" s="52"/>
      <c r="NU260" s="52"/>
      <c r="NV260" s="52"/>
      <c r="NW260" s="52"/>
      <c r="NX260" s="52"/>
      <c r="NY260" s="52"/>
      <c r="NZ260" s="52"/>
      <c r="OA260" s="52"/>
      <c r="OB260" s="52"/>
      <c r="OC260" s="52"/>
      <c r="OD260" s="52"/>
      <c r="OE260" s="52"/>
      <c r="OF260" s="52"/>
      <c r="OG260" s="52"/>
      <c r="OH260" s="52"/>
      <c r="OI260" s="52"/>
      <c r="OJ260" s="52"/>
      <c r="OK260" s="52"/>
      <c r="OL260" s="52"/>
      <c r="OM260" s="52"/>
      <c r="ON260" s="52"/>
      <c r="OO260" s="52"/>
      <c r="OP260" s="52"/>
      <c r="OQ260" s="52"/>
      <c r="OR260" s="52"/>
      <c r="OS260" s="52"/>
      <c r="OT260" s="52"/>
      <c r="OU260" s="52"/>
      <c r="OV260" s="52"/>
      <c r="OW260" s="52"/>
      <c r="OX260" s="52"/>
      <c r="OY260" s="52"/>
      <c r="OZ260" s="52"/>
      <c r="PA260" s="52"/>
      <c r="PB260" s="52"/>
      <c r="PC260" s="52"/>
      <c r="PD260" s="52"/>
      <c r="PE260" s="52"/>
      <c r="PF260" s="52"/>
      <c r="PG260" s="52"/>
      <c r="PH260" s="52"/>
      <c r="PI260" s="52"/>
      <c r="PJ260" s="52"/>
      <c r="PK260" s="52"/>
      <c r="PL260" s="52"/>
      <c r="PM260" s="52"/>
      <c r="PN260" s="52"/>
      <c r="PO260" s="52"/>
      <c r="PP260" s="52"/>
      <c r="PQ260" s="52"/>
      <c r="PR260" s="52"/>
      <c r="PS260" s="52"/>
      <c r="PT260" s="52"/>
      <c r="PU260" s="52"/>
      <c r="PV260" s="52"/>
      <c r="PW260" s="52"/>
      <c r="PX260" s="52"/>
      <c r="PY260" s="52"/>
      <c r="PZ260" s="52"/>
      <c r="QA260" s="52"/>
      <c r="QB260" s="52"/>
      <c r="QC260" s="52"/>
      <c r="QD260" s="52"/>
      <c r="QE260" s="52"/>
      <c r="QF260" s="52"/>
      <c r="QG260" s="52"/>
      <c r="QH260" s="52"/>
      <c r="QI260" s="52"/>
      <c r="QJ260" s="52"/>
      <c r="QK260" s="52"/>
      <c r="QL260" s="52"/>
      <c r="QM260" s="52"/>
      <c r="QN260" s="52"/>
      <c r="QO260" s="52"/>
      <c r="QP260" s="52"/>
      <c r="QQ260" s="52"/>
      <c r="QR260" s="52"/>
      <c r="QS260" s="52"/>
      <c r="QT260" s="52"/>
      <c r="QU260" s="52"/>
      <c r="QV260" s="52"/>
      <c r="QW260" s="52"/>
      <c r="QX260" s="52"/>
      <c r="QY260" s="52"/>
      <c r="QZ260" s="52"/>
      <c r="RA260" s="52"/>
      <c r="RB260" s="52"/>
      <c r="RC260" s="52"/>
      <c r="RD260" s="52"/>
      <c r="RE260" s="52"/>
      <c r="RF260" s="52"/>
      <c r="RG260" s="52"/>
      <c r="RH260" s="52"/>
      <c r="RI260" s="52"/>
      <c r="RJ260" s="52"/>
      <c r="RK260" s="52"/>
      <c r="RL260" s="52"/>
      <c r="RM260" s="52"/>
      <c r="RN260" s="52"/>
      <c r="RO260" s="52"/>
      <c r="RP260" s="52"/>
      <c r="RQ260" s="52"/>
      <c r="RR260" s="52"/>
      <c r="RS260" s="52"/>
      <c r="RT260" s="52"/>
      <c r="RU260" s="52"/>
      <c r="RV260" s="52"/>
      <c r="RW260" s="52"/>
      <c r="RX260" s="52"/>
      <c r="RY260" s="52"/>
      <c r="RZ260" s="52"/>
      <c r="SA260" s="52"/>
      <c r="SB260" s="52"/>
      <c r="SC260" s="52"/>
      <c r="SD260" s="52"/>
      <c r="SE260" s="52"/>
      <c r="SF260" s="52"/>
      <c r="SG260" s="52"/>
      <c r="SH260" s="52"/>
      <c r="SI260" s="52"/>
      <c r="SJ260" s="52"/>
      <c r="SK260" s="52"/>
      <c r="SL260" s="52"/>
      <c r="SM260" s="52"/>
      <c r="SN260" s="52"/>
      <c r="SO260" s="52"/>
      <c r="SP260" s="52"/>
      <c r="SQ260" s="52"/>
      <c r="SR260" s="52"/>
      <c r="SS260" s="52"/>
      <c r="ST260" s="52"/>
      <c r="SU260" s="52"/>
      <c r="SV260" s="52"/>
      <c r="SW260" s="52"/>
      <c r="SX260" s="52"/>
      <c r="SY260" s="52"/>
      <c r="SZ260" s="52"/>
      <c r="TA260" s="52"/>
      <c r="TB260" s="52"/>
      <c r="TC260" s="52"/>
      <c r="TD260" s="52"/>
      <c r="TE260" s="52"/>
      <c r="TF260" s="52"/>
      <c r="TG260" s="52"/>
      <c r="TH260" s="52"/>
      <c r="TI260" s="52"/>
      <c r="TJ260" s="52"/>
      <c r="TK260" s="52"/>
      <c r="TL260" s="52"/>
      <c r="TM260" s="52"/>
      <c r="TN260" s="52"/>
      <c r="TO260" s="52"/>
      <c r="TP260" s="52"/>
      <c r="TQ260" s="52"/>
      <c r="TR260" s="52"/>
      <c r="TS260" s="52"/>
      <c r="TT260" s="52"/>
      <c r="TU260" s="52"/>
      <c r="TV260" s="52"/>
      <c r="TW260" s="52"/>
      <c r="TX260" s="52"/>
      <c r="TY260" s="52"/>
      <c r="TZ260" s="52"/>
      <c r="UA260" s="52"/>
      <c r="UB260" s="52"/>
      <c r="UC260" s="52"/>
      <c r="UD260" s="52"/>
      <c r="UE260" s="52"/>
      <c r="UF260" s="52"/>
      <c r="UG260" s="52"/>
      <c r="UH260" s="52"/>
      <c r="UI260" s="52"/>
      <c r="UJ260" s="52"/>
      <c r="UK260" s="52"/>
      <c r="UL260" s="52"/>
      <c r="UM260" s="52"/>
      <c r="UN260" s="52"/>
      <c r="UO260" s="52"/>
      <c r="UP260" s="52"/>
      <c r="UQ260" s="52"/>
      <c r="UR260" s="52"/>
      <c r="US260" s="52"/>
      <c r="UT260" s="52"/>
      <c r="UU260" s="52"/>
      <c r="UV260" s="52"/>
      <c r="UW260" s="52"/>
      <c r="UX260" s="52"/>
      <c r="UY260" s="52"/>
      <c r="UZ260" s="52"/>
      <c r="VA260" s="52"/>
      <c r="VB260" s="52"/>
      <c r="VC260" s="52"/>
      <c r="VD260" s="52"/>
      <c r="VE260" s="52"/>
      <c r="VF260" s="52"/>
      <c r="VG260" s="52"/>
      <c r="VH260" s="52"/>
      <c r="VI260" s="52"/>
      <c r="VJ260" s="52"/>
      <c r="VK260" s="52"/>
      <c r="VL260" s="52"/>
      <c r="VM260" s="52"/>
      <c r="VN260" s="52"/>
      <c r="VO260" s="52"/>
      <c r="VP260" s="52"/>
      <c r="VQ260" s="52"/>
      <c r="VR260" s="52"/>
      <c r="VS260" s="52"/>
      <c r="VT260" s="52"/>
      <c r="VU260" s="52"/>
      <c r="VV260" s="52"/>
      <c r="VW260" s="52"/>
      <c r="VX260" s="52"/>
      <c r="VY260" s="52"/>
      <c r="VZ260" s="52"/>
      <c r="WA260" s="52"/>
      <c r="WB260" s="52"/>
      <c r="WC260" s="52"/>
      <c r="WD260" s="52"/>
      <c r="WE260" s="52"/>
      <c r="WF260" s="52"/>
      <c r="WG260" s="52"/>
      <c r="WH260" s="52"/>
      <c r="WI260" s="52"/>
      <c r="WJ260" s="52"/>
      <c r="WK260" s="52"/>
      <c r="WL260" s="52"/>
      <c r="WM260" s="52"/>
      <c r="WN260" s="52"/>
      <c r="WO260" s="52"/>
      <c r="WP260" s="52"/>
      <c r="WQ260" s="52"/>
      <c r="WR260" s="52"/>
      <c r="WS260" s="52"/>
      <c r="WT260" s="52"/>
      <c r="WU260" s="52"/>
      <c r="WV260" s="52"/>
      <c r="WW260" s="52"/>
      <c r="WX260" s="52"/>
      <c r="WY260" s="52"/>
      <c r="WZ260" s="52"/>
      <c r="XA260" s="52"/>
      <c r="XB260" s="52"/>
      <c r="XC260" s="52"/>
      <c r="XD260" s="52"/>
      <c r="XE260" s="52"/>
      <c r="XF260" s="52"/>
      <c r="XG260" s="52"/>
      <c r="XH260" s="52"/>
      <c r="XI260" s="52"/>
      <c r="XJ260" s="52"/>
      <c r="XK260" s="52"/>
      <c r="XL260" s="52"/>
      <c r="XM260" s="52"/>
      <c r="XN260" s="52"/>
      <c r="XO260" s="52"/>
      <c r="XP260" s="52"/>
      <c r="XQ260" s="52"/>
      <c r="XR260" s="52"/>
      <c r="XS260" s="52"/>
      <c r="XT260" s="52"/>
      <c r="XU260" s="52"/>
      <c r="XV260" s="52"/>
      <c r="XW260" s="52"/>
      <c r="XX260" s="52"/>
      <c r="XY260" s="52"/>
      <c r="XZ260" s="52"/>
      <c r="YA260" s="52"/>
      <c r="YB260" s="52"/>
      <c r="YC260" s="52"/>
      <c r="YD260" s="52"/>
      <c r="YE260" s="52"/>
      <c r="YF260" s="52"/>
      <c r="YG260" s="52"/>
      <c r="YH260" s="52"/>
      <c r="YI260" s="52"/>
      <c r="YJ260" s="52"/>
      <c r="YK260" s="52"/>
      <c r="YL260" s="52"/>
      <c r="YM260" s="52"/>
      <c r="YN260" s="52"/>
      <c r="YO260" s="52"/>
      <c r="YP260" s="52"/>
      <c r="YQ260" s="52"/>
      <c r="YR260" s="52"/>
      <c r="YS260" s="52"/>
      <c r="YT260" s="52"/>
      <c r="YU260" s="52"/>
      <c r="YV260" s="52"/>
      <c r="YW260" s="52"/>
      <c r="YX260" s="52"/>
      <c r="YY260" s="52"/>
      <c r="YZ260" s="52"/>
      <c r="ZA260" s="52"/>
      <c r="ZB260" s="52"/>
      <c r="ZC260" s="52"/>
      <c r="ZD260" s="52"/>
      <c r="ZE260" s="52"/>
      <c r="ZF260" s="52"/>
      <c r="ZG260" s="52"/>
      <c r="ZH260" s="52"/>
      <c r="ZI260" s="52"/>
      <c r="ZJ260" s="52"/>
      <c r="ZK260" s="52"/>
      <c r="ZL260" s="52"/>
      <c r="ZM260" s="52"/>
      <c r="ZN260" s="52"/>
      <c r="ZO260" s="52"/>
      <c r="ZP260" s="52"/>
      <c r="ZQ260" s="52"/>
      <c r="ZR260" s="52"/>
      <c r="ZS260" s="52"/>
      <c r="ZT260" s="52"/>
      <c r="ZU260" s="52"/>
      <c r="ZV260" s="52"/>
      <c r="ZW260" s="52"/>
      <c r="ZX260" s="52"/>
      <c r="ZY260" s="52"/>
      <c r="ZZ260" s="52"/>
      <c r="AAA260" s="52"/>
      <c r="AAB260" s="52"/>
      <c r="AAC260" s="52"/>
      <c r="AAD260" s="52"/>
      <c r="AAE260" s="52"/>
      <c r="AAF260" s="52"/>
      <c r="AAG260" s="52"/>
      <c r="AAH260" s="52"/>
      <c r="AAI260" s="52"/>
      <c r="AAJ260" s="52"/>
      <c r="AAK260" s="52"/>
      <c r="AAL260" s="52"/>
      <c r="AAM260" s="52"/>
      <c r="AAN260" s="52"/>
      <c r="AAO260" s="52"/>
      <c r="AAP260" s="52"/>
      <c r="AAQ260" s="52"/>
      <c r="AAR260" s="52"/>
      <c r="AAS260" s="52"/>
      <c r="AAT260" s="52"/>
      <c r="AAU260" s="52"/>
      <c r="AAV260" s="52"/>
      <c r="AAW260" s="52"/>
      <c r="AAX260" s="52"/>
      <c r="AAY260" s="52"/>
      <c r="AAZ260" s="52"/>
      <c r="ABA260" s="52"/>
      <c r="ABB260" s="52"/>
      <c r="ABC260" s="52"/>
      <c r="ABD260" s="52"/>
      <c r="ABE260" s="52"/>
      <c r="ABF260" s="52"/>
      <c r="ABG260" s="52"/>
      <c r="ABH260" s="52"/>
      <c r="ABI260" s="52"/>
      <c r="ABJ260" s="52"/>
      <c r="ABK260" s="52"/>
      <c r="ABL260" s="52"/>
      <c r="ABM260" s="52"/>
      <c r="ABN260" s="52"/>
      <c r="ABO260" s="52"/>
      <c r="ABP260" s="52"/>
      <c r="ABQ260" s="52"/>
      <c r="ABR260" s="52"/>
      <c r="ABS260" s="52"/>
      <c r="ABT260" s="52"/>
      <c r="ABU260" s="52"/>
      <c r="ABV260" s="52"/>
      <c r="ABW260" s="52"/>
      <c r="ABX260" s="52"/>
      <c r="ABY260" s="52"/>
      <c r="ABZ260" s="52"/>
      <c r="ACA260" s="52"/>
      <c r="ACB260" s="52"/>
      <c r="ACC260" s="52"/>
      <c r="ACD260" s="52"/>
      <c r="ACE260" s="52"/>
      <c r="ACF260" s="52"/>
      <c r="ACG260" s="52"/>
      <c r="ACH260" s="52"/>
      <c r="ACI260" s="52"/>
      <c r="ACJ260" s="52"/>
      <c r="ACK260" s="52"/>
      <c r="ACL260" s="52"/>
      <c r="ACM260" s="52"/>
      <c r="ACN260" s="52"/>
      <c r="ACO260" s="52"/>
      <c r="ACP260" s="52"/>
      <c r="ACQ260" s="52"/>
      <c r="ACR260" s="52"/>
      <c r="ACS260" s="52"/>
      <c r="ACT260" s="52"/>
      <c r="ACU260" s="52"/>
      <c r="ACV260" s="52"/>
      <c r="ACW260" s="52"/>
      <c r="ACX260" s="52"/>
      <c r="ACY260" s="52"/>
      <c r="ACZ260" s="52"/>
      <c r="ADA260" s="52"/>
      <c r="ADB260" s="52"/>
      <c r="ADC260" s="52"/>
      <c r="ADD260" s="52"/>
      <c r="ADE260" s="52"/>
      <c r="ADF260" s="52"/>
      <c r="ADG260" s="52"/>
      <c r="ADH260" s="52"/>
      <c r="ADI260" s="52"/>
      <c r="ADJ260" s="52"/>
      <c r="ADK260" s="52"/>
      <c r="ADL260" s="52"/>
      <c r="ADM260" s="52"/>
      <c r="ADN260" s="52"/>
      <c r="ADO260" s="52"/>
      <c r="ADP260" s="52"/>
      <c r="ADQ260" s="52"/>
      <c r="ADR260" s="52"/>
      <c r="ADS260" s="52"/>
      <c r="ADT260" s="52"/>
      <c r="ADU260" s="52"/>
      <c r="ADV260" s="52"/>
      <c r="ADW260" s="52"/>
      <c r="ADX260" s="52"/>
      <c r="ADY260" s="52"/>
      <c r="ADZ260" s="52"/>
      <c r="AEA260" s="52"/>
      <c r="AEB260" s="52"/>
      <c r="AEC260" s="52"/>
      <c r="AED260" s="52"/>
      <c r="AEE260" s="52"/>
      <c r="AEF260" s="52"/>
      <c r="AEG260" s="52"/>
      <c r="AEH260" s="52"/>
      <c r="AEI260" s="52"/>
      <c r="AEJ260" s="52"/>
      <c r="AEK260" s="52"/>
      <c r="AEL260" s="52"/>
      <c r="AEM260" s="52"/>
      <c r="AEN260" s="52"/>
      <c r="AEO260" s="52"/>
      <c r="AEP260" s="52"/>
      <c r="AEQ260" s="52"/>
      <c r="AER260" s="52"/>
      <c r="AES260" s="52"/>
      <c r="AET260" s="52"/>
      <c r="AEU260" s="52"/>
      <c r="AEV260" s="52"/>
      <c r="AEW260" s="52"/>
      <c r="AEX260" s="52"/>
      <c r="AEY260" s="52"/>
      <c r="AEZ260" s="52"/>
      <c r="AFA260" s="52"/>
      <c r="AFB260" s="52"/>
      <c r="AFC260" s="52"/>
      <c r="AFD260" s="52"/>
      <c r="AFE260" s="52"/>
      <c r="AFF260" s="52"/>
      <c r="AFG260" s="52"/>
      <c r="AFH260" s="52"/>
      <c r="AFI260" s="52"/>
      <c r="AFJ260" s="52"/>
      <c r="AFK260" s="52"/>
      <c r="AFL260" s="52"/>
      <c r="AFM260" s="52"/>
      <c r="AFN260" s="52"/>
      <c r="AFO260" s="52"/>
      <c r="AFP260" s="52"/>
      <c r="AFQ260" s="52"/>
      <c r="AFR260" s="52"/>
      <c r="AFS260" s="52"/>
      <c r="AFT260" s="52"/>
      <c r="AFU260" s="52"/>
      <c r="AFV260" s="52"/>
      <c r="AFW260" s="52"/>
      <c r="AFX260" s="52"/>
      <c r="AFY260" s="52"/>
      <c r="AFZ260" s="52"/>
      <c r="AGA260" s="52"/>
      <c r="AGB260" s="52"/>
      <c r="AGC260" s="52"/>
      <c r="AGD260" s="52"/>
      <c r="AGE260" s="52"/>
      <c r="AGF260" s="52"/>
      <c r="AGG260" s="52"/>
      <c r="AGH260" s="52"/>
      <c r="AGI260" s="52"/>
      <c r="AGJ260" s="52"/>
      <c r="AGK260" s="52"/>
      <c r="AGL260" s="52"/>
      <c r="AGM260" s="52"/>
      <c r="AGN260" s="52"/>
      <c r="AGO260" s="52"/>
      <c r="AGP260" s="52"/>
      <c r="AGQ260" s="52"/>
      <c r="AGR260" s="52"/>
      <c r="AGS260" s="52"/>
      <c r="AGT260" s="52"/>
      <c r="AGU260" s="52"/>
      <c r="AGV260" s="52"/>
      <c r="AGW260" s="52"/>
      <c r="AGX260" s="52"/>
      <c r="AGY260" s="52"/>
      <c r="AGZ260" s="52"/>
      <c r="AHA260" s="52"/>
      <c r="AHB260" s="52"/>
      <c r="AHC260" s="52"/>
      <c r="AHD260" s="52"/>
      <c r="AHE260" s="52"/>
      <c r="AHF260" s="52"/>
      <c r="AHG260" s="52"/>
      <c r="AHH260" s="52"/>
      <c r="AHI260" s="52"/>
      <c r="AHJ260" s="52"/>
      <c r="AHK260" s="52"/>
      <c r="AHL260" s="52"/>
      <c r="AHM260" s="52"/>
      <c r="AHN260" s="52"/>
      <c r="AHO260" s="52"/>
      <c r="AHP260" s="52"/>
      <c r="AHQ260" s="52"/>
      <c r="AHR260" s="52"/>
      <c r="AHS260" s="52"/>
      <c r="AHT260" s="52"/>
      <c r="AHU260" s="52"/>
      <c r="AHV260" s="52"/>
      <c r="AHW260" s="52"/>
      <c r="AHX260" s="52"/>
      <c r="AHY260" s="52"/>
      <c r="AHZ260" s="52"/>
      <c r="AIA260" s="52"/>
      <c r="AIB260" s="52"/>
      <c r="AIC260" s="52"/>
      <c r="AID260" s="52"/>
      <c r="AIE260" s="52"/>
      <c r="AIF260" s="52"/>
      <c r="AIG260" s="52"/>
      <c r="AIH260" s="52"/>
      <c r="AII260" s="52"/>
      <c r="AIJ260" s="52"/>
      <c r="AIK260" s="52"/>
      <c r="AIL260" s="52"/>
      <c r="AIM260" s="52"/>
      <c r="AIN260" s="52"/>
      <c r="AIO260" s="52"/>
      <c r="AIP260" s="52"/>
      <c r="AIQ260" s="52"/>
      <c r="AIR260" s="52"/>
      <c r="AIS260" s="52"/>
      <c r="AIT260" s="52"/>
      <c r="AIU260" s="52"/>
      <c r="AIV260" s="52"/>
      <c r="AIW260" s="52"/>
      <c r="AIX260" s="52"/>
      <c r="AIY260" s="52"/>
      <c r="AIZ260" s="52"/>
      <c r="AJA260" s="52"/>
      <c r="AJB260" s="52"/>
      <c r="AJC260" s="52"/>
      <c r="AJD260" s="52"/>
      <c r="AJE260" s="52"/>
      <c r="AJF260" s="52"/>
      <c r="AJG260" s="52"/>
      <c r="AJH260" s="52"/>
      <c r="AJI260" s="52"/>
      <c r="AJJ260" s="52"/>
      <c r="AJK260" s="52"/>
      <c r="AJL260" s="52"/>
      <c r="AJM260" s="52"/>
      <c r="AJN260" s="52"/>
      <c r="AJO260" s="52"/>
      <c r="AJP260" s="52"/>
      <c r="AJQ260" s="52"/>
      <c r="AJR260" s="52"/>
      <c r="AJS260" s="52"/>
      <c r="AJT260" s="52"/>
      <c r="AJU260" s="52"/>
      <c r="AJV260" s="52"/>
      <c r="AJW260" s="52"/>
      <c r="AJX260" s="52"/>
      <c r="AJY260" s="52"/>
      <c r="AJZ260" s="52"/>
      <c r="AKA260" s="52"/>
      <c r="AKB260" s="52"/>
      <c r="AKC260" s="52"/>
      <c r="AKD260" s="52"/>
      <c r="AKE260" s="52"/>
      <c r="AKF260" s="52"/>
      <c r="AKG260" s="52"/>
      <c r="AKH260" s="52"/>
      <c r="AKI260" s="52"/>
      <c r="AKJ260" s="52"/>
      <c r="AKK260" s="52"/>
      <c r="AKL260" s="52"/>
      <c r="AKM260" s="52"/>
      <c r="AKN260" s="52"/>
      <c r="AKO260" s="52"/>
      <c r="AKP260" s="52"/>
      <c r="AKQ260" s="52"/>
      <c r="AKR260" s="52"/>
      <c r="AKS260" s="52"/>
      <c r="AKT260" s="52"/>
      <c r="AKU260" s="52"/>
      <c r="AKV260" s="52"/>
      <c r="AKW260" s="52"/>
      <c r="AKX260" s="52"/>
      <c r="AKY260" s="52"/>
      <c r="AKZ260" s="52"/>
      <c r="ALA260" s="52"/>
      <c r="ALB260" s="52"/>
      <c r="ALC260" s="52"/>
      <c r="ALD260" s="52"/>
      <c r="ALE260" s="52"/>
      <c r="ALF260" s="52"/>
      <c r="ALG260" s="52"/>
      <c r="ALH260" s="52"/>
      <c r="ALI260" s="52"/>
      <c r="ALJ260" s="52"/>
      <c r="ALK260" s="52"/>
      <c r="ALL260" s="52"/>
      <c r="ALM260" s="52"/>
      <c r="ALN260" s="52"/>
      <c r="ALO260" s="52"/>
      <c r="ALP260" s="52"/>
      <c r="ALQ260" s="52"/>
      <c r="ALR260" s="52"/>
      <c r="ALS260" s="52"/>
      <c r="ALT260" s="52"/>
      <c r="ALU260" s="52"/>
      <c r="ALV260" s="52"/>
      <c r="ALW260" s="52"/>
      <c r="ALX260" s="52"/>
      <c r="ALY260" s="52"/>
      <c r="ALZ260" s="52"/>
      <c r="AMA260" s="52"/>
      <c r="AMB260" s="52"/>
      <c r="AMC260" s="52"/>
      <c r="AMD260" s="52"/>
      <c r="AME260" s="52"/>
      <c r="AMF260" s="52"/>
      <c r="AMG260" s="52"/>
      <c r="AMH260" s="52"/>
      <c r="AMI260" s="52"/>
      <c r="AMJ260" s="52"/>
      <c r="AMK260" s="52"/>
      <c r="AML260" s="52"/>
      <c r="AMM260" s="52"/>
      <c r="AMN260" s="52"/>
      <c r="AMO260" s="52"/>
      <c r="AMP260" s="52"/>
      <c r="AMQ260" s="52"/>
      <c r="AMR260" s="52"/>
      <c r="AMS260" s="52"/>
      <c r="AMT260" s="52"/>
      <c r="AMU260" s="52"/>
      <c r="AMV260" s="52"/>
      <c r="AMW260" s="52"/>
      <c r="AMX260" s="52"/>
      <c r="AMY260" s="52"/>
      <c r="AMZ260" s="52"/>
      <c r="ANA260" s="52"/>
      <c r="ANB260" s="52"/>
      <c r="ANC260" s="52"/>
      <c r="AND260" s="52"/>
      <c r="ANE260" s="52"/>
      <c r="ANF260" s="52"/>
      <c r="ANG260" s="52"/>
      <c r="ANH260" s="52"/>
      <c r="ANI260" s="52"/>
      <c r="ANJ260" s="52"/>
      <c r="ANK260" s="52"/>
      <c r="ANL260" s="52"/>
      <c r="ANM260" s="52"/>
      <c r="ANN260" s="52"/>
      <c r="ANO260" s="52"/>
      <c r="ANP260" s="52"/>
      <c r="ANQ260" s="52"/>
      <c r="ANR260" s="52"/>
      <c r="ANS260" s="52"/>
      <c r="ANT260" s="52"/>
      <c r="ANU260" s="52"/>
      <c r="ANV260" s="52"/>
      <c r="ANW260" s="52"/>
      <c r="ANX260" s="52"/>
      <c r="ANY260" s="52"/>
      <c r="ANZ260" s="52"/>
      <c r="AOA260" s="52"/>
      <c r="AOB260" s="52"/>
      <c r="AOC260" s="52"/>
      <c r="AOD260" s="52"/>
      <c r="AOE260" s="52"/>
      <c r="AOF260" s="52"/>
      <c r="AOG260" s="52"/>
      <c r="AOH260" s="52"/>
      <c r="AOI260" s="52"/>
      <c r="AOJ260" s="52"/>
      <c r="AOK260" s="52"/>
      <c r="AOL260" s="52"/>
      <c r="AOM260" s="52"/>
      <c r="AON260" s="52"/>
      <c r="AOO260" s="52"/>
      <c r="AOP260" s="52"/>
      <c r="AOQ260" s="52"/>
      <c r="AOR260" s="52"/>
      <c r="AOS260" s="52"/>
      <c r="AOT260" s="52"/>
      <c r="AOU260" s="52"/>
      <c r="AOV260" s="52"/>
      <c r="AOW260" s="52"/>
      <c r="AOX260" s="52"/>
      <c r="AOY260" s="52"/>
      <c r="AOZ260" s="52"/>
      <c r="APA260" s="52"/>
      <c r="APB260" s="52"/>
      <c r="APC260" s="52"/>
      <c r="APD260" s="52"/>
      <c r="APE260" s="52"/>
      <c r="APF260" s="52"/>
      <c r="APG260" s="52"/>
      <c r="APH260" s="52"/>
      <c r="API260" s="52"/>
      <c r="APJ260" s="52"/>
      <c r="APK260" s="52"/>
      <c r="APL260" s="52"/>
      <c r="APM260" s="52"/>
      <c r="APN260" s="52"/>
      <c r="APO260" s="52"/>
      <c r="APP260" s="52"/>
      <c r="APQ260" s="52"/>
      <c r="APR260" s="52"/>
      <c r="APS260" s="52"/>
      <c r="APT260" s="52"/>
      <c r="APU260" s="52"/>
      <c r="APV260" s="52"/>
      <c r="APW260" s="52"/>
      <c r="APX260" s="52"/>
      <c r="APY260" s="52"/>
      <c r="APZ260" s="52"/>
      <c r="AQA260" s="52"/>
      <c r="AQB260" s="52"/>
      <c r="AQC260" s="52"/>
      <c r="AQD260" s="52"/>
      <c r="AQE260" s="52"/>
      <c r="AQF260" s="52"/>
      <c r="AQG260" s="52"/>
      <c r="AQH260" s="52"/>
      <c r="AQI260" s="52"/>
      <c r="AQJ260" s="52"/>
      <c r="AQK260" s="52"/>
      <c r="AQL260" s="52"/>
      <c r="AQM260" s="52"/>
      <c r="AQN260" s="52"/>
      <c r="AQO260" s="52"/>
      <c r="AQP260" s="52"/>
      <c r="AQQ260" s="52"/>
      <c r="AQR260" s="52"/>
      <c r="AQS260" s="52"/>
      <c r="AQT260" s="52"/>
      <c r="AQU260" s="52"/>
      <c r="AQV260" s="52"/>
      <c r="AQW260" s="52"/>
      <c r="AQX260" s="52"/>
      <c r="AQY260" s="52"/>
      <c r="AQZ260" s="52"/>
      <c r="ARA260" s="52"/>
      <c r="ARB260" s="52"/>
      <c r="ARC260" s="52"/>
      <c r="ARD260" s="52"/>
      <c r="ARE260" s="52"/>
      <c r="ARF260" s="52"/>
      <c r="ARG260" s="52"/>
      <c r="ARH260" s="52"/>
      <c r="ARI260" s="52"/>
      <c r="ARJ260" s="52"/>
      <c r="ARK260" s="52"/>
      <c r="ARL260" s="52"/>
      <c r="ARM260" s="52"/>
      <c r="ARN260" s="52"/>
      <c r="ARO260" s="52"/>
      <c r="ARP260" s="52"/>
      <c r="ARQ260" s="52"/>
      <c r="ARR260" s="52"/>
      <c r="ARS260" s="52"/>
      <c r="ART260" s="52"/>
      <c r="ARU260" s="52"/>
      <c r="ARV260" s="52"/>
      <c r="ARW260" s="52"/>
      <c r="ARX260" s="52"/>
      <c r="ARY260" s="52"/>
      <c r="ARZ260" s="52"/>
      <c r="ASA260" s="52"/>
      <c r="ASB260" s="52"/>
      <c r="ASC260" s="52"/>
      <c r="ASD260" s="52"/>
      <c r="ASE260" s="52"/>
      <c r="ASF260" s="52"/>
      <c r="ASG260" s="52"/>
      <c r="ASH260" s="52"/>
      <c r="ASI260" s="52"/>
      <c r="ASJ260" s="52"/>
      <c r="ASK260" s="52"/>
      <c r="ASL260" s="52"/>
      <c r="ASM260" s="52"/>
      <c r="ASN260" s="52"/>
      <c r="ASO260" s="52"/>
      <c r="ASP260" s="52"/>
      <c r="ASQ260" s="52"/>
      <c r="ASR260" s="52"/>
      <c r="ASS260" s="52"/>
      <c r="AST260" s="52"/>
      <c r="ASU260" s="52"/>
      <c r="ASV260" s="52"/>
      <c r="ASW260" s="52"/>
      <c r="ASX260" s="52"/>
      <c r="ASY260" s="52"/>
      <c r="ASZ260" s="52"/>
      <c r="ATA260" s="52"/>
      <c r="ATB260" s="52"/>
      <c r="ATC260" s="52"/>
      <c r="ATD260" s="52"/>
      <c r="ATE260" s="52"/>
      <c r="ATF260" s="52"/>
      <c r="ATG260" s="52"/>
      <c r="ATH260" s="52"/>
      <c r="ATI260" s="52"/>
      <c r="ATJ260" s="52"/>
      <c r="ATK260" s="52"/>
      <c r="ATL260" s="52"/>
      <c r="ATM260" s="52"/>
      <c r="ATN260" s="52"/>
      <c r="ATO260" s="52"/>
      <c r="ATP260" s="52"/>
      <c r="ATQ260" s="52"/>
      <c r="ATR260" s="52"/>
      <c r="ATS260" s="52"/>
      <c r="ATT260" s="52"/>
      <c r="ATU260" s="52"/>
      <c r="ATV260" s="52"/>
      <c r="ATW260" s="52"/>
      <c r="ATX260" s="52"/>
      <c r="ATY260" s="52"/>
      <c r="ATZ260" s="52"/>
      <c r="AUA260" s="52"/>
      <c r="AUB260" s="52"/>
      <c r="AUC260" s="52"/>
      <c r="AUD260" s="52"/>
      <c r="AUE260" s="52"/>
      <c r="AUF260" s="52"/>
      <c r="AUG260" s="52"/>
      <c r="AUH260" s="52"/>
      <c r="AUI260" s="52"/>
      <c r="AUJ260" s="52"/>
      <c r="AUK260" s="52"/>
      <c r="AUL260" s="52"/>
      <c r="AUM260" s="52"/>
      <c r="AUN260" s="52"/>
      <c r="AUO260" s="52"/>
      <c r="AUP260" s="52"/>
      <c r="AUQ260" s="52"/>
      <c r="AUR260" s="52"/>
      <c r="AUS260" s="52"/>
      <c r="AUT260" s="52"/>
      <c r="AUU260" s="52"/>
      <c r="AUV260" s="52"/>
      <c r="AUW260" s="52"/>
      <c r="AUX260" s="52"/>
      <c r="AUY260" s="52"/>
      <c r="AUZ260" s="52"/>
      <c r="AVA260" s="52"/>
      <c r="AVB260" s="52"/>
      <c r="AVC260" s="52"/>
      <c r="AVD260" s="52"/>
      <c r="AVE260" s="52"/>
      <c r="AVF260" s="52"/>
      <c r="AVG260" s="52"/>
      <c r="AVH260" s="52"/>
      <c r="AVI260" s="52"/>
      <c r="AVJ260" s="52"/>
      <c r="AVK260" s="52"/>
      <c r="AVL260" s="52"/>
      <c r="AVM260" s="52"/>
      <c r="AVN260" s="52"/>
      <c r="AVO260" s="52"/>
      <c r="AVP260" s="52"/>
      <c r="AVQ260" s="52"/>
      <c r="AVR260" s="52"/>
      <c r="AVS260" s="52"/>
      <c r="AVT260" s="52"/>
      <c r="AVU260" s="52"/>
      <c r="AVV260" s="52"/>
      <c r="AVW260" s="52"/>
      <c r="AVX260" s="52"/>
      <c r="AVY260" s="52"/>
      <c r="AVZ260" s="52"/>
      <c r="AWA260" s="52"/>
      <c r="AWB260" s="52"/>
      <c r="AWC260" s="52"/>
      <c r="AWD260" s="52"/>
      <c r="AWE260" s="52"/>
      <c r="AWF260" s="52"/>
      <c r="AWG260" s="52"/>
      <c r="AWH260" s="52"/>
      <c r="AWI260" s="52"/>
      <c r="AWJ260" s="52"/>
      <c r="AWK260" s="52"/>
      <c r="AWL260" s="52"/>
      <c r="AWM260" s="52"/>
      <c r="AWN260" s="52"/>
      <c r="AWO260" s="52"/>
      <c r="AWP260" s="52"/>
      <c r="AWQ260" s="52"/>
      <c r="AWR260" s="52"/>
      <c r="AWS260" s="52"/>
      <c r="AWT260" s="52"/>
      <c r="AWU260" s="52"/>
      <c r="AWV260" s="52"/>
      <c r="AWW260" s="52"/>
      <c r="AWX260" s="52"/>
      <c r="AWY260" s="52"/>
      <c r="AWZ260" s="52"/>
      <c r="AXA260" s="52"/>
      <c r="AXB260" s="52"/>
      <c r="AXC260" s="52"/>
      <c r="AXD260" s="52"/>
      <c r="AXE260" s="52"/>
      <c r="AXF260" s="52"/>
      <c r="AXG260" s="52"/>
      <c r="AXH260" s="52"/>
      <c r="AXI260" s="52"/>
      <c r="AXJ260" s="52"/>
      <c r="AXK260" s="52"/>
      <c r="AXL260" s="52"/>
      <c r="AXM260" s="52"/>
      <c r="AXN260" s="52"/>
      <c r="AXO260" s="52"/>
      <c r="AXP260" s="52"/>
      <c r="AXQ260" s="52"/>
      <c r="AXR260" s="52"/>
      <c r="AXS260" s="52"/>
      <c r="AXT260" s="52"/>
      <c r="AXU260" s="52"/>
      <c r="AXV260" s="52"/>
      <c r="AXW260" s="52"/>
      <c r="AXX260" s="52"/>
      <c r="AXY260" s="52"/>
      <c r="AXZ260" s="52"/>
      <c r="AYA260" s="52"/>
      <c r="AYB260" s="52"/>
      <c r="AYC260" s="52"/>
      <c r="AYD260" s="52"/>
      <c r="AYE260" s="52"/>
      <c r="AYF260" s="52"/>
      <c r="AYG260" s="52"/>
      <c r="AYH260" s="52"/>
      <c r="AYI260" s="52"/>
      <c r="AYJ260" s="52"/>
      <c r="AYK260" s="52"/>
      <c r="AYL260" s="52"/>
      <c r="AYM260" s="52"/>
      <c r="AYN260" s="52"/>
      <c r="AYO260" s="52"/>
      <c r="AYP260" s="52"/>
      <c r="AYQ260" s="52"/>
      <c r="AYR260" s="52"/>
      <c r="AYS260" s="52"/>
      <c r="AYT260" s="52"/>
      <c r="AYU260" s="52"/>
      <c r="AYV260" s="52"/>
      <c r="AYW260" s="52"/>
      <c r="AYX260" s="52"/>
      <c r="AYY260" s="52"/>
      <c r="AYZ260" s="52"/>
      <c r="AZA260" s="52"/>
      <c r="AZB260" s="52"/>
      <c r="AZC260" s="52"/>
      <c r="AZD260" s="52"/>
      <c r="AZE260" s="52"/>
      <c r="AZF260" s="52"/>
      <c r="AZG260" s="52"/>
      <c r="AZH260" s="52"/>
      <c r="AZI260" s="52"/>
      <c r="AZJ260" s="52"/>
      <c r="AZK260" s="52"/>
      <c r="AZL260" s="52"/>
      <c r="AZM260" s="52"/>
      <c r="AZN260" s="52"/>
      <c r="AZO260" s="52"/>
      <c r="AZP260" s="52"/>
      <c r="AZQ260" s="52"/>
      <c r="AZR260" s="52"/>
      <c r="AZS260" s="52"/>
      <c r="AZT260" s="52"/>
      <c r="AZU260" s="52"/>
      <c r="AZV260" s="52"/>
      <c r="AZW260" s="52"/>
      <c r="AZX260" s="52"/>
      <c r="AZY260" s="52"/>
      <c r="AZZ260" s="52"/>
      <c r="BAA260" s="52"/>
      <c r="BAB260" s="52"/>
      <c r="BAC260" s="52"/>
      <c r="BAD260" s="52"/>
      <c r="BAE260" s="52"/>
      <c r="BAF260" s="52"/>
      <c r="BAG260" s="52"/>
      <c r="BAH260" s="52"/>
      <c r="BAI260" s="52"/>
      <c r="BAJ260" s="52"/>
      <c r="BAK260" s="52"/>
      <c r="BAL260" s="52"/>
      <c r="BAM260" s="52"/>
      <c r="BAN260" s="52"/>
      <c r="BAO260" s="52"/>
      <c r="BAP260" s="52"/>
      <c r="BAQ260" s="52"/>
      <c r="BAR260" s="52"/>
      <c r="BAS260" s="52"/>
      <c r="BAT260" s="52"/>
      <c r="BAU260" s="52"/>
      <c r="BAV260" s="52"/>
      <c r="BAW260" s="52"/>
      <c r="BAX260" s="52"/>
      <c r="BAY260" s="52"/>
      <c r="BAZ260" s="52"/>
      <c r="BBA260" s="52"/>
      <c r="BBB260" s="52"/>
      <c r="BBC260" s="52"/>
      <c r="BBD260" s="52"/>
      <c r="BBE260" s="52"/>
      <c r="BBF260" s="52"/>
      <c r="BBG260" s="52"/>
      <c r="BBH260" s="52"/>
      <c r="BBI260" s="52"/>
      <c r="BBJ260" s="52"/>
      <c r="BBK260" s="52"/>
      <c r="BBL260" s="52"/>
      <c r="BBM260" s="52"/>
      <c r="BBN260" s="52"/>
      <c r="BBO260" s="52"/>
      <c r="BBP260" s="52"/>
      <c r="BBQ260" s="52"/>
      <c r="BBR260" s="52"/>
      <c r="BBS260" s="52"/>
      <c r="BBT260" s="52"/>
      <c r="BBU260" s="52"/>
      <c r="BBV260" s="52"/>
      <c r="BBW260" s="52"/>
      <c r="BBX260" s="52"/>
      <c r="BBY260" s="52"/>
      <c r="BBZ260" s="52"/>
      <c r="BCA260" s="52"/>
      <c r="BCB260" s="52"/>
      <c r="BCC260" s="52"/>
      <c r="BCD260" s="52"/>
      <c r="BCE260" s="52"/>
      <c r="BCF260" s="52"/>
      <c r="BCG260" s="52"/>
      <c r="BCH260" s="52"/>
      <c r="BCI260" s="52"/>
      <c r="BCJ260" s="52"/>
      <c r="BCK260" s="52"/>
      <c r="BCL260" s="52"/>
      <c r="BCM260" s="52"/>
      <c r="BCN260" s="52"/>
      <c r="BCO260" s="52"/>
      <c r="BCP260" s="52"/>
      <c r="BCQ260" s="52"/>
      <c r="BCR260" s="52"/>
      <c r="BCS260" s="52"/>
      <c r="BCT260" s="52"/>
    </row>
    <row r="261" spans="1:1450" s="37" customFormat="1" x14ac:dyDescent="0.25">
      <c r="A261" s="17" t="s">
        <v>1235</v>
      </c>
      <c r="B261" s="29" t="s">
        <v>689</v>
      </c>
      <c r="C261" s="8" t="s">
        <v>84</v>
      </c>
      <c r="D261" s="29" t="s">
        <v>699</v>
      </c>
      <c r="E261" s="14" t="s">
        <v>700</v>
      </c>
      <c r="F261" s="29" t="s">
        <v>610</v>
      </c>
      <c r="G261" s="43">
        <v>39427</v>
      </c>
      <c r="H261" s="43">
        <v>2181</v>
      </c>
      <c r="I261" s="43">
        <v>584</v>
      </c>
      <c r="J261" s="43">
        <v>3</v>
      </c>
      <c r="K261" s="112">
        <f>AVERAGE(G261:G263)</f>
        <v>29061.333333333332</v>
      </c>
      <c r="L261" s="112">
        <f>STDEV(G261:G263)</f>
        <v>9990.4516581250355</v>
      </c>
      <c r="M261" s="29"/>
      <c r="N261" s="13">
        <v>1.196</v>
      </c>
      <c r="O261" s="29" t="str">
        <f t="shared" si="46"/>
        <v/>
      </c>
      <c r="P261" s="112">
        <f>ABS(L261*N261)</f>
        <v>11948.580183117541</v>
      </c>
      <c r="Q261" s="112">
        <f>ABS(G261-$K$261)</f>
        <v>10365.666666666668</v>
      </c>
      <c r="R261" s="113">
        <f>IF(Q261&gt;$P$261,"",G261)</f>
        <v>39427</v>
      </c>
      <c r="S261" s="113">
        <f t="shared" si="52"/>
        <v>584</v>
      </c>
      <c r="T261" s="112">
        <f>AVERAGE(R261:R263)</f>
        <v>29061.333333333332</v>
      </c>
      <c r="U261" s="112">
        <f>STDEV(R261:R263)</f>
        <v>9990.4516581250355</v>
      </c>
      <c r="V261" s="29"/>
      <c r="W261" s="112">
        <f>IF(R261="","",((R261-$T$261)/S261)^2)</f>
        <v>315.04223776870793</v>
      </c>
      <c r="X261" s="114">
        <f>(1/(J261-1))*SUM(W261:W263)</f>
        <v>444.49244361098954</v>
      </c>
      <c r="Y261" s="47">
        <f>U261/T261</f>
        <v>0.34377127654586975</v>
      </c>
      <c r="Z261" s="31"/>
      <c r="AA261" s="47" t="str">
        <f>IF(X261&lt;2,"A",IF(Y261&lt;0.15,"B","C"))</f>
        <v>C</v>
      </c>
      <c r="AB261" s="31"/>
      <c r="AC261" s="48">
        <f>T261/1000</f>
        <v>29.061333333333334</v>
      </c>
      <c r="AD261" s="49">
        <f>AC261*(SQRT((U261/T261)^2+(0.21/3.98)^2))</f>
        <v>10.107442793543788</v>
      </c>
      <c r="AE261" s="47">
        <f>AD261/AC261</f>
        <v>0.34779693958331076</v>
      </c>
      <c r="AF261" s="47"/>
      <c r="AG261" s="50">
        <v>61</v>
      </c>
      <c r="AH261" s="32"/>
      <c r="AI261" s="49">
        <f>(MEDIAN(R261:R263))/1000</f>
        <v>28.263000000000002</v>
      </c>
      <c r="AJ261" s="49">
        <f>(QUARTILE(R261:R263,1))/1000</f>
        <v>23.878499999999999</v>
      </c>
      <c r="AK261" s="49">
        <f>(QUARTILE(R261:R263,3))/1000</f>
        <v>33.844999999999999</v>
      </c>
      <c r="AL261" s="48">
        <f>(AK261-AJ261)</f>
        <v>9.9664999999999999</v>
      </c>
      <c r="AM261" s="29"/>
      <c r="AN261" s="106"/>
      <c r="AO261" s="48"/>
      <c r="AP261" s="29"/>
      <c r="AQ261" s="29"/>
      <c r="AR261" s="29"/>
      <c r="AS261" s="29"/>
      <c r="AT261" s="29"/>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c r="HU261" s="10"/>
      <c r="HV261" s="10"/>
      <c r="HW261" s="10"/>
      <c r="HX261" s="10"/>
      <c r="HY261" s="10"/>
      <c r="HZ261" s="10"/>
      <c r="IA261" s="10"/>
      <c r="IB261" s="10"/>
      <c r="IC261" s="10"/>
      <c r="ID261" s="10"/>
      <c r="IE261" s="10"/>
      <c r="IF261" s="10"/>
      <c r="IG261" s="10"/>
      <c r="IH261" s="10"/>
      <c r="II261" s="10"/>
      <c r="IJ261" s="10"/>
      <c r="IK261" s="10"/>
      <c r="IL261" s="10"/>
      <c r="IM261" s="10"/>
      <c r="IN261" s="10"/>
      <c r="IO261" s="10"/>
      <c r="IP261" s="10"/>
      <c r="IQ261" s="10"/>
      <c r="IR261" s="10"/>
      <c r="IS261" s="10"/>
      <c r="IT261" s="10"/>
      <c r="IU261" s="10"/>
      <c r="IV261" s="10"/>
      <c r="IW261" s="10"/>
      <c r="IX261" s="10"/>
      <c r="IY261" s="10"/>
      <c r="IZ261" s="10"/>
      <c r="JA261" s="10"/>
      <c r="JB261" s="10"/>
      <c r="JC261" s="10"/>
      <c r="JD261" s="10"/>
      <c r="JE261" s="10"/>
      <c r="JF261" s="10"/>
      <c r="JG261" s="10"/>
      <c r="JH261" s="10"/>
      <c r="JI261" s="10"/>
      <c r="JJ261" s="10"/>
      <c r="JK261" s="10"/>
      <c r="JL261" s="10"/>
      <c r="JM261" s="10"/>
      <c r="JN261" s="10"/>
      <c r="JO261" s="10"/>
      <c r="JP261" s="10"/>
      <c r="JQ261" s="10"/>
      <c r="JR261" s="10"/>
      <c r="JS261" s="10"/>
      <c r="JT261" s="10"/>
      <c r="JU261" s="10"/>
      <c r="JV261" s="10"/>
      <c r="JW261" s="10"/>
      <c r="JX261" s="10"/>
      <c r="JY261" s="10"/>
      <c r="JZ261" s="10"/>
      <c r="KA261" s="10"/>
      <c r="KB261" s="10"/>
      <c r="KC261" s="10"/>
      <c r="KD261" s="10"/>
      <c r="KE261" s="10"/>
      <c r="KF261" s="10"/>
      <c r="KG261" s="10"/>
      <c r="KH261" s="10"/>
      <c r="KI261" s="10"/>
      <c r="KJ261" s="10"/>
      <c r="KK261" s="10"/>
      <c r="KL261" s="10"/>
      <c r="KM261" s="10"/>
      <c r="KN261" s="10"/>
      <c r="KO261" s="10"/>
      <c r="KP261" s="10"/>
      <c r="KQ261" s="10"/>
      <c r="KR261" s="10"/>
      <c r="KS261" s="10"/>
      <c r="KT261" s="10"/>
      <c r="KU261" s="10"/>
      <c r="KV261" s="10"/>
      <c r="KW261" s="10"/>
      <c r="KX261" s="10"/>
      <c r="KY261" s="10"/>
      <c r="KZ261" s="10"/>
      <c r="LA261" s="10"/>
      <c r="LB261" s="10"/>
      <c r="LC261" s="10"/>
      <c r="LD261" s="10"/>
      <c r="LE261" s="10"/>
      <c r="LF261" s="10"/>
      <c r="LG261" s="10"/>
      <c r="LH261" s="10"/>
      <c r="LI261" s="10"/>
      <c r="LJ261" s="10"/>
      <c r="LK261" s="10"/>
      <c r="LL261" s="10"/>
      <c r="LM261" s="10"/>
      <c r="LN261" s="10"/>
      <c r="LO261" s="10"/>
      <c r="LP261" s="10"/>
      <c r="LQ261" s="10"/>
      <c r="LR261" s="10"/>
      <c r="LS261" s="10"/>
      <c r="LT261" s="10"/>
      <c r="LU261" s="10"/>
      <c r="LV261" s="10"/>
      <c r="LW261" s="10"/>
      <c r="LX261" s="10"/>
      <c r="LY261" s="10"/>
      <c r="LZ261" s="10"/>
      <c r="MA261" s="10"/>
      <c r="MB261" s="10"/>
      <c r="MC261" s="10"/>
      <c r="MD261" s="10"/>
      <c r="ME261" s="10"/>
      <c r="MF261" s="10"/>
      <c r="MG261" s="10"/>
      <c r="MH261" s="10"/>
      <c r="MI261" s="10"/>
      <c r="MJ261" s="10"/>
      <c r="MK261" s="10"/>
      <c r="ML261" s="10"/>
      <c r="MM261" s="10"/>
      <c r="MN261" s="10"/>
      <c r="MO261" s="10"/>
      <c r="MP261" s="10"/>
      <c r="MQ261" s="10"/>
      <c r="MR261" s="10"/>
      <c r="MS261" s="10"/>
      <c r="MT261" s="10"/>
      <c r="MU261" s="10"/>
      <c r="MV261" s="10"/>
      <c r="MW261" s="10"/>
      <c r="MX261" s="10"/>
      <c r="MY261" s="10"/>
      <c r="MZ261" s="10"/>
      <c r="NA261" s="10"/>
      <c r="NB261" s="10"/>
      <c r="NC261" s="10"/>
      <c r="ND261" s="10"/>
      <c r="NE261" s="10"/>
      <c r="NF261" s="10"/>
      <c r="NG261" s="10"/>
      <c r="NH261" s="10"/>
      <c r="NI261" s="10"/>
      <c r="NJ261" s="10"/>
      <c r="NK261" s="10"/>
      <c r="NL261" s="10"/>
      <c r="NM261" s="10"/>
      <c r="NN261" s="10"/>
      <c r="NO261" s="10"/>
      <c r="NP261" s="10"/>
      <c r="NQ261" s="10"/>
      <c r="NR261" s="10"/>
      <c r="NS261" s="10"/>
      <c r="NT261" s="10"/>
      <c r="NU261" s="10"/>
      <c r="NV261" s="10"/>
      <c r="NW261" s="10"/>
      <c r="NX261" s="10"/>
      <c r="NY261" s="10"/>
      <c r="NZ261" s="10"/>
      <c r="OA261" s="10"/>
      <c r="OB261" s="10"/>
      <c r="OC261" s="10"/>
      <c r="OD261" s="10"/>
      <c r="OE261" s="10"/>
      <c r="OF261" s="10"/>
      <c r="OG261" s="10"/>
      <c r="OH261" s="10"/>
      <c r="OI261" s="10"/>
      <c r="OJ261" s="10"/>
      <c r="OK261" s="10"/>
      <c r="OL261" s="10"/>
      <c r="OM261" s="10"/>
      <c r="ON261" s="10"/>
      <c r="OO261" s="10"/>
      <c r="OP261" s="10"/>
      <c r="OQ261" s="10"/>
      <c r="OR261" s="10"/>
      <c r="OS261" s="10"/>
      <c r="OT261" s="10"/>
      <c r="OU261" s="10"/>
      <c r="OV261" s="10"/>
      <c r="OW261" s="10"/>
      <c r="OX261" s="10"/>
      <c r="OY261" s="10"/>
      <c r="OZ261" s="10"/>
      <c r="PA261" s="10"/>
      <c r="PB261" s="10"/>
      <c r="PC261" s="10"/>
      <c r="PD261" s="10"/>
      <c r="PE261" s="10"/>
      <c r="PF261" s="10"/>
      <c r="PG261" s="10"/>
      <c r="PH261" s="10"/>
      <c r="PI261" s="10"/>
      <c r="PJ261" s="10"/>
      <c r="PK261" s="10"/>
      <c r="PL261" s="10"/>
      <c r="PM261" s="10"/>
      <c r="PN261" s="10"/>
      <c r="PO261" s="10"/>
      <c r="PP261" s="10"/>
      <c r="PQ261" s="10"/>
      <c r="PR261" s="10"/>
      <c r="PS261" s="10"/>
      <c r="PT261" s="10"/>
      <c r="PU261" s="10"/>
      <c r="PV261" s="10"/>
      <c r="PW261" s="10"/>
      <c r="PX261" s="10"/>
      <c r="PY261" s="10"/>
      <c r="PZ261" s="10"/>
      <c r="QA261" s="10"/>
      <c r="QB261" s="10"/>
      <c r="QC261" s="10"/>
      <c r="QD261" s="10"/>
      <c r="QE261" s="10"/>
      <c r="QF261" s="10"/>
      <c r="QG261" s="10"/>
      <c r="QH261" s="10"/>
      <c r="QI261" s="10"/>
      <c r="QJ261" s="10"/>
      <c r="QK261" s="10"/>
      <c r="QL261" s="10"/>
      <c r="QM261" s="10"/>
      <c r="QN261" s="10"/>
      <c r="QO261" s="10"/>
      <c r="QP261" s="10"/>
      <c r="QQ261" s="10"/>
      <c r="QR261" s="10"/>
      <c r="QS261" s="10"/>
      <c r="QT261" s="10"/>
      <c r="QU261" s="10"/>
      <c r="QV261" s="10"/>
      <c r="QW261" s="10"/>
      <c r="QX261" s="10"/>
      <c r="QY261" s="10"/>
      <c r="QZ261" s="10"/>
      <c r="RA261" s="10"/>
      <c r="RB261" s="10"/>
      <c r="RC261" s="10"/>
      <c r="RD261" s="10"/>
      <c r="RE261" s="10"/>
      <c r="RF261" s="10"/>
      <c r="RG261" s="10"/>
      <c r="RH261" s="10"/>
      <c r="RI261" s="10"/>
      <c r="RJ261" s="10"/>
      <c r="RK261" s="10"/>
      <c r="RL261" s="10"/>
      <c r="RM261" s="10"/>
      <c r="RN261" s="10"/>
      <c r="RO261" s="10"/>
      <c r="RP261" s="10"/>
      <c r="RQ261" s="10"/>
      <c r="RR261" s="10"/>
      <c r="RS261" s="10"/>
      <c r="RT261" s="10"/>
      <c r="RU261" s="10"/>
      <c r="RV261" s="10"/>
      <c r="RW261" s="10"/>
      <c r="RX261" s="10"/>
      <c r="RY261" s="10"/>
      <c r="RZ261" s="10"/>
      <c r="SA261" s="10"/>
      <c r="SB261" s="10"/>
      <c r="SC261" s="10"/>
      <c r="SD261" s="10"/>
      <c r="SE261" s="10"/>
      <c r="SF261" s="10"/>
      <c r="SG261" s="10"/>
      <c r="SH261" s="10"/>
      <c r="SI261" s="10"/>
      <c r="SJ261" s="10"/>
      <c r="SK261" s="10"/>
      <c r="SL261" s="10"/>
      <c r="SM261" s="10"/>
      <c r="SN261" s="10"/>
      <c r="SO261" s="10"/>
      <c r="SP261" s="10"/>
      <c r="SQ261" s="10"/>
      <c r="SR261" s="10"/>
      <c r="SS261" s="10"/>
      <c r="ST261" s="10"/>
      <c r="SU261" s="10"/>
      <c r="SV261" s="10"/>
      <c r="SW261" s="10"/>
      <c r="SX261" s="10"/>
      <c r="SY261" s="10"/>
      <c r="SZ261" s="10"/>
      <c r="TA261" s="10"/>
      <c r="TB261" s="10"/>
      <c r="TC261" s="10"/>
      <c r="TD261" s="10"/>
      <c r="TE261" s="10"/>
      <c r="TF261" s="10"/>
      <c r="TG261" s="10"/>
      <c r="TH261" s="10"/>
      <c r="TI261" s="10"/>
      <c r="TJ261" s="10"/>
      <c r="TK261" s="10"/>
      <c r="TL261" s="10"/>
      <c r="TM261" s="10"/>
      <c r="TN261" s="10"/>
      <c r="TO261" s="10"/>
      <c r="TP261" s="10"/>
      <c r="TQ261" s="10"/>
      <c r="TR261" s="10"/>
      <c r="TS261" s="10"/>
      <c r="TT261" s="10"/>
      <c r="TU261" s="10"/>
      <c r="TV261" s="10"/>
      <c r="TW261" s="10"/>
      <c r="TX261" s="10"/>
      <c r="TY261" s="10"/>
      <c r="TZ261" s="10"/>
      <c r="UA261" s="10"/>
      <c r="UB261" s="10"/>
      <c r="UC261" s="10"/>
      <c r="UD261" s="10"/>
      <c r="UE261" s="10"/>
      <c r="UF261" s="10"/>
      <c r="UG261" s="10"/>
      <c r="UH261" s="10"/>
      <c r="UI261" s="10"/>
      <c r="UJ261" s="10"/>
      <c r="UK261" s="10"/>
      <c r="UL261" s="10"/>
      <c r="UM261" s="10"/>
      <c r="UN261" s="10"/>
      <c r="UO261" s="10"/>
      <c r="UP261" s="10"/>
      <c r="UQ261" s="10"/>
      <c r="UR261" s="10"/>
      <c r="US261" s="10"/>
      <c r="UT261" s="10"/>
      <c r="UU261" s="10"/>
      <c r="UV261" s="10"/>
      <c r="UW261" s="10"/>
      <c r="UX261" s="10"/>
      <c r="UY261" s="10"/>
      <c r="UZ261" s="10"/>
      <c r="VA261" s="10"/>
      <c r="VB261" s="10"/>
      <c r="VC261" s="10"/>
      <c r="VD261" s="10"/>
      <c r="VE261" s="10"/>
      <c r="VF261" s="10"/>
      <c r="VG261" s="10"/>
      <c r="VH261" s="10"/>
      <c r="VI261" s="10"/>
      <c r="VJ261" s="10"/>
      <c r="VK261" s="10"/>
      <c r="VL261" s="10"/>
      <c r="VM261" s="10"/>
      <c r="VN261" s="10"/>
      <c r="VO261" s="10"/>
      <c r="VP261" s="10"/>
      <c r="VQ261" s="10"/>
      <c r="VR261" s="10"/>
      <c r="VS261" s="10"/>
      <c r="VT261" s="10"/>
      <c r="VU261" s="10"/>
      <c r="VV261" s="10"/>
      <c r="VW261" s="10"/>
      <c r="VX261" s="10"/>
      <c r="VY261" s="10"/>
      <c r="VZ261" s="10"/>
      <c r="WA261" s="10"/>
      <c r="WB261" s="10"/>
      <c r="WC261" s="10"/>
      <c r="WD261" s="10"/>
      <c r="WE261" s="10"/>
      <c r="WF261" s="10"/>
      <c r="WG261" s="10"/>
      <c r="WH261" s="10"/>
      <c r="WI261" s="10"/>
      <c r="WJ261" s="10"/>
      <c r="WK261" s="10"/>
      <c r="WL261" s="10"/>
      <c r="WM261" s="10"/>
      <c r="WN261" s="10"/>
      <c r="WO261" s="10"/>
      <c r="WP261" s="10"/>
      <c r="WQ261" s="10"/>
      <c r="WR261" s="10"/>
      <c r="WS261" s="10"/>
      <c r="WT261" s="10"/>
      <c r="WU261" s="10"/>
      <c r="WV261" s="10"/>
      <c r="WW261" s="10"/>
      <c r="WX261" s="10"/>
      <c r="WY261" s="10"/>
      <c r="WZ261" s="10"/>
      <c r="XA261" s="10"/>
      <c r="XB261" s="10"/>
      <c r="XC261" s="10"/>
      <c r="XD261" s="10"/>
      <c r="XE261" s="10"/>
      <c r="XF261" s="10"/>
      <c r="XG261" s="10"/>
      <c r="XH261" s="10"/>
      <c r="XI261" s="10"/>
      <c r="XJ261" s="10"/>
      <c r="XK261" s="10"/>
      <c r="XL261" s="10"/>
      <c r="XM261" s="10"/>
      <c r="XN261" s="10"/>
      <c r="XO261" s="10"/>
      <c r="XP261" s="10"/>
      <c r="XQ261" s="10"/>
      <c r="XR261" s="10"/>
      <c r="XS261" s="10"/>
      <c r="XT261" s="10"/>
      <c r="XU261" s="10"/>
      <c r="XV261" s="10"/>
      <c r="XW261" s="10"/>
      <c r="XX261" s="10"/>
      <c r="XY261" s="10"/>
      <c r="XZ261" s="10"/>
      <c r="YA261" s="10"/>
      <c r="YB261" s="10"/>
      <c r="YC261" s="10"/>
      <c r="YD261" s="10"/>
      <c r="YE261" s="10"/>
      <c r="YF261" s="10"/>
      <c r="YG261" s="10"/>
      <c r="YH261" s="10"/>
      <c r="YI261" s="10"/>
      <c r="YJ261" s="10"/>
      <c r="YK261" s="10"/>
      <c r="YL261" s="10"/>
      <c r="YM261" s="10"/>
      <c r="YN261" s="10"/>
      <c r="YO261" s="10"/>
      <c r="YP261" s="10"/>
      <c r="YQ261" s="10"/>
      <c r="YR261" s="10"/>
      <c r="YS261" s="10"/>
      <c r="YT261" s="10"/>
      <c r="YU261" s="10"/>
      <c r="YV261" s="10"/>
      <c r="YW261" s="10"/>
      <c r="YX261" s="10"/>
      <c r="YY261" s="10"/>
      <c r="YZ261" s="10"/>
      <c r="ZA261" s="10"/>
      <c r="ZB261" s="10"/>
      <c r="ZC261" s="10"/>
      <c r="ZD261" s="10"/>
      <c r="ZE261" s="10"/>
      <c r="ZF261" s="10"/>
      <c r="ZG261" s="10"/>
      <c r="ZH261" s="10"/>
      <c r="ZI261" s="10"/>
      <c r="ZJ261" s="10"/>
      <c r="ZK261" s="10"/>
      <c r="ZL261" s="10"/>
      <c r="ZM261" s="10"/>
      <c r="ZN261" s="10"/>
      <c r="ZO261" s="10"/>
      <c r="ZP261" s="10"/>
      <c r="ZQ261" s="10"/>
      <c r="ZR261" s="10"/>
      <c r="ZS261" s="10"/>
      <c r="ZT261" s="10"/>
      <c r="ZU261" s="10"/>
      <c r="ZV261" s="10"/>
      <c r="ZW261" s="10"/>
      <c r="ZX261" s="10"/>
      <c r="ZY261" s="10"/>
      <c r="ZZ261" s="10"/>
      <c r="AAA261" s="10"/>
      <c r="AAB261" s="10"/>
      <c r="AAC261" s="10"/>
      <c r="AAD261" s="10"/>
      <c r="AAE261" s="10"/>
      <c r="AAF261" s="10"/>
      <c r="AAG261" s="10"/>
      <c r="AAH261" s="10"/>
      <c r="AAI261" s="10"/>
      <c r="AAJ261" s="10"/>
      <c r="AAK261" s="10"/>
      <c r="AAL261" s="10"/>
      <c r="AAM261" s="10"/>
      <c r="AAN261" s="10"/>
      <c r="AAO261" s="10"/>
      <c r="AAP261" s="10"/>
      <c r="AAQ261" s="10"/>
      <c r="AAR261" s="10"/>
      <c r="AAS261" s="10"/>
      <c r="AAT261" s="10"/>
      <c r="AAU261" s="10"/>
      <c r="AAV261" s="10"/>
      <c r="AAW261" s="10"/>
      <c r="AAX261" s="10"/>
      <c r="AAY261" s="10"/>
      <c r="AAZ261" s="10"/>
      <c r="ABA261" s="10"/>
      <c r="ABB261" s="10"/>
      <c r="ABC261" s="10"/>
      <c r="ABD261" s="10"/>
      <c r="ABE261" s="10"/>
      <c r="ABF261" s="10"/>
      <c r="ABG261" s="10"/>
      <c r="ABH261" s="10"/>
      <c r="ABI261" s="10"/>
      <c r="ABJ261" s="10"/>
      <c r="ABK261" s="10"/>
      <c r="ABL261" s="10"/>
      <c r="ABM261" s="10"/>
      <c r="ABN261" s="10"/>
      <c r="ABO261" s="10"/>
      <c r="ABP261" s="10"/>
      <c r="ABQ261" s="10"/>
      <c r="ABR261" s="10"/>
      <c r="ABS261" s="10"/>
      <c r="ABT261" s="10"/>
      <c r="ABU261" s="10"/>
      <c r="ABV261" s="10"/>
      <c r="ABW261" s="10"/>
      <c r="ABX261" s="10"/>
      <c r="ABY261" s="10"/>
      <c r="ABZ261" s="10"/>
      <c r="ACA261" s="10"/>
      <c r="ACB261" s="10"/>
      <c r="ACC261" s="10"/>
      <c r="ACD261" s="10"/>
      <c r="ACE261" s="10"/>
      <c r="ACF261" s="10"/>
      <c r="ACG261" s="10"/>
      <c r="ACH261" s="10"/>
      <c r="ACI261" s="10"/>
      <c r="ACJ261" s="10"/>
      <c r="ACK261" s="10"/>
      <c r="ACL261" s="10"/>
      <c r="ACM261" s="10"/>
      <c r="ACN261" s="10"/>
      <c r="ACO261" s="10"/>
      <c r="ACP261" s="10"/>
      <c r="ACQ261" s="10"/>
      <c r="ACR261" s="10"/>
      <c r="ACS261" s="10"/>
      <c r="ACT261" s="10"/>
      <c r="ACU261" s="10"/>
      <c r="ACV261" s="10"/>
      <c r="ACW261" s="10"/>
      <c r="ACX261" s="10"/>
      <c r="ACY261" s="10"/>
      <c r="ACZ261" s="10"/>
      <c r="ADA261" s="10"/>
      <c r="ADB261" s="10"/>
      <c r="ADC261" s="10"/>
      <c r="ADD261" s="10"/>
      <c r="ADE261" s="10"/>
      <c r="ADF261" s="10"/>
      <c r="ADG261" s="10"/>
      <c r="ADH261" s="10"/>
      <c r="ADI261" s="10"/>
      <c r="ADJ261" s="10"/>
      <c r="ADK261" s="10"/>
      <c r="ADL261" s="10"/>
      <c r="ADM261" s="10"/>
      <c r="ADN261" s="10"/>
      <c r="ADO261" s="10"/>
      <c r="ADP261" s="10"/>
      <c r="ADQ261" s="10"/>
      <c r="ADR261" s="10"/>
      <c r="ADS261" s="10"/>
      <c r="ADT261" s="10"/>
      <c r="ADU261" s="10"/>
      <c r="ADV261" s="10"/>
      <c r="ADW261" s="10"/>
      <c r="ADX261" s="10"/>
      <c r="ADY261" s="10"/>
      <c r="ADZ261" s="10"/>
      <c r="AEA261" s="10"/>
      <c r="AEB261" s="10"/>
      <c r="AEC261" s="10"/>
      <c r="AED261" s="10"/>
      <c r="AEE261" s="10"/>
      <c r="AEF261" s="10"/>
      <c r="AEG261" s="10"/>
      <c r="AEH261" s="10"/>
      <c r="AEI261" s="10"/>
      <c r="AEJ261" s="10"/>
      <c r="AEK261" s="10"/>
      <c r="AEL261" s="10"/>
      <c r="AEM261" s="10"/>
      <c r="AEN261" s="10"/>
      <c r="AEO261" s="10"/>
      <c r="AEP261" s="10"/>
      <c r="AEQ261" s="10"/>
      <c r="AER261" s="10"/>
      <c r="AES261" s="10"/>
      <c r="AET261" s="10"/>
      <c r="AEU261" s="10"/>
      <c r="AEV261" s="10"/>
      <c r="AEW261" s="10"/>
      <c r="AEX261" s="10"/>
      <c r="AEY261" s="10"/>
      <c r="AEZ261" s="10"/>
      <c r="AFA261" s="10"/>
      <c r="AFB261" s="10"/>
      <c r="AFC261" s="10"/>
      <c r="AFD261" s="10"/>
      <c r="AFE261" s="10"/>
      <c r="AFF261" s="10"/>
      <c r="AFG261" s="10"/>
      <c r="AFH261" s="10"/>
      <c r="AFI261" s="10"/>
      <c r="AFJ261" s="10"/>
      <c r="AFK261" s="10"/>
      <c r="AFL261" s="10"/>
      <c r="AFM261" s="10"/>
      <c r="AFN261" s="10"/>
      <c r="AFO261" s="10"/>
      <c r="AFP261" s="10"/>
      <c r="AFQ261" s="10"/>
      <c r="AFR261" s="10"/>
      <c r="AFS261" s="10"/>
      <c r="AFT261" s="10"/>
      <c r="AFU261" s="10"/>
      <c r="AFV261" s="10"/>
      <c r="AFW261" s="10"/>
      <c r="AFX261" s="10"/>
      <c r="AFY261" s="10"/>
      <c r="AFZ261" s="10"/>
      <c r="AGA261" s="10"/>
      <c r="AGB261" s="10"/>
      <c r="AGC261" s="10"/>
      <c r="AGD261" s="10"/>
      <c r="AGE261" s="10"/>
      <c r="AGF261" s="10"/>
      <c r="AGG261" s="10"/>
      <c r="AGH261" s="10"/>
      <c r="AGI261" s="10"/>
      <c r="AGJ261" s="10"/>
      <c r="AGK261" s="10"/>
      <c r="AGL261" s="10"/>
      <c r="AGM261" s="10"/>
      <c r="AGN261" s="10"/>
      <c r="AGO261" s="10"/>
      <c r="AGP261" s="10"/>
      <c r="AGQ261" s="10"/>
      <c r="AGR261" s="10"/>
      <c r="AGS261" s="10"/>
      <c r="AGT261" s="10"/>
      <c r="AGU261" s="10"/>
      <c r="AGV261" s="10"/>
      <c r="AGW261" s="10"/>
      <c r="AGX261" s="10"/>
      <c r="AGY261" s="10"/>
      <c r="AGZ261" s="10"/>
      <c r="AHA261" s="10"/>
      <c r="AHB261" s="10"/>
      <c r="AHC261" s="10"/>
      <c r="AHD261" s="10"/>
      <c r="AHE261" s="10"/>
      <c r="AHF261" s="10"/>
      <c r="AHG261" s="10"/>
      <c r="AHH261" s="10"/>
      <c r="AHI261" s="10"/>
      <c r="AHJ261" s="10"/>
      <c r="AHK261" s="10"/>
      <c r="AHL261" s="10"/>
      <c r="AHM261" s="10"/>
      <c r="AHN261" s="10"/>
      <c r="AHO261" s="10"/>
      <c r="AHP261" s="10"/>
      <c r="AHQ261" s="10"/>
      <c r="AHR261" s="10"/>
      <c r="AHS261" s="10"/>
      <c r="AHT261" s="10"/>
      <c r="AHU261" s="10"/>
      <c r="AHV261" s="10"/>
      <c r="AHW261" s="10"/>
      <c r="AHX261" s="10"/>
      <c r="AHY261" s="10"/>
      <c r="AHZ261" s="10"/>
      <c r="AIA261" s="10"/>
      <c r="AIB261" s="10"/>
      <c r="AIC261" s="10"/>
      <c r="AID261" s="10"/>
      <c r="AIE261" s="10"/>
      <c r="AIF261" s="10"/>
      <c r="AIG261" s="10"/>
      <c r="AIH261" s="10"/>
      <c r="AII261" s="10"/>
      <c r="AIJ261" s="10"/>
      <c r="AIK261" s="10"/>
      <c r="AIL261" s="10"/>
      <c r="AIM261" s="10"/>
      <c r="AIN261" s="10"/>
      <c r="AIO261" s="10"/>
      <c r="AIP261" s="10"/>
      <c r="AIQ261" s="10"/>
      <c r="AIR261" s="10"/>
      <c r="AIS261" s="10"/>
      <c r="AIT261" s="10"/>
      <c r="AIU261" s="10"/>
      <c r="AIV261" s="10"/>
      <c r="AIW261" s="10"/>
      <c r="AIX261" s="10"/>
      <c r="AIY261" s="10"/>
      <c r="AIZ261" s="10"/>
      <c r="AJA261" s="10"/>
      <c r="AJB261" s="10"/>
      <c r="AJC261" s="10"/>
      <c r="AJD261" s="10"/>
      <c r="AJE261" s="10"/>
      <c r="AJF261" s="10"/>
      <c r="AJG261" s="10"/>
      <c r="AJH261" s="10"/>
      <c r="AJI261" s="10"/>
      <c r="AJJ261" s="10"/>
      <c r="AJK261" s="10"/>
      <c r="AJL261" s="10"/>
      <c r="AJM261" s="10"/>
      <c r="AJN261" s="10"/>
      <c r="AJO261" s="10"/>
      <c r="AJP261" s="10"/>
      <c r="AJQ261" s="10"/>
      <c r="AJR261" s="10"/>
      <c r="AJS261" s="10"/>
      <c r="AJT261" s="10"/>
      <c r="AJU261" s="10"/>
      <c r="AJV261" s="10"/>
      <c r="AJW261" s="10"/>
      <c r="AJX261" s="10"/>
      <c r="AJY261" s="10"/>
      <c r="AJZ261" s="10"/>
      <c r="AKA261" s="10"/>
      <c r="AKB261" s="10"/>
      <c r="AKC261" s="10"/>
      <c r="AKD261" s="10"/>
      <c r="AKE261" s="10"/>
      <c r="AKF261" s="10"/>
      <c r="AKG261" s="10"/>
      <c r="AKH261" s="10"/>
      <c r="AKI261" s="10"/>
      <c r="AKJ261" s="10"/>
      <c r="AKK261" s="10"/>
      <c r="AKL261" s="10"/>
      <c r="AKM261" s="10"/>
      <c r="AKN261" s="10"/>
      <c r="AKO261" s="10"/>
      <c r="AKP261" s="10"/>
      <c r="AKQ261" s="10"/>
      <c r="AKR261" s="10"/>
      <c r="AKS261" s="10"/>
      <c r="AKT261" s="10"/>
      <c r="AKU261" s="10"/>
      <c r="AKV261" s="10"/>
      <c r="AKW261" s="10"/>
      <c r="AKX261" s="10"/>
      <c r="AKY261" s="10"/>
      <c r="AKZ261" s="10"/>
      <c r="ALA261" s="10"/>
      <c r="ALB261" s="10"/>
      <c r="ALC261" s="10"/>
      <c r="ALD261" s="10"/>
      <c r="ALE261" s="10"/>
      <c r="ALF261" s="10"/>
      <c r="ALG261" s="10"/>
      <c r="ALH261" s="10"/>
      <c r="ALI261" s="10"/>
      <c r="ALJ261" s="10"/>
      <c r="ALK261" s="10"/>
      <c r="ALL261" s="10"/>
      <c r="ALM261" s="10"/>
      <c r="ALN261" s="10"/>
      <c r="ALO261" s="10"/>
      <c r="ALP261" s="10"/>
      <c r="ALQ261" s="10"/>
      <c r="ALR261" s="10"/>
      <c r="ALS261" s="10"/>
      <c r="ALT261" s="10"/>
      <c r="ALU261" s="10"/>
      <c r="ALV261" s="10"/>
      <c r="ALW261" s="10"/>
      <c r="ALX261" s="10"/>
      <c r="ALY261" s="10"/>
      <c r="ALZ261" s="10"/>
      <c r="AMA261" s="10"/>
      <c r="AMB261" s="10"/>
      <c r="AMC261" s="10"/>
      <c r="AMD261" s="10"/>
      <c r="AME261" s="10"/>
      <c r="AMF261" s="10"/>
      <c r="AMG261" s="10"/>
      <c r="AMH261" s="10"/>
      <c r="AMI261" s="10"/>
      <c r="AMJ261" s="10"/>
      <c r="AMK261" s="10"/>
      <c r="AML261" s="10"/>
      <c r="AMM261" s="10"/>
      <c r="AMN261" s="10"/>
      <c r="AMO261" s="10"/>
      <c r="AMP261" s="10"/>
      <c r="AMQ261" s="10"/>
      <c r="AMR261" s="10"/>
      <c r="AMS261" s="10"/>
      <c r="AMT261" s="10"/>
      <c r="AMU261" s="10"/>
      <c r="AMV261" s="10"/>
      <c r="AMW261" s="10"/>
      <c r="AMX261" s="10"/>
      <c r="AMY261" s="10"/>
      <c r="AMZ261" s="10"/>
      <c r="ANA261" s="10"/>
      <c r="ANB261" s="10"/>
      <c r="ANC261" s="10"/>
      <c r="AND261" s="10"/>
      <c r="ANE261" s="10"/>
      <c r="ANF261" s="10"/>
      <c r="ANG261" s="10"/>
      <c r="ANH261" s="10"/>
      <c r="ANI261" s="10"/>
      <c r="ANJ261" s="10"/>
      <c r="ANK261" s="10"/>
      <c r="ANL261" s="10"/>
      <c r="ANM261" s="10"/>
      <c r="ANN261" s="10"/>
      <c r="ANO261" s="10"/>
      <c r="ANP261" s="10"/>
      <c r="ANQ261" s="10"/>
      <c r="ANR261" s="10"/>
      <c r="ANS261" s="10"/>
      <c r="ANT261" s="10"/>
      <c r="ANU261" s="10"/>
      <c r="ANV261" s="10"/>
      <c r="ANW261" s="10"/>
      <c r="ANX261" s="10"/>
      <c r="ANY261" s="10"/>
      <c r="ANZ261" s="10"/>
      <c r="AOA261" s="10"/>
      <c r="AOB261" s="10"/>
      <c r="AOC261" s="10"/>
      <c r="AOD261" s="10"/>
      <c r="AOE261" s="10"/>
      <c r="AOF261" s="10"/>
      <c r="AOG261" s="10"/>
      <c r="AOH261" s="10"/>
      <c r="AOI261" s="10"/>
      <c r="AOJ261" s="10"/>
      <c r="AOK261" s="10"/>
      <c r="AOL261" s="10"/>
      <c r="AOM261" s="10"/>
      <c r="AON261" s="10"/>
      <c r="AOO261" s="10"/>
      <c r="AOP261" s="10"/>
      <c r="AOQ261" s="10"/>
      <c r="AOR261" s="10"/>
      <c r="AOS261" s="10"/>
      <c r="AOT261" s="10"/>
      <c r="AOU261" s="10"/>
      <c r="AOV261" s="10"/>
      <c r="AOW261" s="10"/>
      <c r="AOX261" s="10"/>
      <c r="AOY261" s="10"/>
      <c r="AOZ261" s="10"/>
      <c r="APA261" s="10"/>
      <c r="APB261" s="10"/>
      <c r="APC261" s="10"/>
      <c r="APD261" s="10"/>
      <c r="APE261" s="10"/>
      <c r="APF261" s="10"/>
      <c r="APG261" s="10"/>
      <c r="APH261" s="10"/>
      <c r="API261" s="10"/>
      <c r="APJ261" s="10"/>
      <c r="APK261" s="10"/>
      <c r="APL261" s="10"/>
      <c r="APM261" s="10"/>
      <c r="APN261" s="10"/>
      <c r="APO261" s="10"/>
      <c r="APP261" s="10"/>
      <c r="APQ261" s="10"/>
      <c r="APR261" s="10"/>
      <c r="APS261" s="10"/>
      <c r="APT261" s="10"/>
      <c r="APU261" s="10"/>
      <c r="APV261" s="10"/>
      <c r="APW261" s="10"/>
      <c r="APX261" s="10"/>
      <c r="APY261" s="10"/>
      <c r="APZ261" s="10"/>
      <c r="AQA261" s="10"/>
      <c r="AQB261" s="10"/>
      <c r="AQC261" s="10"/>
      <c r="AQD261" s="10"/>
      <c r="AQE261" s="10"/>
      <c r="AQF261" s="10"/>
      <c r="AQG261" s="10"/>
      <c r="AQH261" s="10"/>
      <c r="AQI261" s="10"/>
      <c r="AQJ261" s="10"/>
      <c r="AQK261" s="10"/>
      <c r="AQL261" s="10"/>
      <c r="AQM261" s="10"/>
      <c r="AQN261" s="10"/>
      <c r="AQO261" s="10"/>
      <c r="AQP261" s="10"/>
      <c r="AQQ261" s="10"/>
      <c r="AQR261" s="10"/>
      <c r="AQS261" s="10"/>
      <c r="AQT261" s="10"/>
      <c r="AQU261" s="10"/>
      <c r="AQV261" s="10"/>
      <c r="AQW261" s="10"/>
      <c r="AQX261" s="10"/>
      <c r="AQY261" s="10"/>
      <c r="AQZ261" s="10"/>
      <c r="ARA261" s="10"/>
      <c r="ARB261" s="10"/>
      <c r="ARC261" s="10"/>
      <c r="ARD261" s="10"/>
      <c r="ARE261" s="10"/>
      <c r="ARF261" s="10"/>
      <c r="ARG261" s="10"/>
      <c r="ARH261" s="10"/>
      <c r="ARI261" s="10"/>
      <c r="ARJ261" s="10"/>
      <c r="ARK261" s="10"/>
      <c r="ARL261" s="10"/>
      <c r="ARM261" s="10"/>
      <c r="ARN261" s="10"/>
      <c r="ARO261" s="10"/>
      <c r="ARP261" s="10"/>
      <c r="ARQ261" s="10"/>
      <c r="ARR261" s="10"/>
      <c r="ARS261" s="10"/>
      <c r="ART261" s="10"/>
      <c r="ARU261" s="10"/>
      <c r="ARV261" s="10"/>
      <c r="ARW261" s="10"/>
      <c r="ARX261" s="10"/>
      <c r="ARY261" s="10"/>
      <c r="ARZ261" s="10"/>
      <c r="ASA261" s="10"/>
      <c r="ASB261" s="10"/>
      <c r="ASC261" s="10"/>
      <c r="ASD261" s="10"/>
      <c r="ASE261" s="10"/>
      <c r="ASF261" s="10"/>
      <c r="ASG261" s="10"/>
      <c r="ASH261" s="10"/>
      <c r="ASI261" s="10"/>
      <c r="ASJ261" s="10"/>
      <c r="ASK261" s="10"/>
      <c r="ASL261" s="10"/>
      <c r="ASM261" s="10"/>
      <c r="ASN261" s="10"/>
      <c r="ASO261" s="10"/>
      <c r="ASP261" s="10"/>
      <c r="ASQ261" s="10"/>
      <c r="ASR261" s="10"/>
      <c r="ASS261" s="10"/>
      <c r="AST261" s="10"/>
      <c r="ASU261" s="10"/>
      <c r="ASV261" s="10"/>
      <c r="ASW261" s="10"/>
      <c r="ASX261" s="10"/>
      <c r="ASY261" s="10"/>
      <c r="ASZ261" s="10"/>
      <c r="ATA261" s="10"/>
      <c r="ATB261" s="10"/>
      <c r="ATC261" s="10"/>
      <c r="ATD261" s="10"/>
      <c r="ATE261" s="10"/>
      <c r="ATF261" s="10"/>
      <c r="ATG261" s="10"/>
      <c r="ATH261" s="10"/>
      <c r="ATI261" s="10"/>
      <c r="ATJ261" s="10"/>
      <c r="ATK261" s="10"/>
      <c r="ATL261" s="10"/>
      <c r="ATM261" s="10"/>
      <c r="ATN261" s="10"/>
      <c r="ATO261" s="10"/>
      <c r="ATP261" s="10"/>
      <c r="ATQ261" s="10"/>
      <c r="ATR261" s="10"/>
      <c r="ATS261" s="10"/>
      <c r="ATT261" s="10"/>
      <c r="ATU261" s="10"/>
      <c r="ATV261" s="10"/>
      <c r="ATW261" s="10"/>
      <c r="ATX261" s="10"/>
      <c r="ATY261" s="10"/>
      <c r="ATZ261" s="10"/>
      <c r="AUA261" s="10"/>
      <c r="AUB261" s="10"/>
      <c r="AUC261" s="10"/>
      <c r="AUD261" s="10"/>
      <c r="AUE261" s="10"/>
      <c r="AUF261" s="10"/>
      <c r="AUG261" s="10"/>
      <c r="AUH261" s="10"/>
      <c r="AUI261" s="10"/>
      <c r="AUJ261" s="10"/>
      <c r="AUK261" s="10"/>
      <c r="AUL261" s="10"/>
      <c r="AUM261" s="10"/>
      <c r="AUN261" s="10"/>
      <c r="AUO261" s="10"/>
      <c r="AUP261" s="10"/>
      <c r="AUQ261" s="10"/>
      <c r="AUR261" s="10"/>
      <c r="AUS261" s="10"/>
      <c r="AUT261" s="10"/>
      <c r="AUU261" s="10"/>
      <c r="AUV261" s="10"/>
      <c r="AUW261" s="10"/>
      <c r="AUX261" s="10"/>
      <c r="AUY261" s="10"/>
      <c r="AUZ261" s="10"/>
      <c r="AVA261" s="10"/>
      <c r="AVB261" s="10"/>
      <c r="AVC261" s="10"/>
      <c r="AVD261" s="10"/>
      <c r="AVE261" s="10"/>
      <c r="AVF261" s="10"/>
      <c r="AVG261" s="10"/>
      <c r="AVH261" s="10"/>
      <c r="AVI261" s="10"/>
      <c r="AVJ261" s="10"/>
      <c r="AVK261" s="10"/>
      <c r="AVL261" s="10"/>
      <c r="AVM261" s="10"/>
      <c r="AVN261" s="10"/>
      <c r="AVO261" s="10"/>
      <c r="AVP261" s="10"/>
      <c r="AVQ261" s="10"/>
      <c r="AVR261" s="10"/>
      <c r="AVS261" s="10"/>
      <c r="AVT261" s="10"/>
      <c r="AVU261" s="10"/>
      <c r="AVV261" s="10"/>
      <c r="AVW261" s="10"/>
      <c r="AVX261" s="10"/>
      <c r="AVY261" s="10"/>
      <c r="AVZ261" s="10"/>
      <c r="AWA261" s="10"/>
      <c r="AWB261" s="10"/>
      <c r="AWC261" s="10"/>
      <c r="AWD261" s="10"/>
      <c r="AWE261" s="10"/>
      <c r="AWF261" s="10"/>
      <c r="AWG261" s="10"/>
      <c r="AWH261" s="10"/>
      <c r="AWI261" s="10"/>
      <c r="AWJ261" s="10"/>
      <c r="AWK261" s="10"/>
      <c r="AWL261" s="10"/>
      <c r="AWM261" s="10"/>
      <c r="AWN261" s="10"/>
      <c r="AWO261" s="10"/>
      <c r="AWP261" s="10"/>
      <c r="AWQ261" s="10"/>
      <c r="AWR261" s="10"/>
      <c r="AWS261" s="10"/>
      <c r="AWT261" s="10"/>
      <c r="AWU261" s="10"/>
      <c r="AWV261" s="10"/>
      <c r="AWW261" s="10"/>
      <c r="AWX261" s="10"/>
      <c r="AWY261" s="10"/>
      <c r="AWZ261" s="10"/>
      <c r="AXA261" s="10"/>
      <c r="AXB261" s="10"/>
      <c r="AXC261" s="10"/>
      <c r="AXD261" s="10"/>
      <c r="AXE261" s="10"/>
      <c r="AXF261" s="10"/>
      <c r="AXG261" s="10"/>
      <c r="AXH261" s="10"/>
      <c r="AXI261" s="10"/>
      <c r="AXJ261" s="10"/>
      <c r="AXK261" s="10"/>
      <c r="AXL261" s="10"/>
      <c r="AXM261" s="10"/>
      <c r="AXN261" s="10"/>
      <c r="AXO261" s="10"/>
      <c r="AXP261" s="10"/>
      <c r="AXQ261" s="10"/>
      <c r="AXR261" s="10"/>
      <c r="AXS261" s="10"/>
      <c r="AXT261" s="10"/>
      <c r="AXU261" s="10"/>
      <c r="AXV261" s="10"/>
      <c r="AXW261" s="10"/>
      <c r="AXX261" s="10"/>
      <c r="AXY261" s="10"/>
      <c r="AXZ261" s="10"/>
      <c r="AYA261" s="10"/>
      <c r="AYB261" s="10"/>
      <c r="AYC261" s="10"/>
      <c r="AYD261" s="10"/>
      <c r="AYE261" s="10"/>
      <c r="AYF261" s="10"/>
      <c r="AYG261" s="10"/>
      <c r="AYH261" s="10"/>
      <c r="AYI261" s="10"/>
      <c r="AYJ261" s="10"/>
      <c r="AYK261" s="10"/>
      <c r="AYL261" s="10"/>
      <c r="AYM261" s="10"/>
      <c r="AYN261" s="10"/>
      <c r="AYO261" s="10"/>
      <c r="AYP261" s="10"/>
      <c r="AYQ261" s="10"/>
      <c r="AYR261" s="10"/>
      <c r="AYS261" s="10"/>
      <c r="AYT261" s="10"/>
      <c r="AYU261" s="10"/>
      <c r="AYV261" s="10"/>
      <c r="AYW261" s="10"/>
      <c r="AYX261" s="10"/>
      <c r="AYY261" s="10"/>
      <c r="AYZ261" s="10"/>
      <c r="AZA261" s="10"/>
      <c r="AZB261" s="10"/>
      <c r="AZC261" s="10"/>
      <c r="AZD261" s="10"/>
      <c r="AZE261" s="10"/>
      <c r="AZF261" s="10"/>
      <c r="AZG261" s="10"/>
      <c r="AZH261" s="10"/>
      <c r="AZI261" s="10"/>
      <c r="AZJ261" s="10"/>
      <c r="AZK261" s="10"/>
      <c r="AZL261" s="10"/>
      <c r="AZM261" s="10"/>
      <c r="AZN261" s="10"/>
      <c r="AZO261" s="10"/>
      <c r="AZP261" s="10"/>
      <c r="AZQ261" s="10"/>
      <c r="AZR261" s="10"/>
      <c r="AZS261" s="10"/>
      <c r="AZT261" s="10"/>
      <c r="AZU261" s="10"/>
      <c r="AZV261" s="10"/>
      <c r="AZW261" s="10"/>
      <c r="AZX261" s="10"/>
      <c r="AZY261" s="10"/>
      <c r="AZZ261" s="10"/>
      <c r="BAA261" s="10"/>
      <c r="BAB261" s="10"/>
      <c r="BAC261" s="10"/>
      <c r="BAD261" s="10"/>
      <c r="BAE261" s="10"/>
      <c r="BAF261" s="10"/>
      <c r="BAG261" s="10"/>
      <c r="BAH261" s="10"/>
      <c r="BAI261" s="10"/>
      <c r="BAJ261" s="10"/>
      <c r="BAK261" s="10"/>
      <c r="BAL261" s="10"/>
      <c r="BAM261" s="10"/>
      <c r="BAN261" s="10"/>
      <c r="BAO261" s="10"/>
      <c r="BAP261" s="10"/>
      <c r="BAQ261" s="10"/>
      <c r="BAR261" s="10"/>
      <c r="BAS261" s="10"/>
      <c r="BAT261" s="10"/>
      <c r="BAU261" s="10"/>
      <c r="BAV261" s="10"/>
      <c r="BAW261" s="10"/>
      <c r="BAX261" s="10"/>
      <c r="BAY261" s="10"/>
      <c r="BAZ261" s="10"/>
      <c r="BBA261" s="10"/>
      <c r="BBB261" s="10"/>
      <c r="BBC261" s="10"/>
      <c r="BBD261" s="10"/>
      <c r="BBE261" s="10"/>
      <c r="BBF261" s="10"/>
      <c r="BBG261" s="10"/>
      <c r="BBH261" s="10"/>
      <c r="BBI261" s="10"/>
      <c r="BBJ261" s="10"/>
      <c r="BBK261" s="10"/>
      <c r="BBL261" s="10"/>
      <c r="BBM261" s="10"/>
      <c r="BBN261" s="10"/>
      <c r="BBO261" s="10"/>
      <c r="BBP261" s="10"/>
      <c r="BBQ261" s="10"/>
      <c r="BBR261" s="10"/>
      <c r="BBS261" s="10"/>
      <c r="BBT261" s="10"/>
      <c r="BBU261" s="10"/>
      <c r="BBV261" s="10"/>
      <c r="BBW261" s="10"/>
      <c r="BBX261" s="10"/>
      <c r="BBY261" s="10"/>
      <c r="BBZ261" s="10"/>
      <c r="BCA261" s="10"/>
      <c r="BCB261" s="10"/>
      <c r="BCC261" s="10"/>
      <c r="BCD261" s="10"/>
      <c r="BCE261" s="10"/>
      <c r="BCF261" s="10"/>
      <c r="BCG261" s="10"/>
      <c r="BCH261" s="10"/>
      <c r="BCI261" s="10"/>
      <c r="BCJ261" s="10"/>
      <c r="BCK261" s="10"/>
      <c r="BCL261" s="10"/>
      <c r="BCM261" s="10"/>
      <c r="BCN261" s="10"/>
      <c r="BCO261" s="10"/>
      <c r="BCP261" s="10"/>
      <c r="BCQ261" s="10"/>
      <c r="BCR261" s="10"/>
      <c r="BCS261" s="10"/>
      <c r="BCT261" s="10"/>
    </row>
    <row r="262" spans="1:1450" s="37" customFormat="1" x14ac:dyDescent="0.25">
      <c r="A262" s="17" t="s">
        <v>1235</v>
      </c>
      <c r="B262" s="29" t="s">
        <v>689</v>
      </c>
      <c r="C262" s="8" t="s">
        <v>84</v>
      </c>
      <c r="D262" s="29" t="s">
        <v>701</v>
      </c>
      <c r="E262" s="14" t="s">
        <v>700</v>
      </c>
      <c r="F262" s="29" t="s">
        <v>611</v>
      </c>
      <c r="G262" s="43">
        <v>28263</v>
      </c>
      <c r="H262" s="43">
        <v>1612</v>
      </c>
      <c r="I262" s="43">
        <v>586</v>
      </c>
      <c r="J262" s="43"/>
      <c r="K262" s="43"/>
      <c r="L262" s="29"/>
      <c r="M262" s="29"/>
      <c r="N262" s="29"/>
      <c r="O262" s="29" t="str">
        <f t="shared" si="46"/>
        <v/>
      </c>
      <c r="P262" s="29"/>
      <c r="Q262" s="112">
        <f>ABS(G262-$K$261)</f>
        <v>798.33333333333212</v>
      </c>
      <c r="R262" s="113">
        <f>IF(Q262&gt;$P$261,"",G262)</f>
        <v>28263</v>
      </c>
      <c r="S262" s="113">
        <f t="shared" si="52"/>
        <v>586</v>
      </c>
      <c r="T262" s="29"/>
      <c r="U262" s="29"/>
      <c r="V262" s="29"/>
      <c r="W262" s="112">
        <f>IF(R262="","",((R262-$T$261)/S262)^2)</f>
        <v>1.8559800088268625</v>
      </c>
      <c r="X262" s="29"/>
      <c r="Y262" s="31"/>
      <c r="Z262" s="31"/>
      <c r="AA262" s="31"/>
      <c r="AB262" s="31"/>
      <c r="AC262" s="29"/>
      <c r="AD262" s="29"/>
      <c r="AE262" s="29"/>
      <c r="AF262" s="29"/>
      <c r="AG262" s="63"/>
      <c r="AH262" s="32"/>
      <c r="AI262" s="32"/>
      <c r="AJ262" s="32"/>
      <c r="AK262" s="32"/>
      <c r="AL262" s="29"/>
      <c r="AM262" s="29"/>
      <c r="AN262" s="106"/>
      <c r="AO262" s="48"/>
      <c r="AP262" s="29"/>
      <c r="AQ262" s="29"/>
      <c r="AR262" s="29"/>
      <c r="AS262" s="29"/>
      <c r="AT262" s="29"/>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c r="HU262" s="10"/>
      <c r="HV262" s="10"/>
      <c r="HW262" s="10"/>
      <c r="HX262" s="10"/>
      <c r="HY262" s="10"/>
      <c r="HZ262" s="10"/>
      <c r="IA262" s="10"/>
      <c r="IB262" s="10"/>
      <c r="IC262" s="10"/>
      <c r="ID262" s="10"/>
      <c r="IE262" s="10"/>
      <c r="IF262" s="10"/>
      <c r="IG262" s="10"/>
      <c r="IH262" s="10"/>
      <c r="II262" s="10"/>
      <c r="IJ262" s="10"/>
      <c r="IK262" s="10"/>
      <c r="IL262" s="10"/>
      <c r="IM262" s="10"/>
      <c r="IN262" s="10"/>
      <c r="IO262" s="10"/>
      <c r="IP262" s="10"/>
      <c r="IQ262" s="10"/>
      <c r="IR262" s="10"/>
      <c r="IS262" s="10"/>
      <c r="IT262" s="10"/>
      <c r="IU262" s="10"/>
      <c r="IV262" s="10"/>
      <c r="IW262" s="10"/>
      <c r="IX262" s="10"/>
      <c r="IY262" s="10"/>
      <c r="IZ262" s="10"/>
      <c r="JA262" s="10"/>
      <c r="JB262" s="10"/>
      <c r="JC262" s="10"/>
      <c r="JD262" s="10"/>
      <c r="JE262" s="10"/>
      <c r="JF262" s="10"/>
      <c r="JG262" s="10"/>
      <c r="JH262" s="10"/>
      <c r="JI262" s="10"/>
      <c r="JJ262" s="10"/>
      <c r="JK262" s="10"/>
      <c r="JL262" s="10"/>
      <c r="JM262" s="10"/>
      <c r="JN262" s="10"/>
      <c r="JO262" s="10"/>
      <c r="JP262" s="10"/>
      <c r="JQ262" s="10"/>
      <c r="JR262" s="10"/>
      <c r="JS262" s="10"/>
      <c r="JT262" s="10"/>
      <c r="JU262" s="10"/>
      <c r="JV262" s="10"/>
      <c r="JW262" s="10"/>
      <c r="JX262" s="10"/>
      <c r="JY262" s="10"/>
      <c r="JZ262" s="10"/>
      <c r="KA262" s="10"/>
      <c r="KB262" s="10"/>
      <c r="KC262" s="10"/>
      <c r="KD262" s="10"/>
      <c r="KE262" s="10"/>
      <c r="KF262" s="10"/>
      <c r="KG262" s="10"/>
      <c r="KH262" s="10"/>
      <c r="KI262" s="10"/>
      <c r="KJ262" s="10"/>
      <c r="KK262" s="10"/>
      <c r="KL262" s="10"/>
      <c r="KM262" s="10"/>
      <c r="KN262" s="10"/>
      <c r="KO262" s="10"/>
      <c r="KP262" s="10"/>
      <c r="KQ262" s="10"/>
      <c r="KR262" s="10"/>
      <c r="KS262" s="10"/>
      <c r="KT262" s="10"/>
      <c r="KU262" s="10"/>
      <c r="KV262" s="10"/>
      <c r="KW262" s="10"/>
      <c r="KX262" s="10"/>
      <c r="KY262" s="10"/>
      <c r="KZ262" s="10"/>
      <c r="LA262" s="10"/>
      <c r="LB262" s="10"/>
      <c r="LC262" s="10"/>
      <c r="LD262" s="10"/>
      <c r="LE262" s="10"/>
      <c r="LF262" s="10"/>
      <c r="LG262" s="10"/>
      <c r="LH262" s="10"/>
      <c r="LI262" s="10"/>
      <c r="LJ262" s="10"/>
      <c r="LK262" s="10"/>
      <c r="LL262" s="10"/>
      <c r="LM262" s="10"/>
      <c r="LN262" s="10"/>
      <c r="LO262" s="10"/>
      <c r="LP262" s="10"/>
      <c r="LQ262" s="10"/>
      <c r="LR262" s="10"/>
      <c r="LS262" s="10"/>
      <c r="LT262" s="10"/>
      <c r="LU262" s="10"/>
      <c r="LV262" s="10"/>
      <c r="LW262" s="10"/>
      <c r="LX262" s="10"/>
      <c r="LY262" s="10"/>
      <c r="LZ262" s="10"/>
      <c r="MA262" s="10"/>
      <c r="MB262" s="10"/>
      <c r="MC262" s="10"/>
      <c r="MD262" s="10"/>
      <c r="ME262" s="10"/>
      <c r="MF262" s="10"/>
      <c r="MG262" s="10"/>
      <c r="MH262" s="10"/>
      <c r="MI262" s="10"/>
      <c r="MJ262" s="10"/>
      <c r="MK262" s="10"/>
      <c r="ML262" s="10"/>
      <c r="MM262" s="10"/>
      <c r="MN262" s="10"/>
      <c r="MO262" s="10"/>
      <c r="MP262" s="10"/>
      <c r="MQ262" s="10"/>
      <c r="MR262" s="10"/>
      <c r="MS262" s="10"/>
      <c r="MT262" s="10"/>
      <c r="MU262" s="10"/>
      <c r="MV262" s="10"/>
      <c r="MW262" s="10"/>
      <c r="MX262" s="10"/>
      <c r="MY262" s="10"/>
      <c r="MZ262" s="10"/>
      <c r="NA262" s="10"/>
      <c r="NB262" s="10"/>
      <c r="NC262" s="10"/>
      <c r="ND262" s="10"/>
      <c r="NE262" s="10"/>
      <c r="NF262" s="10"/>
      <c r="NG262" s="10"/>
      <c r="NH262" s="10"/>
      <c r="NI262" s="10"/>
      <c r="NJ262" s="10"/>
      <c r="NK262" s="10"/>
      <c r="NL262" s="10"/>
      <c r="NM262" s="10"/>
      <c r="NN262" s="10"/>
      <c r="NO262" s="10"/>
      <c r="NP262" s="10"/>
      <c r="NQ262" s="10"/>
      <c r="NR262" s="10"/>
      <c r="NS262" s="10"/>
      <c r="NT262" s="10"/>
      <c r="NU262" s="10"/>
      <c r="NV262" s="10"/>
      <c r="NW262" s="10"/>
      <c r="NX262" s="10"/>
      <c r="NY262" s="10"/>
      <c r="NZ262" s="10"/>
      <c r="OA262" s="10"/>
      <c r="OB262" s="10"/>
      <c r="OC262" s="10"/>
      <c r="OD262" s="10"/>
      <c r="OE262" s="10"/>
      <c r="OF262" s="10"/>
      <c r="OG262" s="10"/>
      <c r="OH262" s="10"/>
      <c r="OI262" s="10"/>
      <c r="OJ262" s="10"/>
      <c r="OK262" s="10"/>
      <c r="OL262" s="10"/>
      <c r="OM262" s="10"/>
      <c r="ON262" s="10"/>
      <c r="OO262" s="10"/>
      <c r="OP262" s="10"/>
      <c r="OQ262" s="10"/>
      <c r="OR262" s="10"/>
      <c r="OS262" s="10"/>
      <c r="OT262" s="10"/>
      <c r="OU262" s="10"/>
      <c r="OV262" s="10"/>
      <c r="OW262" s="10"/>
      <c r="OX262" s="10"/>
      <c r="OY262" s="10"/>
      <c r="OZ262" s="10"/>
      <c r="PA262" s="10"/>
      <c r="PB262" s="10"/>
      <c r="PC262" s="10"/>
      <c r="PD262" s="10"/>
      <c r="PE262" s="10"/>
      <c r="PF262" s="10"/>
      <c r="PG262" s="10"/>
      <c r="PH262" s="10"/>
      <c r="PI262" s="10"/>
      <c r="PJ262" s="10"/>
      <c r="PK262" s="10"/>
      <c r="PL262" s="10"/>
      <c r="PM262" s="10"/>
      <c r="PN262" s="10"/>
      <c r="PO262" s="10"/>
      <c r="PP262" s="10"/>
      <c r="PQ262" s="10"/>
      <c r="PR262" s="10"/>
      <c r="PS262" s="10"/>
      <c r="PT262" s="10"/>
      <c r="PU262" s="10"/>
      <c r="PV262" s="10"/>
      <c r="PW262" s="10"/>
      <c r="PX262" s="10"/>
      <c r="PY262" s="10"/>
      <c r="PZ262" s="10"/>
      <c r="QA262" s="10"/>
      <c r="QB262" s="10"/>
      <c r="QC262" s="10"/>
      <c r="QD262" s="10"/>
      <c r="QE262" s="10"/>
      <c r="QF262" s="10"/>
      <c r="QG262" s="10"/>
      <c r="QH262" s="10"/>
      <c r="QI262" s="10"/>
      <c r="QJ262" s="10"/>
      <c r="QK262" s="10"/>
      <c r="QL262" s="10"/>
      <c r="QM262" s="10"/>
      <c r="QN262" s="10"/>
      <c r="QO262" s="10"/>
      <c r="QP262" s="10"/>
      <c r="QQ262" s="10"/>
      <c r="QR262" s="10"/>
      <c r="QS262" s="10"/>
      <c r="QT262" s="10"/>
      <c r="QU262" s="10"/>
      <c r="QV262" s="10"/>
      <c r="QW262" s="10"/>
      <c r="QX262" s="10"/>
      <c r="QY262" s="10"/>
      <c r="QZ262" s="10"/>
      <c r="RA262" s="10"/>
      <c r="RB262" s="10"/>
      <c r="RC262" s="10"/>
      <c r="RD262" s="10"/>
      <c r="RE262" s="10"/>
      <c r="RF262" s="10"/>
      <c r="RG262" s="10"/>
      <c r="RH262" s="10"/>
      <c r="RI262" s="10"/>
      <c r="RJ262" s="10"/>
      <c r="RK262" s="10"/>
      <c r="RL262" s="10"/>
      <c r="RM262" s="10"/>
      <c r="RN262" s="10"/>
      <c r="RO262" s="10"/>
      <c r="RP262" s="10"/>
      <c r="RQ262" s="10"/>
      <c r="RR262" s="10"/>
      <c r="RS262" s="10"/>
      <c r="RT262" s="10"/>
      <c r="RU262" s="10"/>
      <c r="RV262" s="10"/>
      <c r="RW262" s="10"/>
      <c r="RX262" s="10"/>
      <c r="RY262" s="10"/>
      <c r="RZ262" s="10"/>
      <c r="SA262" s="10"/>
      <c r="SB262" s="10"/>
      <c r="SC262" s="10"/>
      <c r="SD262" s="10"/>
      <c r="SE262" s="10"/>
      <c r="SF262" s="10"/>
      <c r="SG262" s="10"/>
      <c r="SH262" s="10"/>
      <c r="SI262" s="10"/>
      <c r="SJ262" s="10"/>
      <c r="SK262" s="10"/>
      <c r="SL262" s="10"/>
      <c r="SM262" s="10"/>
      <c r="SN262" s="10"/>
      <c r="SO262" s="10"/>
      <c r="SP262" s="10"/>
      <c r="SQ262" s="10"/>
      <c r="SR262" s="10"/>
      <c r="SS262" s="10"/>
      <c r="ST262" s="10"/>
      <c r="SU262" s="10"/>
      <c r="SV262" s="10"/>
      <c r="SW262" s="10"/>
      <c r="SX262" s="10"/>
      <c r="SY262" s="10"/>
      <c r="SZ262" s="10"/>
      <c r="TA262" s="10"/>
      <c r="TB262" s="10"/>
      <c r="TC262" s="10"/>
      <c r="TD262" s="10"/>
      <c r="TE262" s="10"/>
      <c r="TF262" s="10"/>
      <c r="TG262" s="10"/>
      <c r="TH262" s="10"/>
      <c r="TI262" s="10"/>
      <c r="TJ262" s="10"/>
      <c r="TK262" s="10"/>
      <c r="TL262" s="10"/>
      <c r="TM262" s="10"/>
      <c r="TN262" s="10"/>
      <c r="TO262" s="10"/>
      <c r="TP262" s="10"/>
      <c r="TQ262" s="10"/>
      <c r="TR262" s="10"/>
      <c r="TS262" s="10"/>
      <c r="TT262" s="10"/>
      <c r="TU262" s="10"/>
      <c r="TV262" s="10"/>
      <c r="TW262" s="10"/>
      <c r="TX262" s="10"/>
      <c r="TY262" s="10"/>
      <c r="TZ262" s="10"/>
      <c r="UA262" s="10"/>
      <c r="UB262" s="10"/>
      <c r="UC262" s="10"/>
      <c r="UD262" s="10"/>
      <c r="UE262" s="10"/>
      <c r="UF262" s="10"/>
      <c r="UG262" s="10"/>
      <c r="UH262" s="10"/>
      <c r="UI262" s="10"/>
      <c r="UJ262" s="10"/>
      <c r="UK262" s="10"/>
      <c r="UL262" s="10"/>
      <c r="UM262" s="10"/>
      <c r="UN262" s="10"/>
      <c r="UO262" s="10"/>
      <c r="UP262" s="10"/>
      <c r="UQ262" s="10"/>
      <c r="UR262" s="10"/>
      <c r="US262" s="10"/>
      <c r="UT262" s="10"/>
      <c r="UU262" s="10"/>
      <c r="UV262" s="10"/>
      <c r="UW262" s="10"/>
      <c r="UX262" s="10"/>
      <c r="UY262" s="10"/>
      <c r="UZ262" s="10"/>
      <c r="VA262" s="10"/>
      <c r="VB262" s="10"/>
      <c r="VC262" s="10"/>
      <c r="VD262" s="10"/>
      <c r="VE262" s="10"/>
      <c r="VF262" s="10"/>
      <c r="VG262" s="10"/>
      <c r="VH262" s="10"/>
      <c r="VI262" s="10"/>
      <c r="VJ262" s="10"/>
      <c r="VK262" s="10"/>
      <c r="VL262" s="10"/>
      <c r="VM262" s="10"/>
      <c r="VN262" s="10"/>
      <c r="VO262" s="10"/>
      <c r="VP262" s="10"/>
      <c r="VQ262" s="10"/>
      <c r="VR262" s="10"/>
      <c r="VS262" s="10"/>
      <c r="VT262" s="10"/>
      <c r="VU262" s="10"/>
      <c r="VV262" s="10"/>
      <c r="VW262" s="10"/>
      <c r="VX262" s="10"/>
      <c r="VY262" s="10"/>
      <c r="VZ262" s="10"/>
      <c r="WA262" s="10"/>
      <c r="WB262" s="10"/>
      <c r="WC262" s="10"/>
      <c r="WD262" s="10"/>
      <c r="WE262" s="10"/>
      <c r="WF262" s="10"/>
      <c r="WG262" s="10"/>
      <c r="WH262" s="10"/>
      <c r="WI262" s="10"/>
      <c r="WJ262" s="10"/>
      <c r="WK262" s="10"/>
      <c r="WL262" s="10"/>
      <c r="WM262" s="10"/>
      <c r="WN262" s="10"/>
      <c r="WO262" s="10"/>
      <c r="WP262" s="10"/>
      <c r="WQ262" s="10"/>
      <c r="WR262" s="10"/>
      <c r="WS262" s="10"/>
      <c r="WT262" s="10"/>
      <c r="WU262" s="10"/>
      <c r="WV262" s="10"/>
      <c r="WW262" s="10"/>
      <c r="WX262" s="10"/>
      <c r="WY262" s="10"/>
      <c r="WZ262" s="10"/>
      <c r="XA262" s="10"/>
      <c r="XB262" s="10"/>
      <c r="XC262" s="10"/>
      <c r="XD262" s="10"/>
      <c r="XE262" s="10"/>
      <c r="XF262" s="10"/>
      <c r="XG262" s="10"/>
      <c r="XH262" s="10"/>
      <c r="XI262" s="10"/>
      <c r="XJ262" s="10"/>
      <c r="XK262" s="10"/>
      <c r="XL262" s="10"/>
      <c r="XM262" s="10"/>
      <c r="XN262" s="10"/>
      <c r="XO262" s="10"/>
      <c r="XP262" s="10"/>
      <c r="XQ262" s="10"/>
      <c r="XR262" s="10"/>
      <c r="XS262" s="10"/>
      <c r="XT262" s="10"/>
      <c r="XU262" s="10"/>
      <c r="XV262" s="10"/>
      <c r="XW262" s="10"/>
      <c r="XX262" s="10"/>
      <c r="XY262" s="10"/>
      <c r="XZ262" s="10"/>
      <c r="YA262" s="10"/>
      <c r="YB262" s="10"/>
      <c r="YC262" s="10"/>
      <c r="YD262" s="10"/>
      <c r="YE262" s="10"/>
      <c r="YF262" s="10"/>
      <c r="YG262" s="10"/>
      <c r="YH262" s="10"/>
      <c r="YI262" s="10"/>
      <c r="YJ262" s="10"/>
      <c r="YK262" s="10"/>
      <c r="YL262" s="10"/>
      <c r="YM262" s="10"/>
      <c r="YN262" s="10"/>
      <c r="YO262" s="10"/>
      <c r="YP262" s="10"/>
      <c r="YQ262" s="10"/>
      <c r="YR262" s="10"/>
      <c r="YS262" s="10"/>
      <c r="YT262" s="10"/>
      <c r="YU262" s="10"/>
      <c r="YV262" s="10"/>
      <c r="YW262" s="10"/>
      <c r="YX262" s="10"/>
      <c r="YY262" s="10"/>
      <c r="YZ262" s="10"/>
      <c r="ZA262" s="10"/>
      <c r="ZB262" s="10"/>
      <c r="ZC262" s="10"/>
      <c r="ZD262" s="10"/>
      <c r="ZE262" s="10"/>
      <c r="ZF262" s="10"/>
      <c r="ZG262" s="10"/>
      <c r="ZH262" s="10"/>
      <c r="ZI262" s="10"/>
      <c r="ZJ262" s="10"/>
      <c r="ZK262" s="10"/>
      <c r="ZL262" s="10"/>
      <c r="ZM262" s="10"/>
      <c r="ZN262" s="10"/>
      <c r="ZO262" s="10"/>
      <c r="ZP262" s="10"/>
      <c r="ZQ262" s="10"/>
      <c r="ZR262" s="10"/>
      <c r="ZS262" s="10"/>
      <c r="ZT262" s="10"/>
      <c r="ZU262" s="10"/>
      <c r="ZV262" s="10"/>
      <c r="ZW262" s="10"/>
      <c r="ZX262" s="10"/>
      <c r="ZY262" s="10"/>
      <c r="ZZ262" s="10"/>
      <c r="AAA262" s="10"/>
      <c r="AAB262" s="10"/>
      <c r="AAC262" s="10"/>
      <c r="AAD262" s="10"/>
      <c r="AAE262" s="10"/>
      <c r="AAF262" s="10"/>
      <c r="AAG262" s="10"/>
      <c r="AAH262" s="10"/>
      <c r="AAI262" s="10"/>
      <c r="AAJ262" s="10"/>
      <c r="AAK262" s="10"/>
      <c r="AAL262" s="10"/>
      <c r="AAM262" s="10"/>
      <c r="AAN262" s="10"/>
      <c r="AAO262" s="10"/>
      <c r="AAP262" s="10"/>
      <c r="AAQ262" s="10"/>
      <c r="AAR262" s="10"/>
      <c r="AAS262" s="10"/>
      <c r="AAT262" s="10"/>
      <c r="AAU262" s="10"/>
      <c r="AAV262" s="10"/>
      <c r="AAW262" s="10"/>
      <c r="AAX262" s="10"/>
      <c r="AAY262" s="10"/>
      <c r="AAZ262" s="10"/>
      <c r="ABA262" s="10"/>
      <c r="ABB262" s="10"/>
      <c r="ABC262" s="10"/>
      <c r="ABD262" s="10"/>
      <c r="ABE262" s="10"/>
      <c r="ABF262" s="10"/>
      <c r="ABG262" s="10"/>
      <c r="ABH262" s="10"/>
      <c r="ABI262" s="10"/>
      <c r="ABJ262" s="10"/>
      <c r="ABK262" s="10"/>
      <c r="ABL262" s="10"/>
      <c r="ABM262" s="10"/>
      <c r="ABN262" s="10"/>
      <c r="ABO262" s="10"/>
      <c r="ABP262" s="10"/>
      <c r="ABQ262" s="10"/>
      <c r="ABR262" s="10"/>
      <c r="ABS262" s="10"/>
      <c r="ABT262" s="10"/>
      <c r="ABU262" s="10"/>
      <c r="ABV262" s="10"/>
      <c r="ABW262" s="10"/>
      <c r="ABX262" s="10"/>
      <c r="ABY262" s="10"/>
      <c r="ABZ262" s="10"/>
      <c r="ACA262" s="10"/>
      <c r="ACB262" s="10"/>
      <c r="ACC262" s="10"/>
      <c r="ACD262" s="10"/>
      <c r="ACE262" s="10"/>
      <c r="ACF262" s="10"/>
      <c r="ACG262" s="10"/>
      <c r="ACH262" s="10"/>
      <c r="ACI262" s="10"/>
      <c r="ACJ262" s="10"/>
      <c r="ACK262" s="10"/>
      <c r="ACL262" s="10"/>
      <c r="ACM262" s="10"/>
      <c r="ACN262" s="10"/>
      <c r="ACO262" s="10"/>
      <c r="ACP262" s="10"/>
      <c r="ACQ262" s="10"/>
      <c r="ACR262" s="10"/>
      <c r="ACS262" s="10"/>
      <c r="ACT262" s="10"/>
      <c r="ACU262" s="10"/>
      <c r="ACV262" s="10"/>
      <c r="ACW262" s="10"/>
      <c r="ACX262" s="10"/>
      <c r="ACY262" s="10"/>
      <c r="ACZ262" s="10"/>
      <c r="ADA262" s="10"/>
      <c r="ADB262" s="10"/>
      <c r="ADC262" s="10"/>
      <c r="ADD262" s="10"/>
      <c r="ADE262" s="10"/>
      <c r="ADF262" s="10"/>
      <c r="ADG262" s="10"/>
      <c r="ADH262" s="10"/>
      <c r="ADI262" s="10"/>
      <c r="ADJ262" s="10"/>
      <c r="ADK262" s="10"/>
      <c r="ADL262" s="10"/>
      <c r="ADM262" s="10"/>
      <c r="ADN262" s="10"/>
      <c r="ADO262" s="10"/>
      <c r="ADP262" s="10"/>
      <c r="ADQ262" s="10"/>
      <c r="ADR262" s="10"/>
      <c r="ADS262" s="10"/>
      <c r="ADT262" s="10"/>
      <c r="ADU262" s="10"/>
      <c r="ADV262" s="10"/>
      <c r="ADW262" s="10"/>
      <c r="ADX262" s="10"/>
      <c r="ADY262" s="10"/>
      <c r="ADZ262" s="10"/>
      <c r="AEA262" s="10"/>
      <c r="AEB262" s="10"/>
      <c r="AEC262" s="10"/>
      <c r="AED262" s="10"/>
      <c r="AEE262" s="10"/>
      <c r="AEF262" s="10"/>
      <c r="AEG262" s="10"/>
      <c r="AEH262" s="10"/>
      <c r="AEI262" s="10"/>
      <c r="AEJ262" s="10"/>
      <c r="AEK262" s="10"/>
      <c r="AEL262" s="10"/>
      <c r="AEM262" s="10"/>
      <c r="AEN262" s="10"/>
      <c r="AEO262" s="10"/>
      <c r="AEP262" s="10"/>
      <c r="AEQ262" s="10"/>
      <c r="AER262" s="10"/>
      <c r="AES262" s="10"/>
      <c r="AET262" s="10"/>
      <c r="AEU262" s="10"/>
      <c r="AEV262" s="10"/>
      <c r="AEW262" s="10"/>
      <c r="AEX262" s="10"/>
      <c r="AEY262" s="10"/>
      <c r="AEZ262" s="10"/>
      <c r="AFA262" s="10"/>
      <c r="AFB262" s="10"/>
      <c r="AFC262" s="10"/>
      <c r="AFD262" s="10"/>
      <c r="AFE262" s="10"/>
      <c r="AFF262" s="10"/>
      <c r="AFG262" s="10"/>
      <c r="AFH262" s="10"/>
      <c r="AFI262" s="10"/>
      <c r="AFJ262" s="10"/>
      <c r="AFK262" s="10"/>
      <c r="AFL262" s="10"/>
      <c r="AFM262" s="10"/>
      <c r="AFN262" s="10"/>
      <c r="AFO262" s="10"/>
      <c r="AFP262" s="10"/>
      <c r="AFQ262" s="10"/>
      <c r="AFR262" s="10"/>
      <c r="AFS262" s="10"/>
      <c r="AFT262" s="10"/>
      <c r="AFU262" s="10"/>
      <c r="AFV262" s="10"/>
      <c r="AFW262" s="10"/>
      <c r="AFX262" s="10"/>
      <c r="AFY262" s="10"/>
      <c r="AFZ262" s="10"/>
      <c r="AGA262" s="10"/>
      <c r="AGB262" s="10"/>
      <c r="AGC262" s="10"/>
      <c r="AGD262" s="10"/>
      <c r="AGE262" s="10"/>
      <c r="AGF262" s="10"/>
      <c r="AGG262" s="10"/>
      <c r="AGH262" s="10"/>
      <c r="AGI262" s="10"/>
      <c r="AGJ262" s="10"/>
      <c r="AGK262" s="10"/>
      <c r="AGL262" s="10"/>
      <c r="AGM262" s="10"/>
      <c r="AGN262" s="10"/>
      <c r="AGO262" s="10"/>
      <c r="AGP262" s="10"/>
      <c r="AGQ262" s="10"/>
      <c r="AGR262" s="10"/>
      <c r="AGS262" s="10"/>
      <c r="AGT262" s="10"/>
      <c r="AGU262" s="10"/>
      <c r="AGV262" s="10"/>
      <c r="AGW262" s="10"/>
      <c r="AGX262" s="10"/>
      <c r="AGY262" s="10"/>
      <c r="AGZ262" s="10"/>
      <c r="AHA262" s="10"/>
      <c r="AHB262" s="10"/>
      <c r="AHC262" s="10"/>
      <c r="AHD262" s="10"/>
      <c r="AHE262" s="10"/>
      <c r="AHF262" s="10"/>
      <c r="AHG262" s="10"/>
      <c r="AHH262" s="10"/>
      <c r="AHI262" s="10"/>
      <c r="AHJ262" s="10"/>
      <c r="AHK262" s="10"/>
      <c r="AHL262" s="10"/>
      <c r="AHM262" s="10"/>
      <c r="AHN262" s="10"/>
      <c r="AHO262" s="10"/>
      <c r="AHP262" s="10"/>
      <c r="AHQ262" s="10"/>
      <c r="AHR262" s="10"/>
      <c r="AHS262" s="10"/>
      <c r="AHT262" s="10"/>
      <c r="AHU262" s="10"/>
      <c r="AHV262" s="10"/>
      <c r="AHW262" s="10"/>
      <c r="AHX262" s="10"/>
      <c r="AHY262" s="10"/>
      <c r="AHZ262" s="10"/>
      <c r="AIA262" s="10"/>
      <c r="AIB262" s="10"/>
      <c r="AIC262" s="10"/>
      <c r="AID262" s="10"/>
      <c r="AIE262" s="10"/>
      <c r="AIF262" s="10"/>
      <c r="AIG262" s="10"/>
      <c r="AIH262" s="10"/>
      <c r="AII262" s="10"/>
      <c r="AIJ262" s="10"/>
      <c r="AIK262" s="10"/>
      <c r="AIL262" s="10"/>
      <c r="AIM262" s="10"/>
      <c r="AIN262" s="10"/>
      <c r="AIO262" s="10"/>
      <c r="AIP262" s="10"/>
      <c r="AIQ262" s="10"/>
      <c r="AIR262" s="10"/>
      <c r="AIS262" s="10"/>
      <c r="AIT262" s="10"/>
      <c r="AIU262" s="10"/>
      <c r="AIV262" s="10"/>
      <c r="AIW262" s="10"/>
      <c r="AIX262" s="10"/>
      <c r="AIY262" s="10"/>
      <c r="AIZ262" s="10"/>
      <c r="AJA262" s="10"/>
      <c r="AJB262" s="10"/>
      <c r="AJC262" s="10"/>
      <c r="AJD262" s="10"/>
      <c r="AJE262" s="10"/>
      <c r="AJF262" s="10"/>
      <c r="AJG262" s="10"/>
      <c r="AJH262" s="10"/>
      <c r="AJI262" s="10"/>
      <c r="AJJ262" s="10"/>
      <c r="AJK262" s="10"/>
      <c r="AJL262" s="10"/>
      <c r="AJM262" s="10"/>
      <c r="AJN262" s="10"/>
      <c r="AJO262" s="10"/>
      <c r="AJP262" s="10"/>
      <c r="AJQ262" s="10"/>
      <c r="AJR262" s="10"/>
      <c r="AJS262" s="10"/>
      <c r="AJT262" s="10"/>
      <c r="AJU262" s="10"/>
      <c r="AJV262" s="10"/>
      <c r="AJW262" s="10"/>
      <c r="AJX262" s="10"/>
      <c r="AJY262" s="10"/>
      <c r="AJZ262" s="10"/>
      <c r="AKA262" s="10"/>
      <c r="AKB262" s="10"/>
      <c r="AKC262" s="10"/>
      <c r="AKD262" s="10"/>
      <c r="AKE262" s="10"/>
      <c r="AKF262" s="10"/>
      <c r="AKG262" s="10"/>
      <c r="AKH262" s="10"/>
      <c r="AKI262" s="10"/>
      <c r="AKJ262" s="10"/>
      <c r="AKK262" s="10"/>
      <c r="AKL262" s="10"/>
      <c r="AKM262" s="10"/>
      <c r="AKN262" s="10"/>
      <c r="AKO262" s="10"/>
      <c r="AKP262" s="10"/>
      <c r="AKQ262" s="10"/>
      <c r="AKR262" s="10"/>
      <c r="AKS262" s="10"/>
      <c r="AKT262" s="10"/>
      <c r="AKU262" s="10"/>
      <c r="AKV262" s="10"/>
      <c r="AKW262" s="10"/>
      <c r="AKX262" s="10"/>
      <c r="AKY262" s="10"/>
      <c r="AKZ262" s="10"/>
      <c r="ALA262" s="10"/>
      <c r="ALB262" s="10"/>
      <c r="ALC262" s="10"/>
      <c r="ALD262" s="10"/>
      <c r="ALE262" s="10"/>
      <c r="ALF262" s="10"/>
      <c r="ALG262" s="10"/>
      <c r="ALH262" s="10"/>
      <c r="ALI262" s="10"/>
      <c r="ALJ262" s="10"/>
      <c r="ALK262" s="10"/>
      <c r="ALL262" s="10"/>
      <c r="ALM262" s="10"/>
      <c r="ALN262" s="10"/>
      <c r="ALO262" s="10"/>
      <c r="ALP262" s="10"/>
      <c r="ALQ262" s="10"/>
      <c r="ALR262" s="10"/>
      <c r="ALS262" s="10"/>
      <c r="ALT262" s="10"/>
      <c r="ALU262" s="10"/>
      <c r="ALV262" s="10"/>
      <c r="ALW262" s="10"/>
      <c r="ALX262" s="10"/>
      <c r="ALY262" s="10"/>
      <c r="ALZ262" s="10"/>
      <c r="AMA262" s="10"/>
      <c r="AMB262" s="10"/>
      <c r="AMC262" s="10"/>
      <c r="AMD262" s="10"/>
      <c r="AME262" s="10"/>
      <c r="AMF262" s="10"/>
      <c r="AMG262" s="10"/>
      <c r="AMH262" s="10"/>
      <c r="AMI262" s="10"/>
      <c r="AMJ262" s="10"/>
      <c r="AMK262" s="10"/>
      <c r="AML262" s="10"/>
      <c r="AMM262" s="10"/>
      <c r="AMN262" s="10"/>
      <c r="AMO262" s="10"/>
      <c r="AMP262" s="10"/>
      <c r="AMQ262" s="10"/>
      <c r="AMR262" s="10"/>
      <c r="AMS262" s="10"/>
      <c r="AMT262" s="10"/>
      <c r="AMU262" s="10"/>
      <c r="AMV262" s="10"/>
      <c r="AMW262" s="10"/>
      <c r="AMX262" s="10"/>
      <c r="AMY262" s="10"/>
      <c r="AMZ262" s="10"/>
      <c r="ANA262" s="10"/>
      <c r="ANB262" s="10"/>
      <c r="ANC262" s="10"/>
      <c r="AND262" s="10"/>
      <c r="ANE262" s="10"/>
      <c r="ANF262" s="10"/>
      <c r="ANG262" s="10"/>
      <c r="ANH262" s="10"/>
      <c r="ANI262" s="10"/>
      <c r="ANJ262" s="10"/>
      <c r="ANK262" s="10"/>
      <c r="ANL262" s="10"/>
      <c r="ANM262" s="10"/>
      <c r="ANN262" s="10"/>
      <c r="ANO262" s="10"/>
      <c r="ANP262" s="10"/>
      <c r="ANQ262" s="10"/>
      <c r="ANR262" s="10"/>
      <c r="ANS262" s="10"/>
      <c r="ANT262" s="10"/>
      <c r="ANU262" s="10"/>
      <c r="ANV262" s="10"/>
      <c r="ANW262" s="10"/>
      <c r="ANX262" s="10"/>
      <c r="ANY262" s="10"/>
      <c r="ANZ262" s="10"/>
      <c r="AOA262" s="10"/>
      <c r="AOB262" s="10"/>
      <c r="AOC262" s="10"/>
      <c r="AOD262" s="10"/>
      <c r="AOE262" s="10"/>
      <c r="AOF262" s="10"/>
      <c r="AOG262" s="10"/>
      <c r="AOH262" s="10"/>
      <c r="AOI262" s="10"/>
      <c r="AOJ262" s="10"/>
      <c r="AOK262" s="10"/>
      <c r="AOL262" s="10"/>
      <c r="AOM262" s="10"/>
      <c r="AON262" s="10"/>
      <c r="AOO262" s="10"/>
      <c r="AOP262" s="10"/>
      <c r="AOQ262" s="10"/>
      <c r="AOR262" s="10"/>
      <c r="AOS262" s="10"/>
      <c r="AOT262" s="10"/>
      <c r="AOU262" s="10"/>
      <c r="AOV262" s="10"/>
      <c r="AOW262" s="10"/>
      <c r="AOX262" s="10"/>
      <c r="AOY262" s="10"/>
      <c r="AOZ262" s="10"/>
      <c r="APA262" s="10"/>
      <c r="APB262" s="10"/>
      <c r="APC262" s="10"/>
      <c r="APD262" s="10"/>
      <c r="APE262" s="10"/>
      <c r="APF262" s="10"/>
      <c r="APG262" s="10"/>
      <c r="APH262" s="10"/>
      <c r="API262" s="10"/>
      <c r="APJ262" s="10"/>
      <c r="APK262" s="10"/>
      <c r="APL262" s="10"/>
      <c r="APM262" s="10"/>
      <c r="APN262" s="10"/>
      <c r="APO262" s="10"/>
      <c r="APP262" s="10"/>
      <c r="APQ262" s="10"/>
      <c r="APR262" s="10"/>
      <c r="APS262" s="10"/>
      <c r="APT262" s="10"/>
      <c r="APU262" s="10"/>
      <c r="APV262" s="10"/>
      <c r="APW262" s="10"/>
      <c r="APX262" s="10"/>
      <c r="APY262" s="10"/>
      <c r="APZ262" s="10"/>
      <c r="AQA262" s="10"/>
      <c r="AQB262" s="10"/>
      <c r="AQC262" s="10"/>
      <c r="AQD262" s="10"/>
      <c r="AQE262" s="10"/>
      <c r="AQF262" s="10"/>
      <c r="AQG262" s="10"/>
      <c r="AQH262" s="10"/>
      <c r="AQI262" s="10"/>
      <c r="AQJ262" s="10"/>
      <c r="AQK262" s="10"/>
      <c r="AQL262" s="10"/>
      <c r="AQM262" s="10"/>
      <c r="AQN262" s="10"/>
      <c r="AQO262" s="10"/>
      <c r="AQP262" s="10"/>
      <c r="AQQ262" s="10"/>
      <c r="AQR262" s="10"/>
      <c r="AQS262" s="10"/>
      <c r="AQT262" s="10"/>
      <c r="AQU262" s="10"/>
      <c r="AQV262" s="10"/>
      <c r="AQW262" s="10"/>
      <c r="AQX262" s="10"/>
      <c r="AQY262" s="10"/>
      <c r="AQZ262" s="10"/>
      <c r="ARA262" s="10"/>
      <c r="ARB262" s="10"/>
      <c r="ARC262" s="10"/>
      <c r="ARD262" s="10"/>
      <c r="ARE262" s="10"/>
      <c r="ARF262" s="10"/>
      <c r="ARG262" s="10"/>
      <c r="ARH262" s="10"/>
      <c r="ARI262" s="10"/>
      <c r="ARJ262" s="10"/>
      <c r="ARK262" s="10"/>
      <c r="ARL262" s="10"/>
      <c r="ARM262" s="10"/>
      <c r="ARN262" s="10"/>
      <c r="ARO262" s="10"/>
      <c r="ARP262" s="10"/>
      <c r="ARQ262" s="10"/>
      <c r="ARR262" s="10"/>
      <c r="ARS262" s="10"/>
      <c r="ART262" s="10"/>
      <c r="ARU262" s="10"/>
      <c r="ARV262" s="10"/>
      <c r="ARW262" s="10"/>
      <c r="ARX262" s="10"/>
      <c r="ARY262" s="10"/>
      <c r="ARZ262" s="10"/>
      <c r="ASA262" s="10"/>
      <c r="ASB262" s="10"/>
      <c r="ASC262" s="10"/>
      <c r="ASD262" s="10"/>
      <c r="ASE262" s="10"/>
      <c r="ASF262" s="10"/>
      <c r="ASG262" s="10"/>
      <c r="ASH262" s="10"/>
      <c r="ASI262" s="10"/>
      <c r="ASJ262" s="10"/>
      <c r="ASK262" s="10"/>
      <c r="ASL262" s="10"/>
      <c r="ASM262" s="10"/>
      <c r="ASN262" s="10"/>
      <c r="ASO262" s="10"/>
      <c r="ASP262" s="10"/>
      <c r="ASQ262" s="10"/>
      <c r="ASR262" s="10"/>
      <c r="ASS262" s="10"/>
      <c r="AST262" s="10"/>
      <c r="ASU262" s="10"/>
      <c r="ASV262" s="10"/>
      <c r="ASW262" s="10"/>
      <c r="ASX262" s="10"/>
      <c r="ASY262" s="10"/>
      <c r="ASZ262" s="10"/>
      <c r="ATA262" s="10"/>
      <c r="ATB262" s="10"/>
      <c r="ATC262" s="10"/>
      <c r="ATD262" s="10"/>
      <c r="ATE262" s="10"/>
      <c r="ATF262" s="10"/>
      <c r="ATG262" s="10"/>
      <c r="ATH262" s="10"/>
      <c r="ATI262" s="10"/>
      <c r="ATJ262" s="10"/>
      <c r="ATK262" s="10"/>
      <c r="ATL262" s="10"/>
      <c r="ATM262" s="10"/>
      <c r="ATN262" s="10"/>
      <c r="ATO262" s="10"/>
      <c r="ATP262" s="10"/>
      <c r="ATQ262" s="10"/>
      <c r="ATR262" s="10"/>
      <c r="ATS262" s="10"/>
      <c r="ATT262" s="10"/>
      <c r="ATU262" s="10"/>
      <c r="ATV262" s="10"/>
      <c r="ATW262" s="10"/>
      <c r="ATX262" s="10"/>
      <c r="ATY262" s="10"/>
      <c r="ATZ262" s="10"/>
      <c r="AUA262" s="10"/>
      <c r="AUB262" s="10"/>
      <c r="AUC262" s="10"/>
      <c r="AUD262" s="10"/>
      <c r="AUE262" s="10"/>
      <c r="AUF262" s="10"/>
      <c r="AUG262" s="10"/>
      <c r="AUH262" s="10"/>
      <c r="AUI262" s="10"/>
      <c r="AUJ262" s="10"/>
      <c r="AUK262" s="10"/>
      <c r="AUL262" s="10"/>
      <c r="AUM262" s="10"/>
      <c r="AUN262" s="10"/>
      <c r="AUO262" s="10"/>
      <c r="AUP262" s="10"/>
      <c r="AUQ262" s="10"/>
      <c r="AUR262" s="10"/>
      <c r="AUS262" s="10"/>
      <c r="AUT262" s="10"/>
      <c r="AUU262" s="10"/>
      <c r="AUV262" s="10"/>
      <c r="AUW262" s="10"/>
      <c r="AUX262" s="10"/>
      <c r="AUY262" s="10"/>
      <c r="AUZ262" s="10"/>
      <c r="AVA262" s="10"/>
      <c r="AVB262" s="10"/>
      <c r="AVC262" s="10"/>
      <c r="AVD262" s="10"/>
      <c r="AVE262" s="10"/>
      <c r="AVF262" s="10"/>
      <c r="AVG262" s="10"/>
      <c r="AVH262" s="10"/>
      <c r="AVI262" s="10"/>
      <c r="AVJ262" s="10"/>
      <c r="AVK262" s="10"/>
      <c r="AVL262" s="10"/>
      <c r="AVM262" s="10"/>
      <c r="AVN262" s="10"/>
      <c r="AVO262" s="10"/>
      <c r="AVP262" s="10"/>
      <c r="AVQ262" s="10"/>
      <c r="AVR262" s="10"/>
      <c r="AVS262" s="10"/>
      <c r="AVT262" s="10"/>
      <c r="AVU262" s="10"/>
      <c r="AVV262" s="10"/>
      <c r="AVW262" s="10"/>
      <c r="AVX262" s="10"/>
      <c r="AVY262" s="10"/>
      <c r="AVZ262" s="10"/>
      <c r="AWA262" s="10"/>
      <c r="AWB262" s="10"/>
      <c r="AWC262" s="10"/>
      <c r="AWD262" s="10"/>
      <c r="AWE262" s="10"/>
      <c r="AWF262" s="10"/>
      <c r="AWG262" s="10"/>
      <c r="AWH262" s="10"/>
      <c r="AWI262" s="10"/>
      <c r="AWJ262" s="10"/>
      <c r="AWK262" s="10"/>
      <c r="AWL262" s="10"/>
      <c r="AWM262" s="10"/>
      <c r="AWN262" s="10"/>
      <c r="AWO262" s="10"/>
      <c r="AWP262" s="10"/>
      <c r="AWQ262" s="10"/>
      <c r="AWR262" s="10"/>
      <c r="AWS262" s="10"/>
      <c r="AWT262" s="10"/>
      <c r="AWU262" s="10"/>
      <c r="AWV262" s="10"/>
      <c r="AWW262" s="10"/>
      <c r="AWX262" s="10"/>
      <c r="AWY262" s="10"/>
      <c r="AWZ262" s="10"/>
      <c r="AXA262" s="10"/>
      <c r="AXB262" s="10"/>
      <c r="AXC262" s="10"/>
      <c r="AXD262" s="10"/>
      <c r="AXE262" s="10"/>
      <c r="AXF262" s="10"/>
      <c r="AXG262" s="10"/>
      <c r="AXH262" s="10"/>
      <c r="AXI262" s="10"/>
      <c r="AXJ262" s="10"/>
      <c r="AXK262" s="10"/>
      <c r="AXL262" s="10"/>
      <c r="AXM262" s="10"/>
      <c r="AXN262" s="10"/>
      <c r="AXO262" s="10"/>
      <c r="AXP262" s="10"/>
      <c r="AXQ262" s="10"/>
      <c r="AXR262" s="10"/>
      <c r="AXS262" s="10"/>
      <c r="AXT262" s="10"/>
      <c r="AXU262" s="10"/>
      <c r="AXV262" s="10"/>
      <c r="AXW262" s="10"/>
      <c r="AXX262" s="10"/>
      <c r="AXY262" s="10"/>
      <c r="AXZ262" s="10"/>
      <c r="AYA262" s="10"/>
      <c r="AYB262" s="10"/>
      <c r="AYC262" s="10"/>
      <c r="AYD262" s="10"/>
      <c r="AYE262" s="10"/>
      <c r="AYF262" s="10"/>
      <c r="AYG262" s="10"/>
      <c r="AYH262" s="10"/>
      <c r="AYI262" s="10"/>
      <c r="AYJ262" s="10"/>
      <c r="AYK262" s="10"/>
      <c r="AYL262" s="10"/>
      <c r="AYM262" s="10"/>
      <c r="AYN262" s="10"/>
      <c r="AYO262" s="10"/>
      <c r="AYP262" s="10"/>
      <c r="AYQ262" s="10"/>
      <c r="AYR262" s="10"/>
      <c r="AYS262" s="10"/>
      <c r="AYT262" s="10"/>
      <c r="AYU262" s="10"/>
      <c r="AYV262" s="10"/>
      <c r="AYW262" s="10"/>
      <c r="AYX262" s="10"/>
      <c r="AYY262" s="10"/>
      <c r="AYZ262" s="10"/>
      <c r="AZA262" s="10"/>
      <c r="AZB262" s="10"/>
      <c r="AZC262" s="10"/>
      <c r="AZD262" s="10"/>
      <c r="AZE262" s="10"/>
      <c r="AZF262" s="10"/>
      <c r="AZG262" s="10"/>
      <c r="AZH262" s="10"/>
      <c r="AZI262" s="10"/>
      <c r="AZJ262" s="10"/>
      <c r="AZK262" s="10"/>
      <c r="AZL262" s="10"/>
      <c r="AZM262" s="10"/>
      <c r="AZN262" s="10"/>
      <c r="AZO262" s="10"/>
      <c r="AZP262" s="10"/>
      <c r="AZQ262" s="10"/>
      <c r="AZR262" s="10"/>
      <c r="AZS262" s="10"/>
      <c r="AZT262" s="10"/>
      <c r="AZU262" s="10"/>
      <c r="AZV262" s="10"/>
      <c r="AZW262" s="10"/>
      <c r="AZX262" s="10"/>
      <c r="AZY262" s="10"/>
      <c r="AZZ262" s="10"/>
      <c r="BAA262" s="10"/>
      <c r="BAB262" s="10"/>
      <c r="BAC262" s="10"/>
      <c r="BAD262" s="10"/>
      <c r="BAE262" s="10"/>
      <c r="BAF262" s="10"/>
      <c r="BAG262" s="10"/>
      <c r="BAH262" s="10"/>
      <c r="BAI262" s="10"/>
      <c r="BAJ262" s="10"/>
      <c r="BAK262" s="10"/>
      <c r="BAL262" s="10"/>
      <c r="BAM262" s="10"/>
      <c r="BAN262" s="10"/>
      <c r="BAO262" s="10"/>
      <c r="BAP262" s="10"/>
      <c r="BAQ262" s="10"/>
      <c r="BAR262" s="10"/>
      <c r="BAS262" s="10"/>
      <c r="BAT262" s="10"/>
      <c r="BAU262" s="10"/>
      <c r="BAV262" s="10"/>
      <c r="BAW262" s="10"/>
      <c r="BAX262" s="10"/>
      <c r="BAY262" s="10"/>
      <c r="BAZ262" s="10"/>
      <c r="BBA262" s="10"/>
      <c r="BBB262" s="10"/>
      <c r="BBC262" s="10"/>
      <c r="BBD262" s="10"/>
      <c r="BBE262" s="10"/>
      <c r="BBF262" s="10"/>
      <c r="BBG262" s="10"/>
      <c r="BBH262" s="10"/>
      <c r="BBI262" s="10"/>
      <c r="BBJ262" s="10"/>
      <c r="BBK262" s="10"/>
      <c r="BBL262" s="10"/>
      <c r="BBM262" s="10"/>
      <c r="BBN262" s="10"/>
      <c r="BBO262" s="10"/>
      <c r="BBP262" s="10"/>
      <c r="BBQ262" s="10"/>
      <c r="BBR262" s="10"/>
      <c r="BBS262" s="10"/>
      <c r="BBT262" s="10"/>
      <c r="BBU262" s="10"/>
      <c r="BBV262" s="10"/>
      <c r="BBW262" s="10"/>
      <c r="BBX262" s="10"/>
      <c r="BBY262" s="10"/>
      <c r="BBZ262" s="10"/>
      <c r="BCA262" s="10"/>
      <c r="BCB262" s="10"/>
      <c r="BCC262" s="10"/>
      <c r="BCD262" s="10"/>
      <c r="BCE262" s="10"/>
      <c r="BCF262" s="10"/>
      <c r="BCG262" s="10"/>
      <c r="BCH262" s="10"/>
      <c r="BCI262" s="10"/>
      <c r="BCJ262" s="10"/>
      <c r="BCK262" s="10"/>
      <c r="BCL262" s="10"/>
      <c r="BCM262" s="10"/>
      <c r="BCN262" s="10"/>
      <c r="BCO262" s="10"/>
      <c r="BCP262" s="10"/>
      <c r="BCQ262" s="10"/>
      <c r="BCR262" s="10"/>
      <c r="BCS262" s="10"/>
      <c r="BCT262" s="10"/>
    </row>
    <row r="263" spans="1:1450" s="37" customFormat="1" x14ac:dyDescent="0.25">
      <c r="A263" s="17" t="s">
        <v>1235</v>
      </c>
      <c r="B263" s="29" t="s">
        <v>689</v>
      </c>
      <c r="C263" s="8" t="s">
        <v>84</v>
      </c>
      <c r="D263" s="29" t="s">
        <v>702</v>
      </c>
      <c r="E263" s="14" t="s">
        <v>700</v>
      </c>
      <c r="F263" s="29" t="s">
        <v>612</v>
      </c>
      <c r="G263" s="43">
        <v>19494</v>
      </c>
      <c r="H263" s="43">
        <v>1108</v>
      </c>
      <c r="I263" s="43">
        <v>400</v>
      </c>
      <c r="J263" s="43"/>
      <c r="K263" s="43"/>
      <c r="L263" s="29"/>
      <c r="M263" s="29"/>
      <c r="N263" s="29"/>
      <c r="O263" s="29" t="str">
        <f t="shared" ref="O263:O326" si="53">IF(R263="",1,"")</f>
        <v/>
      </c>
      <c r="P263" s="29"/>
      <c r="Q263" s="112">
        <f>ABS(G263-$K$261)</f>
        <v>9567.3333333333321</v>
      </c>
      <c r="R263" s="113">
        <f>IF(Q263&gt;$P$261,"",G263)</f>
        <v>19494</v>
      </c>
      <c r="S263" s="113">
        <f t="shared" si="52"/>
        <v>400</v>
      </c>
      <c r="T263" s="29"/>
      <c r="U263" s="29"/>
      <c r="V263" s="29"/>
      <c r="W263" s="112">
        <f>IF(R263="","",((R263-$T$261)/S263)^2)</f>
        <v>572.08666944444428</v>
      </c>
      <c r="X263" s="29"/>
      <c r="Y263" s="31"/>
      <c r="Z263" s="31"/>
      <c r="AA263" s="31"/>
      <c r="AB263" s="31"/>
      <c r="AC263" s="29"/>
      <c r="AD263" s="29"/>
      <c r="AE263" s="29"/>
      <c r="AF263" s="29"/>
      <c r="AG263" s="63"/>
      <c r="AH263" s="32"/>
      <c r="AI263" s="32"/>
      <c r="AJ263" s="32"/>
      <c r="AK263" s="32"/>
      <c r="AL263" s="29"/>
      <c r="AM263" s="10"/>
      <c r="AN263" s="10"/>
      <c r="AO263" s="48"/>
      <c r="AP263" s="29"/>
      <c r="AQ263" s="29"/>
      <c r="AR263" s="29"/>
      <c r="AS263" s="29"/>
      <c r="AT263" s="29"/>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c r="HU263" s="10"/>
      <c r="HV263" s="10"/>
      <c r="HW263" s="10"/>
      <c r="HX263" s="10"/>
      <c r="HY263" s="10"/>
      <c r="HZ263" s="10"/>
      <c r="IA263" s="10"/>
      <c r="IB263" s="10"/>
      <c r="IC263" s="10"/>
      <c r="ID263" s="10"/>
      <c r="IE263" s="10"/>
      <c r="IF263" s="10"/>
      <c r="IG263" s="10"/>
      <c r="IH263" s="10"/>
      <c r="II263" s="10"/>
      <c r="IJ263" s="10"/>
      <c r="IK263" s="10"/>
      <c r="IL263" s="10"/>
      <c r="IM263" s="10"/>
      <c r="IN263" s="10"/>
      <c r="IO263" s="10"/>
      <c r="IP263" s="10"/>
      <c r="IQ263" s="10"/>
      <c r="IR263" s="10"/>
      <c r="IS263" s="10"/>
      <c r="IT263" s="10"/>
      <c r="IU263" s="10"/>
      <c r="IV263" s="10"/>
      <c r="IW263" s="10"/>
      <c r="IX263" s="10"/>
      <c r="IY263" s="10"/>
      <c r="IZ263" s="10"/>
      <c r="JA263" s="10"/>
      <c r="JB263" s="10"/>
      <c r="JC263" s="10"/>
      <c r="JD263" s="10"/>
      <c r="JE263" s="10"/>
      <c r="JF263" s="10"/>
      <c r="JG263" s="10"/>
      <c r="JH263" s="10"/>
      <c r="JI263" s="10"/>
      <c r="JJ263" s="10"/>
      <c r="JK263" s="10"/>
      <c r="JL263" s="10"/>
      <c r="JM263" s="10"/>
      <c r="JN263" s="10"/>
      <c r="JO263" s="10"/>
      <c r="JP263" s="10"/>
      <c r="JQ263" s="10"/>
      <c r="JR263" s="10"/>
      <c r="JS263" s="10"/>
      <c r="JT263" s="10"/>
      <c r="JU263" s="10"/>
      <c r="JV263" s="10"/>
      <c r="JW263" s="10"/>
      <c r="JX263" s="10"/>
      <c r="JY263" s="10"/>
      <c r="JZ263" s="10"/>
      <c r="KA263" s="10"/>
      <c r="KB263" s="10"/>
      <c r="KC263" s="10"/>
      <c r="KD263" s="10"/>
      <c r="KE263" s="10"/>
      <c r="KF263" s="10"/>
      <c r="KG263" s="10"/>
      <c r="KH263" s="10"/>
      <c r="KI263" s="10"/>
      <c r="KJ263" s="10"/>
      <c r="KK263" s="10"/>
      <c r="KL263" s="10"/>
      <c r="KM263" s="10"/>
      <c r="KN263" s="10"/>
      <c r="KO263" s="10"/>
      <c r="KP263" s="10"/>
      <c r="KQ263" s="10"/>
      <c r="KR263" s="10"/>
      <c r="KS263" s="10"/>
      <c r="KT263" s="10"/>
      <c r="KU263" s="10"/>
      <c r="KV263" s="10"/>
      <c r="KW263" s="10"/>
      <c r="KX263" s="10"/>
      <c r="KY263" s="10"/>
      <c r="KZ263" s="10"/>
      <c r="LA263" s="10"/>
      <c r="LB263" s="10"/>
      <c r="LC263" s="10"/>
      <c r="LD263" s="10"/>
      <c r="LE263" s="10"/>
      <c r="LF263" s="10"/>
      <c r="LG263" s="10"/>
      <c r="LH263" s="10"/>
      <c r="LI263" s="10"/>
      <c r="LJ263" s="10"/>
      <c r="LK263" s="10"/>
      <c r="LL263" s="10"/>
      <c r="LM263" s="10"/>
      <c r="LN263" s="10"/>
      <c r="LO263" s="10"/>
      <c r="LP263" s="10"/>
      <c r="LQ263" s="10"/>
      <c r="LR263" s="10"/>
      <c r="LS263" s="10"/>
      <c r="LT263" s="10"/>
      <c r="LU263" s="10"/>
      <c r="LV263" s="10"/>
      <c r="LW263" s="10"/>
      <c r="LX263" s="10"/>
      <c r="LY263" s="10"/>
      <c r="LZ263" s="10"/>
      <c r="MA263" s="10"/>
      <c r="MB263" s="10"/>
      <c r="MC263" s="10"/>
      <c r="MD263" s="10"/>
      <c r="ME263" s="10"/>
      <c r="MF263" s="10"/>
      <c r="MG263" s="10"/>
      <c r="MH263" s="10"/>
      <c r="MI263" s="10"/>
      <c r="MJ263" s="10"/>
      <c r="MK263" s="10"/>
      <c r="ML263" s="10"/>
      <c r="MM263" s="10"/>
      <c r="MN263" s="10"/>
      <c r="MO263" s="10"/>
      <c r="MP263" s="10"/>
      <c r="MQ263" s="10"/>
      <c r="MR263" s="10"/>
      <c r="MS263" s="10"/>
      <c r="MT263" s="10"/>
      <c r="MU263" s="10"/>
      <c r="MV263" s="10"/>
      <c r="MW263" s="10"/>
      <c r="MX263" s="10"/>
      <c r="MY263" s="10"/>
      <c r="MZ263" s="10"/>
      <c r="NA263" s="10"/>
      <c r="NB263" s="10"/>
      <c r="NC263" s="10"/>
      <c r="ND263" s="10"/>
      <c r="NE263" s="10"/>
      <c r="NF263" s="10"/>
      <c r="NG263" s="10"/>
      <c r="NH263" s="10"/>
      <c r="NI263" s="10"/>
      <c r="NJ263" s="10"/>
      <c r="NK263" s="10"/>
      <c r="NL263" s="10"/>
      <c r="NM263" s="10"/>
      <c r="NN263" s="10"/>
      <c r="NO263" s="10"/>
      <c r="NP263" s="10"/>
      <c r="NQ263" s="10"/>
      <c r="NR263" s="10"/>
      <c r="NS263" s="10"/>
      <c r="NT263" s="10"/>
      <c r="NU263" s="10"/>
      <c r="NV263" s="10"/>
      <c r="NW263" s="10"/>
      <c r="NX263" s="10"/>
      <c r="NY263" s="10"/>
      <c r="NZ263" s="10"/>
      <c r="OA263" s="10"/>
      <c r="OB263" s="10"/>
      <c r="OC263" s="10"/>
      <c r="OD263" s="10"/>
      <c r="OE263" s="10"/>
      <c r="OF263" s="10"/>
      <c r="OG263" s="10"/>
      <c r="OH263" s="10"/>
      <c r="OI263" s="10"/>
      <c r="OJ263" s="10"/>
      <c r="OK263" s="10"/>
      <c r="OL263" s="10"/>
      <c r="OM263" s="10"/>
      <c r="ON263" s="10"/>
      <c r="OO263" s="10"/>
      <c r="OP263" s="10"/>
      <c r="OQ263" s="10"/>
      <c r="OR263" s="10"/>
      <c r="OS263" s="10"/>
      <c r="OT263" s="10"/>
      <c r="OU263" s="10"/>
      <c r="OV263" s="10"/>
      <c r="OW263" s="10"/>
      <c r="OX263" s="10"/>
      <c r="OY263" s="10"/>
      <c r="OZ263" s="10"/>
      <c r="PA263" s="10"/>
      <c r="PB263" s="10"/>
      <c r="PC263" s="10"/>
      <c r="PD263" s="10"/>
      <c r="PE263" s="10"/>
      <c r="PF263" s="10"/>
      <c r="PG263" s="10"/>
      <c r="PH263" s="10"/>
      <c r="PI263" s="10"/>
      <c r="PJ263" s="10"/>
      <c r="PK263" s="10"/>
      <c r="PL263" s="10"/>
      <c r="PM263" s="10"/>
      <c r="PN263" s="10"/>
      <c r="PO263" s="10"/>
      <c r="PP263" s="10"/>
      <c r="PQ263" s="10"/>
      <c r="PR263" s="10"/>
      <c r="PS263" s="10"/>
      <c r="PT263" s="10"/>
      <c r="PU263" s="10"/>
      <c r="PV263" s="10"/>
      <c r="PW263" s="10"/>
      <c r="PX263" s="10"/>
      <c r="PY263" s="10"/>
      <c r="PZ263" s="10"/>
      <c r="QA263" s="10"/>
      <c r="QB263" s="10"/>
      <c r="QC263" s="10"/>
      <c r="QD263" s="10"/>
      <c r="QE263" s="10"/>
      <c r="QF263" s="10"/>
      <c r="QG263" s="10"/>
      <c r="QH263" s="10"/>
      <c r="QI263" s="10"/>
      <c r="QJ263" s="10"/>
      <c r="QK263" s="10"/>
      <c r="QL263" s="10"/>
      <c r="QM263" s="10"/>
      <c r="QN263" s="10"/>
      <c r="QO263" s="10"/>
      <c r="QP263" s="10"/>
      <c r="QQ263" s="10"/>
      <c r="QR263" s="10"/>
      <c r="QS263" s="10"/>
      <c r="QT263" s="10"/>
      <c r="QU263" s="10"/>
      <c r="QV263" s="10"/>
      <c r="QW263" s="10"/>
      <c r="QX263" s="10"/>
      <c r="QY263" s="10"/>
      <c r="QZ263" s="10"/>
      <c r="RA263" s="10"/>
      <c r="RB263" s="10"/>
      <c r="RC263" s="10"/>
      <c r="RD263" s="10"/>
      <c r="RE263" s="10"/>
      <c r="RF263" s="10"/>
      <c r="RG263" s="10"/>
      <c r="RH263" s="10"/>
      <c r="RI263" s="10"/>
      <c r="RJ263" s="10"/>
      <c r="RK263" s="10"/>
      <c r="RL263" s="10"/>
      <c r="RM263" s="10"/>
      <c r="RN263" s="10"/>
      <c r="RO263" s="10"/>
      <c r="RP263" s="10"/>
      <c r="RQ263" s="10"/>
      <c r="RR263" s="10"/>
      <c r="RS263" s="10"/>
      <c r="RT263" s="10"/>
      <c r="RU263" s="10"/>
      <c r="RV263" s="10"/>
      <c r="RW263" s="10"/>
      <c r="RX263" s="10"/>
      <c r="RY263" s="10"/>
      <c r="RZ263" s="10"/>
      <c r="SA263" s="10"/>
      <c r="SB263" s="10"/>
      <c r="SC263" s="10"/>
      <c r="SD263" s="10"/>
      <c r="SE263" s="10"/>
      <c r="SF263" s="10"/>
      <c r="SG263" s="10"/>
      <c r="SH263" s="10"/>
      <c r="SI263" s="10"/>
      <c r="SJ263" s="10"/>
      <c r="SK263" s="10"/>
      <c r="SL263" s="10"/>
      <c r="SM263" s="10"/>
      <c r="SN263" s="10"/>
      <c r="SO263" s="10"/>
      <c r="SP263" s="10"/>
      <c r="SQ263" s="10"/>
      <c r="SR263" s="10"/>
      <c r="SS263" s="10"/>
      <c r="ST263" s="10"/>
      <c r="SU263" s="10"/>
      <c r="SV263" s="10"/>
      <c r="SW263" s="10"/>
      <c r="SX263" s="10"/>
      <c r="SY263" s="10"/>
      <c r="SZ263" s="10"/>
      <c r="TA263" s="10"/>
      <c r="TB263" s="10"/>
      <c r="TC263" s="10"/>
      <c r="TD263" s="10"/>
      <c r="TE263" s="10"/>
      <c r="TF263" s="10"/>
      <c r="TG263" s="10"/>
      <c r="TH263" s="10"/>
      <c r="TI263" s="10"/>
      <c r="TJ263" s="10"/>
      <c r="TK263" s="10"/>
      <c r="TL263" s="10"/>
      <c r="TM263" s="10"/>
      <c r="TN263" s="10"/>
      <c r="TO263" s="10"/>
      <c r="TP263" s="10"/>
      <c r="TQ263" s="10"/>
      <c r="TR263" s="10"/>
      <c r="TS263" s="10"/>
      <c r="TT263" s="10"/>
      <c r="TU263" s="10"/>
      <c r="TV263" s="10"/>
      <c r="TW263" s="10"/>
      <c r="TX263" s="10"/>
      <c r="TY263" s="10"/>
      <c r="TZ263" s="10"/>
      <c r="UA263" s="10"/>
      <c r="UB263" s="10"/>
      <c r="UC263" s="10"/>
      <c r="UD263" s="10"/>
      <c r="UE263" s="10"/>
      <c r="UF263" s="10"/>
      <c r="UG263" s="10"/>
      <c r="UH263" s="10"/>
      <c r="UI263" s="10"/>
      <c r="UJ263" s="10"/>
      <c r="UK263" s="10"/>
      <c r="UL263" s="10"/>
      <c r="UM263" s="10"/>
      <c r="UN263" s="10"/>
      <c r="UO263" s="10"/>
      <c r="UP263" s="10"/>
      <c r="UQ263" s="10"/>
      <c r="UR263" s="10"/>
      <c r="US263" s="10"/>
      <c r="UT263" s="10"/>
      <c r="UU263" s="10"/>
      <c r="UV263" s="10"/>
      <c r="UW263" s="10"/>
      <c r="UX263" s="10"/>
      <c r="UY263" s="10"/>
      <c r="UZ263" s="10"/>
      <c r="VA263" s="10"/>
      <c r="VB263" s="10"/>
      <c r="VC263" s="10"/>
      <c r="VD263" s="10"/>
      <c r="VE263" s="10"/>
      <c r="VF263" s="10"/>
      <c r="VG263" s="10"/>
      <c r="VH263" s="10"/>
      <c r="VI263" s="10"/>
      <c r="VJ263" s="10"/>
      <c r="VK263" s="10"/>
      <c r="VL263" s="10"/>
      <c r="VM263" s="10"/>
      <c r="VN263" s="10"/>
      <c r="VO263" s="10"/>
      <c r="VP263" s="10"/>
      <c r="VQ263" s="10"/>
      <c r="VR263" s="10"/>
      <c r="VS263" s="10"/>
      <c r="VT263" s="10"/>
      <c r="VU263" s="10"/>
      <c r="VV263" s="10"/>
      <c r="VW263" s="10"/>
      <c r="VX263" s="10"/>
      <c r="VY263" s="10"/>
      <c r="VZ263" s="10"/>
      <c r="WA263" s="10"/>
      <c r="WB263" s="10"/>
      <c r="WC263" s="10"/>
      <c r="WD263" s="10"/>
      <c r="WE263" s="10"/>
      <c r="WF263" s="10"/>
      <c r="WG263" s="10"/>
      <c r="WH263" s="10"/>
      <c r="WI263" s="10"/>
      <c r="WJ263" s="10"/>
      <c r="WK263" s="10"/>
      <c r="WL263" s="10"/>
      <c r="WM263" s="10"/>
      <c r="WN263" s="10"/>
      <c r="WO263" s="10"/>
      <c r="WP263" s="10"/>
      <c r="WQ263" s="10"/>
      <c r="WR263" s="10"/>
      <c r="WS263" s="10"/>
      <c r="WT263" s="10"/>
      <c r="WU263" s="10"/>
      <c r="WV263" s="10"/>
      <c r="WW263" s="10"/>
      <c r="WX263" s="10"/>
      <c r="WY263" s="10"/>
      <c r="WZ263" s="10"/>
      <c r="XA263" s="10"/>
      <c r="XB263" s="10"/>
      <c r="XC263" s="10"/>
      <c r="XD263" s="10"/>
      <c r="XE263" s="10"/>
      <c r="XF263" s="10"/>
      <c r="XG263" s="10"/>
      <c r="XH263" s="10"/>
      <c r="XI263" s="10"/>
      <c r="XJ263" s="10"/>
      <c r="XK263" s="10"/>
      <c r="XL263" s="10"/>
      <c r="XM263" s="10"/>
      <c r="XN263" s="10"/>
      <c r="XO263" s="10"/>
      <c r="XP263" s="10"/>
      <c r="XQ263" s="10"/>
      <c r="XR263" s="10"/>
      <c r="XS263" s="10"/>
      <c r="XT263" s="10"/>
      <c r="XU263" s="10"/>
      <c r="XV263" s="10"/>
      <c r="XW263" s="10"/>
      <c r="XX263" s="10"/>
      <c r="XY263" s="10"/>
      <c r="XZ263" s="10"/>
      <c r="YA263" s="10"/>
      <c r="YB263" s="10"/>
      <c r="YC263" s="10"/>
      <c r="YD263" s="10"/>
      <c r="YE263" s="10"/>
      <c r="YF263" s="10"/>
      <c r="YG263" s="10"/>
      <c r="YH263" s="10"/>
      <c r="YI263" s="10"/>
      <c r="YJ263" s="10"/>
      <c r="YK263" s="10"/>
      <c r="YL263" s="10"/>
      <c r="YM263" s="10"/>
      <c r="YN263" s="10"/>
      <c r="YO263" s="10"/>
      <c r="YP263" s="10"/>
      <c r="YQ263" s="10"/>
      <c r="YR263" s="10"/>
      <c r="YS263" s="10"/>
      <c r="YT263" s="10"/>
      <c r="YU263" s="10"/>
      <c r="YV263" s="10"/>
      <c r="YW263" s="10"/>
      <c r="YX263" s="10"/>
      <c r="YY263" s="10"/>
      <c r="YZ263" s="10"/>
      <c r="ZA263" s="10"/>
      <c r="ZB263" s="10"/>
      <c r="ZC263" s="10"/>
      <c r="ZD263" s="10"/>
      <c r="ZE263" s="10"/>
      <c r="ZF263" s="10"/>
      <c r="ZG263" s="10"/>
      <c r="ZH263" s="10"/>
      <c r="ZI263" s="10"/>
      <c r="ZJ263" s="10"/>
      <c r="ZK263" s="10"/>
      <c r="ZL263" s="10"/>
      <c r="ZM263" s="10"/>
      <c r="ZN263" s="10"/>
      <c r="ZO263" s="10"/>
      <c r="ZP263" s="10"/>
      <c r="ZQ263" s="10"/>
      <c r="ZR263" s="10"/>
      <c r="ZS263" s="10"/>
      <c r="ZT263" s="10"/>
      <c r="ZU263" s="10"/>
      <c r="ZV263" s="10"/>
      <c r="ZW263" s="10"/>
      <c r="ZX263" s="10"/>
      <c r="ZY263" s="10"/>
      <c r="ZZ263" s="10"/>
      <c r="AAA263" s="10"/>
      <c r="AAB263" s="10"/>
      <c r="AAC263" s="10"/>
      <c r="AAD263" s="10"/>
      <c r="AAE263" s="10"/>
      <c r="AAF263" s="10"/>
      <c r="AAG263" s="10"/>
      <c r="AAH263" s="10"/>
      <c r="AAI263" s="10"/>
      <c r="AAJ263" s="10"/>
      <c r="AAK263" s="10"/>
      <c r="AAL263" s="10"/>
      <c r="AAM263" s="10"/>
      <c r="AAN263" s="10"/>
      <c r="AAO263" s="10"/>
      <c r="AAP263" s="10"/>
      <c r="AAQ263" s="10"/>
      <c r="AAR263" s="10"/>
      <c r="AAS263" s="10"/>
      <c r="AAT263" s="10"/>
      <c r="AAU263" s="10"/>
      <c r="AAV263" s="10"/>
      <c r="AAW263" s="10"/>
      <c r="AAX263" s="10"/>
      <c r="AAY263" s="10"/>
      <c r="AAZ263" s="10"/>
      <c r="ABA263" s="10"/>
      <c r="ABB263" s="10"/>
      <c r="ABC263" s="10"/>
      <c r="ABD263" s="10"/>
      <c r="ABE263" s="10"/>
      <c r="ABF263" s="10"/>
      <c r="ABG263" s="10"/>
      <c r="ABH263" s="10"/>
      <c r="ABI263" s="10"/>
      <c r="ABJ263" s="10"/>
      <c r="ABK263" s="10"/>
      <c r="ABL263" s="10"/>
      <c r="ABM263" s="10"/>
      <c r="ABN263" s="10"/>
      <c r="ABO263" s="10"/>
      <c r="ABP263" s="10"/>
      <c r="ABQ263" s="10"/>
      <c r="ABR263" s="10"/>
      <c r="ABS263" s="10"/>
      <c r="ABT263" s="10"/>
      <c r="ABU263" s="10"/>
      <c r="ABV263" s="10"/>
      <c r="ABW263" s="10"/>
      <c r="ABX263" s="10"/>
      <c r="ABY263" s="10"/>
      <c r="ABZ263" s="10"/>
      <c r="ACA263" s="10"/>
      <c r="ACB263" s="10"/>
      <c r="ACC263" s="10"/>
      <c r="ACD263" s="10"/>
      <c r="ACE263" s="10"/>
      <c r="ACF263" s="10"/>
      <c r="ACG263" s="10"/>
      <c r="ACH263" s="10"/>
      <c r="ACI263" s="10"/>
      <c r="ACJ263" s="10"/>
      <c r="ACK263" s="10"/>
      <c r="ACL263" s="10"/>
      <c r="ACM263" s="10"/>
      <c r="ACN263" s="10"/>
      <c r="ACO263" s="10"/>
      <c r="ACP263" s="10"/>
      <c r="ACQ263" s="10"/>
      <c r="ACR263" s="10"/>
      <c r="ACS263" s="10"/>
      <c r="ACT263" s="10"/>
      <c r="ACU263" s="10"/>
      <c r="ACV263" s="10"/>
      <c r="ACW263" s="10"/>
      <c r="ACX263" s="10"/>
      <c r="ACY263" s="10"/>
      <c r="ACZ263" s="10"/>
      <c r="ADA263" s="10"/>
      <c r="ADB263" s="10"/>
      <c r="ADC263" s="10"/>
      <c r="ADD263" s="10"/>
      <c r="ADE263" s="10"/>
      <c r="ADF263" s="10"/>
      <c r="ADG263" s="10"/>
      <c r="ADH263" s="10"/>
      <c r="ADI263" s="10"/>
      <c r="ADJ263" s="10"/>
      <c r="ADK263" s="10"/>
      <c r="ADL263" s="10"/>
      <c r="ADM263" s="10"/>
      <c r="ADN263" s="10"/>
      <c r="ADO263" s="10"/>
      <c r="ADP263" s="10"/>
      <c r="ADQ263" s="10"/>
      <c r="ADR263" s="10"/>
      <c r="ADS263" s="10"/>
      <c r="ADT263" s="10"/>
      <c r="ADU263" s="10"/>
      <c r="ADV263" s="10"/>
      <c r="ADW263" s="10"/>
      <c r="ADX263" s="10"/>
      <c r="ADY263" s="10"/>
      <c r="ADZ263" s="10"/>
      <c r="AEA263" s="10"/>
      <c r="AEB263" s="10"/>
      <c r="AEC263" s="10"/>
      <c r="AED263" s="10"/>
      <c r="AEE263" s="10"/>
      <c r="AEF263" s="10"/>
      <c r="AEG263" s="10"/>
      <c r="AEH263" s="10"/>
      <c r="AEI263" s="10"/>
      <c r="AEJ263" s="10"/>
      <c r="AEK263" s="10"/>
      <c r="AEL263" s="10"/>
      <c r="AEM263" s="10"/>
      <c r="AEN263" s="10"/>
      <c r="AEO263" s="10"/>
      <c r="AEP263" s="10"/>
      <c r="AEQ263" s="10"/>
      <c r="AER263" s="10"/>
      <c r="AES263" s="10"/>
      <c r="AET263" s="10"/>
      <c r="AEU263" s="10"/>
      <c r="AEV263" s="10"/>
      <c r="AEW263" s="10"/>
      <c r="AEX263" s="10"/>
      <c r="AEY263" s="10"/>
      <c r="AEZ263" s="10"/>
      <c r="AFA263" s="10"/>
      <c r="AFB263" s="10"/>
      <c r="AFC263" s="10"/>
      <c r="AFD263" s="10"/>
      <c r="AFE263" s="10"/>
      <c r="AFF263" s="10"/>
      <c r="AFG263" s="10"/>
      <c r="AFH263" s="10"/>
      <c r="AFI263" s="10"/>
      <c r="AFJ263" s="10"/>
      <c r="AFK263" s="10"/>
      <c r="AFL263" s="10"/>
      <c r="AFM263" s="10"/>
      <c r="AFN263" s="10"/>
      <c r="AFO263" s="10"/>
      <c r="AFP263" s="10"/>
      <c r="AFQ263" s="10"/>
      <c r="AFR263" s="10"/>
      <c r="AFS263" s="10"/>
      <c r="AFT263" s="10"/>
      <c r="AFU263" s="10"/>
      <c r="AFV263" s="10"/>
      <c r="AFW263" s="10"/>
      <c r="AFX263" s="10"/>
      <c r="AFY263" s="10"/>
      <c r="AFZ263" s="10"/>
      <c r="AGA263" s="10"/>
      <c r="AGB263" s="10"/>
      <c r="AGC263" s="10"/>
      <c r="AGD263" s="10"/>
      <c r="AGE263" s="10"/>
      <c r="AGF263" s="10"/>
      <c r="AGG263" s="10"/>
      <c r="AGH263" s="10"/>
      <c r="AGI263" s="10"/>
      <c r="AGJ263" s="10"/>
      <c r="AGK263" s="10"/>
      <c r="AGL263" s="10"/>
      <c r="AGM263" s="10"/>
      <c r="AGN263" s="10"/>
      <c r="AGO263" s="10"/>
      <c r="AGP263" s="10"/>
      <c r="AGQ263" s="10"/>
      <c r="AGR263" s="10"/>
      <c r="AGS263" s="10"/>
      <c r="AGT263" s="10"/>
      <c r="AGU263" s="10"/>
      <c r="AGV263" s="10"/>
      <c r="AGW263" s="10"/>
      <c r="AGX263" s="10"/>
      <c r="AGY263" s="10"/>
      <c r="AGZ263" s="10"/>
      <c r="AHA263" s="10"/>
      <c r="AHB263" s="10"/>
      <c r="AHC263" s="10"/>
      <c r="AHD263" s="10"/>
      <c r="AHE263" s="10"/>
      <c r="AHF263" s="10"/>
      <c r="AHG263" s="10"/>
      <c r="AHH263" s="10"/>
      <c r="AHI263" s="10"/>
      <c r="AHJ263" s="10"/>
      <c r="AHK263" s="10"/>
      <c r="AHL263" s="10"/>
      <c r="AHM263" s="10"/>
      <c r="AHN263" s="10"/>
      <c r="AHO263" s="10"/>
      <c r="AHP263" s="10"/>
      <c r="AHQ263" s="10"/>
      <c r="AHR263" s="10"/>
      <c r="AHS263" s="10"/>
      <c r="AHT263" s="10"/>
      <c r="AHU263" s="10"/>
      <c r="AHV263" s="10"/>
      <c r="AHW263" s="10"/>
      <c r="AHX263" s="10"/>
      <c r="AHY263" s="10"/>
      <c r="AHZ263" s="10"/>
      <c r="AIA263" s="10"/>
      <c r="AIB263" s="10"/>
      <c r="AIC263" s="10"/>
      <c r="AID263" s="10"/>
      <c r="AIE263" s="10"/>
      <c r="AIF263" s="10"/>
      <c r="AIG263" s="10"/>
      <c r="AIH263" s="10"/>
      <c r="AII263" s="10"/>
      <c r="AIJ263" s="10"/>
      <c r="AIK263" s="10"/>
      <c r="AIL263" s="10"/>
      <c r="AIM263" s="10"/>
      <c r="AIN263" s="10"/>
      <c r="AIO263" s="10"/>
      <c r="AIP263" s="10"/>
      <c r="AIQ263" s="10"/>
      <c r="AIR263" s="10"/>
      <c r="AIS263" s="10"/>
      <c r="AIT263" s="10"/>
      <c r="AIU263" s="10"/>
      <c r="AIV263" s="10"/>
      <c r="AIW263" s="10"/>
      <c r="AIX263" s="10"/>
      <c r="AIY263" s="10"/>
      <c r="AIZ263" s="10"/>
      <c r="AJA263" s="10"/>
      <c r="AJB263" s="10"/>
      <c r="AJC263" s="10"/>
      <c r="AJD263" s="10"/>
      <c r="AJE263" s="10"/>
      <c r="AJF263" s="10"/>
      <c r="AJG263" s="10"/>
      <c r="AJH263" s="10"/>
      <c r="AJI263" s="10"/>
      <c r="AJJ263" s="10"/>
      <c r="AJK263" s="10"/>
      <c r="AJL263" s="10"/>
      <c r="AJM263" s="10"/>
      <c r="AJN263" s="10"/>
      <c r="AJO263" s="10"/>
      <c r="AJP263" s="10"/>
      <c r="AJQ263" s="10"/>
      <c r="AJR263" s="10"/>
      <c r="AJS263" s="10"/>
      <c r="AJT263" s="10"/>
      <c r="AJU263" s="10"/>
      <c r="AJV263" s="10"/>
      <c r="AJW263" s="10"/>
      <c r="AJX263" s="10"/>
      <c r="AJY263" s="10"/>
      <c r="AJZ263" s="10"/>
      <c r="AKA263" s="10"/>
      <c r="AKB263" s="10"/>
      <c r="AKC263" s="10"/>
      <c r="AKD263" s="10"/>
      <c r="AKE263" s="10"/>
      <c r="AKF263" s="10"/>
      <c r="AKG263" s="10"/>
      <c r="AKH263" s="10"/>
      <c r="AKI263" s="10"/>
      <c r="AKJ263" s="10"/>
      <c r="AKK263" s="10"/>
      <c r="AKL263" s="10"/>
      <c r="AKM263" s="10"/>
      <c r="AKN263" s="10"/>
      <c r="AKO263" s="10"/>
      <c r="AKP263" s="10"/>
      <c r="AKQ263" s="10"/>
      <c r="AKR263" s="10"/>
      <c r="AKS263" s="10"/>
      <c r="AKT263" s="10"/>
      <c r="AKU263" s="10"/>
      <c r="AKV263" s="10"/>
      <c r="AKW263" s="10"/>
      <c r="AKX263" s="10"/>
      <c r="AKY263" s="10"/>
      <c r="AKZ263" s="10"/>
      <c r="ALA263" s="10"/>
      <c r="ALB263" s="10"/>
      <c r="ALC263" s="10"/>
      <c r="ALD263" s="10"/>
      <c r="ALE263" s="10"/>
      <c r="ALF263" s="10"/>
      <c r="ALG263" s="10"/>
      <c r="ALH263" s="10"/>
      <c r="ALI263" s="10"/>
      <c r="ALJ263" s="10"/>
      <c r="ALK263" s="10"/>
      <c r="ALL263" s="10"/>
      <c r="ALM263" s="10"/>
      <c r="ALN263" s="10"/>
      <c r="ALO263" s="10"/>
      <c r="ALP263" s="10"/>
      <c r="ALQ263" s="10"/>
      <c r="ALR263" s="10"/>
      <c r="ALS263" s="10"/>
      <c r="ALT263" s="10"/>
      <c r="ALU263" s="10"/>
      <c r="ALV263" s="10"/>
      <c r="ALW263" s="10"/>
      <c r="ALX263" s="10"/>
      <c r="ALY263" s="10"/>
      <c r="ALZ263" s="10"/>
      <c r="AMA263" s="10"/>
      <c r="AMB263" s="10"/>
      <c r="AMC263" s="10"/>
      <c r="AMD263" s="10"/>
      <c r="AME263" s="10"/>
      <c r="AMF263" s="10"/>
      <c r="AMG263" s="10"/>
      <c r="AMH263" s="10"/>
      <c r="AMI263" s="10"/>
      <c r="AMJ263" s="10"/>
      <c r="AMK263" s="10"/>
      <c r="AML263" s="10"/>
      <c r="AMM263" s="10"/>
      <c r="AMN263" s="10"/>
      <c r="AMO263" s="10"/>
      <c r="AMP263" s="10"/>
      <c r="AMQ263" s="10"/>
      <c r="AMR263" s="10"/>
      <c r="AMS263" s="10"/>
      <c r="AMT263" s="10"/>
      <c r="AMU263" s="10"/>
      <c r="AMV263" s="10"/>
      <c r="AMW263" s="10"/>
      <c r="AMX263" s="10"/>
      <c r="AMY263" s="10"/>
      <c r="AMZ263" s="10"/>
      <c r="ANA263" s="10"/>
      <c r="ANB263" s="10"/>
      <c r="ANC263" s="10"/>
      <c r="AND263" s="10"/>
      <c r="ANE263" s="10"/>
      <c r="ANF263" s="10"/>
      <c r="ANG263" s="10"/>
      <c r="ANH263" s="10"/>
      <c r="ANI263" s="10"/>
      <c r="ANJ263" s="10"/>
      <c r="ANK263" s="10"/>
      <c r="ANL263" s="10"/>
      <c r="ANM263" s="10"/>
      <c r="ANN263" s="10"/>
      <c r="ANO263" s="10"/>
      <c r="ANP263" s="10"/>
      <c r="ANQ263" s="10"/>
      <c r="ANR263" s="10"/>
      <c r="ANS263" s="10"/>
      <c r="ANT263" s="10"/>
      <c r="ANU263" s="10"/>
      <c r="ANV263" s="10"/>
      <c r="ANW263" s="10"/>
      <c r="ANX263" s="10"/>
      <c r="ANY263" s="10"/>
      <c r="ANZ263" s="10"/>
      <c r="AOA263" s="10"/>
      <c r="AOB263" s="10"/>
      <c r="AOC263" s="10"/>
      <c r="AOD263" s="10"/>
      <c r="AOE263" s="10"/>
      <c r="AOF263" s="10"/>
      <c r="AOG263" s="10"/>
      <c r="AOH263" s="10"/>
      <c r="AOI263" s="10"/>
      <c r="AOJ263" s="10"/>
      <c r="AOK263" s="10"/>
      <c r="AOL263" s="10"/>
      <c r="AOM263" s="10"/>
      <c r="AON263" s="10"/>
      <c r="AOO263" s="10"/>
      <c r="AOP263" s="10"/>
      <c r="AOQ263" s="10"/>
      <c r="AOR263" s="10"/>
      <c r="AOS263" s="10"/>
      <c r="AOT263" s="10"/>
      <c r="AOU263" s="10"/>
      <c r="AOV263" s="10"/>
      <c r="AOW263" s="10"/>
      <c r="AOX263" s="10"/>
      <c r="AOY263" s="10"/>
      <c r="AOZ263" s="10"/>
      <c r="APA263" s="10"/>
      <c r="APB263" s="10"/>
      <c r="APC263" s="10"/>
      <c r="APD263" s="10"/>
      <c r="APE263" s="10"/>
      <c r="APF263" s="10"/>
      <c r="APG263" s="10"/>
      <c r="APH263" s="10"/>
      <c r="API263" s="10"/>
      <c r="APJ263" s="10"/>
      <c r="APK263" s="10"/>
      <c r="APL263" s="10"/>
      <c r="APM263" s="10"/>
      <c r="APN263" s="10"/>
      <c r="APO263" s="10"/>
      <c r="APP263" s="10"/>
      <c r="APQ263" s="10"/>
      <c r="APR263" s="10"/>
      <c r="APS263" s="10"/>
      <c r="APT263" s="10"/>
      <c r="APU263" s="10"/>
      <c r="APV263" s="10"/>
      <c r="APW263" s="10"/>
      <c r="APX263" s="10"/>
      <c r="APY263" s="10"/>
      <c r="APZ263" s="10"/>
      <c r="AQA263" s="10"/>
      <c r="AQB263" s="10"/>
      <c r="AQC263" s="10"/>
      <c r="AQD263" s="10"/>
      <c r="AQE263" s="10"/>
      <c r="AQF263" s="10"/>
      <c r="AQG263" s="10"/>
      <c r="AQH263" s="10"/>
      <c r="AQI263" s="10"/>
      <c r="AQJ263" s="10"/>
      <c r="AQK263" s="10"/>
      <c r="AQL263" s="10"/>
      <c r="AQM263" s="10"/>
      <c r="AQN263" s="10"/>
      <c r="AQO263" s="10"/>
      <c r="AQP263" s="10"/>
      <c r="AQQ263" s="10"/>
      <c r="AQR263" s="10"/>
      <c r="AQS263" s="10"/>
      <c r="AQT263" s="10"/>
      <c r="AQU263" s="10"/>
      <c r="AQV263" s="10"/>
      <c r="AQW263" s="10"/>
      <c r="AQX263" s="10"/>
      <c r="AQY263" s="10"/>
      <c r="AQZ263" s="10"/>
      <c r="ARA263" s="10"/>
      <c r="ARB263" s="10"/>
      <c r="ARC263" s="10"/>
      <c r="ARD263" s="10"/>
      <c r="ARE263" s="10"/>
      <c r="ARF263" s="10"/>
      <c r="ARG263" s="10"/>
      <c r="ARH263" s="10"/>
      <c r="ARI263" s="10"/>
      <c r="ARJ263" s="10"/>
      <c r="ARK263" s="10"/>
      <c r="ARL263" s="10"/>
      <c r="ARM263" s="10"/>
      <c r="ARN263" s="10"/>
      <c r="ARO263" s="10"/>
      <c r="ARP263" s="10"/>
      <c r="ARQ263" s="10"/>
      <c r="ARR263" s="10"/>
      <c r="ARS263" s="10"/>
      <c r="ART263" s="10"/>
      <c r="ARU263" s="10"/>
      <c r="ARV263" s="10"/>
      <c r="ARW263" s="10"/>
      <c r="ARX263" s="10"/>
      <c r="ARY263" s="10"/>
      <c r="ARZ263" s="10"/>
      <c r="ASA263" s="10"/>
      <c r="ASB263" s="10"/>
      <c r="ASC263" s="10"/>
      <c r="ASD263" s="10"/>
      <c r="ASE263" s="10"/>
      <c r="ASF263" s="10"/>
      <c r="ASG263" s="10"/>
      <c r="ASH263" s="10"/>
      <c r="ASI263" s="10"/>
      <c r="ASJ263" s="10"/>
      <c r="ASK263" s="10"/>
      <c r="ASL263" s="10"/>
      <c r="ASM263" s="10"/>
      <c r="ASN263" s="10"/>
      <c r="ASO263" s="10"/>
      <c r="ASP263" s="10"/>
      <c r="ASQ263" s="10"/>
      <c r="ASR263" s="10"/>
      <c r="ASS263" s="10"/>
      <c r="AST263" s="10"/>
      <c r="ASU263" s="10"/>
      <c r="ASV263" s="10"/>
      <c r="ASW263" s="10"/>
      <c r="ASX263" s="10"/>
      <c r="ASY263" s="10"/>
      <c r="ASZ263" s="10"/>
      <c r="ATA263" s="10"/>
      <c r="ATB263" s="10"/>
      <c r="ATC263" s="10"/>
      <c r="ATD263" s="10"/>
      <c r="ATE263" s="10"/>
      <c r="ATF263" s="10"/>
      <c r="ATG263" s="10"/>
      <c r="ATH263" s="10"/>
      <c r="ATI263" s="10"/>
      <c r="ATJ263" s="10"/>
      <c r="ATK263" s="10"/>
      <c r="ATL263" s="10"/>
      <c r="ATM263" s="10"/>
      <c r="ATN263" s="10"/>
      <c r="ATO263" s="10"/>
      <c r="ATP263" s="10"/>
      <c r="ATQ263" s="10"/>
      <c r="ATR263" s="10"/>
      <c r="ATS263" s="10"/>
      <c r="ATT263" s="10"/>
      <c r="ATU263" s="10"/>
      <c r="ATV263" s="10"/>
      <c r="ATW263" s="10"/>
      <c r="ATX263" s="10"/>
      <c r="ATY263" s="10"/>
      <c r="ATZ263" s="10"/>
      <c r="AUA263" s="10"/>
      <c r="AUB263" s="10"/>
      <c r="AUC263" s="10"/>
      <c r="AUD263" s="10"/>
      <c r="AUE263" s="10"/>
      <c r="AUF263" s="10"/>
      <c r="AUG263" s="10"/>
      <c r="AUH263" s="10"/>
      <c r="AUI263" s="10"/>
      <c r="AUJ263" s="10"/>
      <c r="AUK263" s="10"/>
      <c r="AUL263" s="10"/>
      <c r="AUM263" s="10"/>
      <c r="AUN263" s="10"/>
      <c r="AUO263" s="10"/>
      <c r="AUP263" s="10"/>
      <c r="AUQ263" s="10"/>
      <c r="AUR263" s="10"/>
      <c r="AUS263" s="10"/>
      <c r="AUT263" s="10"/>
      <c r="AUU263" s="10"/>
      <c r="AUV263" s="10"/>
      <c r="AUW263" s="10"/>
      <c r="AUX263" s="10"/>
      <c r="AUY263" s="10"/>
      <c r="AUZ263" s="10"/>
      <c r="AVA263" s="10"/>
      <c r="AVB263" s="10"/>
      <c r="AVC263" s="10"/>
      <c r="AVD263" s="10"/>
      <c r="AVE263" s="10"/>
      <c r="AVF263" s="10"/>
      <c r="AVG263" s="10"/>
      <c r="AVH263" s="10"/>
      <c r="AVI263" s="10"/>
      <c r="AVJ263" s="10"/>
      <c r="AVK263" s="10"/>
      <c r="AVL263" s="10"/>
      <c r="AVM263" s="10"/>
      <c r="AVN263" s="10"/>
      <c r="AVO263" s="10"/>
      <c r="AVP263" s="10"/>
      <c r="AVQ263" s="10"/>
      <c r="AVR263" s="10"/>
      <c r="AVS263" s="10"/>
      <c r="AVT263" s="10"/>
      <c r="AVU263" s="10"/>
      <c r="AVV263" s="10"/>
      <c r="AVW263" s="10"/>
      <c r="AVX263" s="10"/>
      <c r="AVY263" s="10"/>
      <c r="AVZ263" s="10"/>
      <c r="AWA263" s="10"/>
      <c r="AWB263" s="10"/>
      <c r="AWC263" s="10"/>
      <c r="AWD263" s="10"/>
      <c r="AWE263" s="10"/>
      <c r="AWF263" s="10"/>
      <c r="AWG263" s="10"/>
      <c r="AWH263" s="10"/>
      <c r="AWI263" s="10"/>
      <c r="AWJ263" s="10"/>
      <c r="AWK263" s="10"/>
      <c r="AWL263" s="10"/>
      <c r="AWM263" s="10"/>
      <c r="AWN263" s="10"/>
      <c r="AWO263" s="10"/>
      <c r="AWP263" s="10"/>
      <c r="AWQ263" s="10"/>
      <c r="AWR263" s="10"/>
      <c r="AWS263" s="10"/>
      <c r="AWT263" s="10"/>
      <c r="AWU263" s="10"/>
      <c r="AWV263" s="10"/>
      <c r="AWW263" s="10"/>
      <c r="AWX263" s="10"/>
      <c r="AWY263" s="10"/>
      <c r="AWZ263" s="10"/>
      <c r="AXA263" s="10"/>
      <c r="AXB263" s="10"/>
      <c r="AXC263" s="10"/>
      <c r="AXD263" s="10"/>
      <c r="AXE263" s="10"/>
      <c r="AXF263" s="10"/>
      <c r="AXG263" s="10"/>
      <c r="AXH263" s="10"/>
      <c r="AXI263" s="10"/>
      <c r="AXJ263" s="10"/>
      <c r="AXK263" s="10"/>
      <c r="AXL263" s="10"/>
      <c r="AXM263" s="10"/>
      <c r="AXN263" s="10"/>
      <c r="AXO263" s="10"/>
      <c r="AXP263" s="10"/>
      <c r="AXQ263" s="10"/>
      <c r="AXR263" s="10"/>
      <c r="AXS263" s="10"/>
      <c r="AXT263" s="10"/>
      <c r="AXU263" s="10"/>
      <c r="AXV263" s="10"/>
      <c r="AXW263" s="10"/>
      <c r="AXX263" s="10"/>
      <c r="AXY263" s="10"/>
      <c r="AXZ263" s="10"/>
      <c r="AYA263" s="10"/>
      <c r="AYB263" s="10"/>
      <c r="AYC263" s="10"/>
      <c r="AYD263" s="10"/>
      <c r="AYE263" s="10"/>
      <c r="AYF263" s="10"/>
      <c r="AYG263" s="10"/>
      <c r="AYH263" s="10"/>
      <c r="AYI263" s="10"/>
      <c r="AYJ263" s="10"/>
      <c r="AYK263" s="10"/>
      <c r="AYL263" s="10"/>
      <c r="AYM263" s="10"/>
      <c r="AYN263" s="10"/>
      <c r="AYO263" s="10"/>
      <c r="AYP263" s="10"/>
      <c r="AYQ263" s="10"/>
      <c r="AYR263" s="10"/>
      <c r="AYS263" s="10"/>
      <c r="AYT263" s="10"/>
      <c r="AYU263" s="10"/>
      <c r="AYV263" s="10"/>
      <c r="AYW263" s="10"/>
      <c r="AYX263" s="10"/>
      <c r="AYY263" s="10"/>
      <c r="AYZ263" s="10"/>
      <c r="AZA263" s="10"/>
      <c r="AZB263" s="10"/>
      <c r="AZC263" s="10"/>
      <c r="AZD263" s="10"/>
      <c r="AZE263" s="10"/>
      <c r="AZF263" s="10"/>
      <c r="AZG263" s="10"/>
      <c r="AZH263" s="10"/>
      <c r="AZI263" s="10"/>
      <c r="AZJ263" s="10"/>
      <c r="AZK263" s="10"/>
      <c r="AZL263" s="10"/>
      <c r="AZM263" s="10"/>
      <c r="AZN263" s="10"/>
      <c r="AZO263" s="10"/>
      <c r="AZP263" s="10"/>
      <c r="AZQ263" s="10"/>
      <c r="AZR263" s="10"/>
      <c r="AZS263" s="10"/>
      <c r="AZT263" s="10"/>
      <c r="AZU263" s="10"/>
      <c r="AZV263" s="10"/>
      <c r="AZW263" s="10"/>
      <c r="AZX263" s="10"/>
      <c r="AZY263" s="10"/>
      <c r="AZZ263" s="10"/>
      <c r="BAA263" s="10"/>
      <c r="BAB263" s="10"/>
      <c r="BAC263" s="10"/>
      <c r="BAD263" s="10"/>
      <c r="BAE263" s="10"/>
      <c r="BAF263" s="10"/>
      <c r="BAG263" s="10"/>
      <c r="BAH263" s="10"/>
      <c r="BAI263" s="10"/>
      <c r="BAJ263" s="10"/>
      <c r="BAK263" s="10"/>
      <c r="BAL263" s="10"/>
      <c r="BAM263" s="10"/>
      <c r="BAN263" s="10"/>
      <c r="BAO263" s="10"/>
      <c r="BAP263" s="10"/>
      <c r="BAQ263" s="10"/>
      <c r="BAR263" s="10"/>
      <c r="BAS263" s="10"/>
      <c r="BAT263" s="10"/>
      <c r="BAU263" s="10"/>
      <c r="BAV263" s="10"/>
      <c r="BAW263" s="10"/>
      <c r="BAX263" s="10"/>
      <c r="BAY263" s="10"/>
      <c r="BAZ263" s="10"/>
      <c r="BBA263" s="10"/>
      <c r="BBB263" s="10"/>
      <c r="BBC263" s="10"/>
      <c r="BBD263" s="10"/>
      <c r="BBE263" s="10"/>
      <c r="BBF263" s="10"/>
      <c r="BBG263" s="10"/>
      <c r="BBH263" s="10"/>
      <c r="BBI263" s="10"/>
      <c r="BBJ263" s="10"/>
      <c r="BBK263" s="10"/>
      <c r="BBL263" s="10"/>
      <c r="BBM263" s="10"/>
      <c r="BBN263" s="10"/>
      <c r="BBO263" s="10"/>
      <c r="BBP263" s="10"/>
      <c r="BBQ263" s="10"/>
      <c r="BBR263" s="10"/>
      <c r="BBS263" s="10"/>
      <c r="BBT263" s="10"/>
      <c r="BBU263" s="10"/>
      <c r="BBV263" s="10"/>
      <c r="BBW263" s="10"/>
      <c r="BBX263" s="10"/>
      <c r="BBY263" s="10"/>
      <c r="BBZ263" s="10"/>
      <c r="BCA263" s="10"/>
      <c r="BCB263" s="10"/>
      <c r="BCC263" s="10"/>
      <c r="BCD263" s="10"/>
      <c r="BCE263" s="10"/>
      <c r="BCF263" s="10"/>
      <c r="BCG263" s="10"/>
      <c r="BCH263" s="10"/>
      <c r="BCI263" s="10"/>
      <c r="BCJ263" s="10"/>
      <c r="BCK263" s="10"/>
      <c r="BCL263" s="10"/>
      <c r="BCM263" s="10"/>
      <c r="BCN263" s="10"/>
      <c r="BCO263" s="10"/>
      <c r="BCP263" s="10"/>
      <c r="BCQ263" s="10"/>
      <c r="BCR263" s="10"/>
      <c r="BCS263" s="10"/>
      <c r="BCT263" s="10"/>
    </row>
    <row r="264" spans="1:1450" s="65" customFormat="1" x14ac:dyDescent="0.25">
      <c r="A264" s="66" t="s">
        <v>1235</v>
      </c>
      <c r="B264" s="33" t="s">
        <v>689</v>
      </c>
      <c r="C264" s="33" t="s">
        <v>84</v>
      </c>
      <c r="D264" s="33" t="s">
        <v>703</v>
      </c>
      <c r="E264" s="67" t="s">
        <v>704</v>
      </c>
      <c r="F264" s="33" t="s">
        <v>613</v>
      </c>
      <c r="G264" s="67">
        <v>24293</v>
      </c>
      <c r="H264" s="67">
        <v>1490</v>
      </c>
      <c r="I264" s="67">
        <v>746</v>
      </c>
      <c r="J264" s="67">
        <v>4</v>
      </c>
      <c r="K264" s="68">
        <f>AVERAGE(G264:G267)</f>
        <v>18212.5</v>
      </c>
      <c r="L264" s="68">
        <f>STDEV(G264:G267)</f>
        <v>5052.9384520296699</v>
      </c>
      <c r="M264" s="33"/>
      <c r="N264" s="96">
        <v>1.383</v>
      </c>
      <c r="O264" s="33" t="str">
        <f t="shared" si="53"/>
        <v/>
      </c>
      <c r="P264" s="68">
        <f>ABS(L264*N264)</f>
        <v>6988.2138791570333</v>
      </c>
      <c r="Q264" s="68">
        <f>ABS(G264-$K$264)</f>
        <v>6080.5</v>
      </c>
      <c r="R264" s="34">
        <f>IF(Q264&gt;$P$264,"",G264)</f>
        <v>24293</v>
      </c>
      <c r="S264" s="34">
        <f t="shared" si="52"/>
        <v>746</v>
      </c>
      <c r="T264" s="68">
        <f>AVERAGE(R264:R267)</f>
        <v>18212.5</v>
      </c>
      <c r="U264" s="68">
        <f>STDEV(R264:R267)</f>
        <v>5052.9384520296699</v>
      </c>
      <c r="V264" s="33"/>
      <c r="W264" s="68">
        <f>IF(R264="","",((R264-$T$264)/S264)^2)</f>
        <v>66.435610566452723</v>
      </c>
      <c r="X264" s="70">
        <f>(1/(J264-1))*SUM(W264:W267)</f>
        <v>76.271563371401612</v>
      </c>
      <c r="Y264" s="71">
        <f>U264/T264</f>
        <v>0.27744342907506764</v>
      </c>
      <c r="Z264" s="75"/>
      <c r="AA264" s="71" t="str">
        <f>IF(X264&lt;2,"A",IF(Y264&lt;0.15,"B","C"))</f>
        <v>C</v>
      </c>
      <c r="AB264" s="75"/>
      <c r="AC264" s="38">
        <f>T264/1000</f>
        <v>18.212499999999999</v>
      </c>
      <c r="AD264" s="72">
        <f>AC264*(SQRT((U264/T264)^2+(0.21/3.98)^2))</f>
        <v>5.1435039758668299</v>
      </c>
      <c r="AE264" s="71">
        <f>AD264/AC264</f>
        <v>0.28241614143400579</v>
      </c>
      <c r="AF264" s="71"/>
      <c r="AG264" s="73">
        <v>76</v>
      </c>
      <c r="AH264" s="36"/>
      <c r="AI264" s="72">
        <f>(MEDIAN(R264:R267))/1000</f>
        <v>18.142499999999998</v>
      </c>
      <c r="AJ264" s="72">
        <f>(QUARTILE(R264:R267,1))/1000</f>
        <v>15.571999999999999</v>
      </c>
      <c r="AK264" s="72">
        <f>(QUARTILE(R264:R267,3))/1000</f>
        <v>20.783000000000001</v>
      </c>
      <c r="AL264" s="38">
        <f>(AK264-AJ264)</f>
        <v>5.2110000000000021</v>
      </c>
      <c r="AM264" s="64"/>
      <c r="AN264" s="64"/>
      <c r="AO264" s="48"/>
      <c r="AP264" s="29"/>
      <c r="AQ264" s="29"/>
      <c r="AR264" s="29"/>
      <c r="AS264" s="29"/>
      <c r="AT264" s="29"/>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DQ264" s="64"/>
      <c r="DR264" s="64"/>
      <c r="DS264" s="64"/>
      <c r="DT264" s="64"/>
      <c r="DU264" s="64"/>
      <c r="DV264" s="64"/>
      <c r="DW264" s="64"/>
      <c r="DX264" s="64"/>
      <c r="DY264" s="64"/>
      <c r="DZ264" s="64"/>
      <c r="EA264" s="64"/>
      <c r="EB264" s="64"/>
      <c r="EC264" s="64"/>
      <c r="ED264" s="64"/>
      <c r="EE264" s="64"/>
      <c r="EF264" s="64"/>
      <c r="EG264" s="64"/>
      <c r="EH264" s="64"/>
      <c r="EI264" s="64"/>
      <c r="EJ264" s="64"/>
      <c r="EK264" s="64"/>
      <c r="EL264" s="64"/>
      <c r="EM264" s="64"/>
      <c r="EN264" s="64"/>
      <c r="EO264" s="64"/>
      <c r="EP264" s="64"/>
      <c r="EQ264" s="64"/>
      <c r="ER264" s="64"/>
      <c r="ES264" s="64"/>
      <c r="ET264" s="64"/>
      <c r="EU264" s="64"/>
      <c r="EV264" s="64"/>
      <c r="EW264" s="64"/>
      <c r="EX264" s="64"/>
      <c r="EY264" s="64"/>
      <c r="EZ264" s="64"/>
      <c r="FA264" s="64"/>
      <c r="FB264" s="64"/>
      <c r="FC264" s="64"/>
      <c r="FD264" s="64"/>
      <c r="FE264" s="64"/>
      <c r="FF264" s="64"/>
      <c r="FG264" s="64"/>
      <c r="FH264" s="64"/>
      <c r="FI264" s="64"/>
      <c r="FJ264" s="64"/>
      <c r="FK264" s="64"/>
      <c r="FL264" s="64"/>
      <c r="FM264" s="64"/>
      <c r="FN264" s="64"/>
      <c r="FO264" s="64"/>
      <c r="FP264" s="64"/>
      <c r="FQ264" s="64"/>
      <c r="FR264" s="64"/>
      <c r="FS264" s="64"/>
      <c r="FT264" s="64"/>
      <c r="FU264" s="64"/>
      <c r="FV264" s="64"/>
      <c r="FW264" s="64"/>
      <c r="FX264" s="64"/>
      <c r="FY264" s="64"/>
      <c r="FZ264" s="64"/>
      <c r="GA264" s="64"/>
      <c r="GB264" s="64"/>
      <c r="GC264" s="64"/>
      <c r="GD264" s="64"/>
      <c r="GE264" s="64"/>
      <c r="GF264" s="64"/>
      <c r="GG264" s="64"/>
      <c r="GH264" s="64"/>
      <c r="GI264" s="64"/>
      <c r="GJ264" s="64"/>
      <c r="GK264" s="64"/>
      <c r="GL264" s="64"/>
      <c r="GM264" s="64"/>
      <c r="GN264" s="64"/>
      <c r="GO264" s="64"/>
      <c r="GP264" s="64"/>
      <c r="GQ264" s="64"/>
      <c r="GR264" s="64"/>
      <c r="GS264" s="64"/>
      <c r="GT264" s="64"/>
      <c r="GU264" s="64"/>
      <c r="GV264" s="64"/>
      <c r="GW264" s="64"/>
      <c r="GX264" s="64"/>
      <c r="GY264" s="64"/>
      <c r="GZ264" s="64"/>
      <c r="HA264" s="64"/>
      <c r="HB264" s="64"/>
      <c r="HC264" s="64"/>
      <c r="HD264" s="64"/>
      <c r="HE264" s="64"/>
      <c r="HF264" s="64"/>
      <c r="HG264" s="64"/>
      <c r="HH264" s="64"/>
      <c r="HI264" s="64"/>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4"/>
      <c r="IK264" s="64"/>
      <c r="IL264" s="64"/>
      <c r="IM264" s="64"/>
      <c r="IN264" s="64"/>
      <c r="IO264" s="64"/>
      <c r="IP264" s="64"/>
      <c r="IQ264" s="64"/>
      <c r="IR264" s="64"/>
      <c r="IS264" s="64"/>
      <c r="IT264" s="64"/>
      <c r="IU264" s="64"/>
      <c r="IV264" s="64"/>
      <c r="IW264" s="64"/>
      <c r="IX264" s="64"/>
      <c r="IY264" s="64"/>
      <c r="IZ264" s="64"/>
      <c r="JA264" s="64"/>
      <c r="JB264" s="64"/>
      <c r="JC264" s="64"/>
      <c r="JD264" s="64"/>
      <c r="JE264" s="64"/>
      <c r="JF264" s="64"/>
      <c r="JG264" s="64"/>
      <c r="JH264" s="64"/>
      <c r="JI264" s="64"/>
      <c r="JJ264" s="64"/>
      <c r="JK264" s="64"/>
      <c r="JL264" s="64"/>
      <c r="JM264" s="64"/>
      <c r="JN264" s="64"/>
      <c r="JO264" s="64"/>
      <c r="JP264" s="64"/>
      <c r="JQ264" s="64"/>
      <c r="JR264" s="64"/>
      <c r="JS264" s="64"/>
      <c r="JT264" s="64"/>
      <c r="JU264" s="64"/>
      <c r="JV264" s="64"/>
      <c r="JW264" s="64"/>
      <c r="JX264" s="64"/>
      <c r="JY264" s="64"/>
      <c r="JZ264" s="64"/>
      <c r="KA264" s="64"/>
      <c r="KB264" s="64"/>
      <c r="KC264" s="64"/>
      <c r="KD264" s="64"/>
      <c r="KE264" s="64"/>
      <c r="KF264" s="64"/>
      <c r="KG264" s="64"/>
      <c r="KH264" s="64"/>
      <c r="KI264" s="64"/>
      <c r="KJ264" s="64"/>
      <c r="KK264" s="64"/>
      <c r="KL264" s="64"/>
      <c r="KM264" s="64"/>
      <c r="KN264" s="64"/>
      <c r="KO264" s="64"/>
      <c r="KP264" s="64"/>
      <c r="KQ264" s="64"/>
      <c r="KR264" s="64"/>
      <c r="KS264" s="64"/>
      <c r="KT264" s="64"/>
      <c r="KU264" s="64"/>
      <c r="KV264" s="64"/>
      <c r="KW264" s="64"/>
      <c r="KX264" s="64"/>
      <c r="KY264" s="64"/>
      <c r="KZ264" s="64"/>
      <c r="LA264" s="64"/>
      <c r="LB264" s="64"/>
      <c r="LC264" s="64"/>
      <c r="LD264" s="64"/>
      <c r="LE264" s="64"/>
      <c r="LF264" s="64"/>
      <c r="LG264" s="64"/>
      <c r="LH264" s="64"/>
      <c r="LI264" s="64"/>
      <c r="LJ264" s="64"/>
      <c r="LK264" s="64"/>
      <c r="LL264" s="64"/>
      <c r="LM264" s="64"/>
      <c r="LN264" s="64"/>
      <c r="LO264" s="64"/>
      <c r="LP264" s="64"/>
      <c r="LQ264" s="64"/>
      <c r="LR264" s="64"/>
      <c r="LS264" s="64"/>
      <c r="LT264" s="64"/>
      <c r="LU264" s="64"/>
      <c r="LV264" s="64"/>
      <c r="LW264" s="64"/>
      <c r="LX264" s="64"/>
      <c r="LY264" s="64"/>
      <c r="LZ264" s="64"/>
      <c r="MA264" s="64"/>
      <c r="MB264" s="64"/>
      <c r="MC264" s="64"/>
      <c r="MD264" s="64"/>
      <c r="ME264" s="64"/>
      <c r="MF264" s="64"/>
      <c r="MG264" s="64"/>
      <c r="MH264" s="64"/>
      <c r="MI264" s="64"/>
      <c r="MJ264" s="64"/>
      <c r="MK264" s="64"/>
      <c r="ML264" s="64"/>
      <c r="MM264" s="64"/>
      <c r="MN264" s="64"/>
      <c r="MO264" s="64"/>
      <c r="MP264" s="64"/>
      <c r="MQ264" s="64"/>
      <c r="MR264" s="64"/>
      <c r="MS264" s="64"/>
      <c r="MT264" s="64"/>
      <c r="MU264" s="64"/>
      <c r="MV264" s="64"/>
      <c r="MW264" s="64"/>
      <c r="MX264" s="64"/>
      <c r="MY264" s="64"/>
      <c r="MZ264" s="64"/>
      <c r="NA264" s="64"/>
      <c r="NB264" s="64"/>
      <c r="NC264" s="64"/>
      <c r="ND264" s="64"/>
      <c r="NE264" s="64"/>
      <c r="NF264" s="64"/>
      <c r="NG264" s="64"/>
      <c r="NH264" s="64"/>
      <c r="NI264" s="64"/>
      <c r="NJ264" s="64"/>
      <c r="NK264" s="64"/>
      <c r="NL264" s="64"/>
      <c r="NM264" s="64"/>
      <c r="NN264" s="64"/>
      <c r="NO264" s="64"/>
      <c r="NP264" s="64"/>
      <c r="NQ264" s="64"/>
      <c r="NR264" s="64"/>
      <c r="NS264" s="64"/>
      <c r="NT264" s="64"/>
      <c r="NU264" s="64"/>
      <c r="NV264" s="64"/>
      <c r="NW264" s="64"/>
      <c r="NX264" s="64"/>
      <c r="NY264" s="64"/>
      <c r="NZ264" s="64"/>
      <c r="OA264" s="64"/>
      <c r="OB264" s="64"/>
      <c r="OC264" s="64"/>
      <c r="OD264" s="64"/>
      <c r="OE264" s="64"/>
      <c r="OF264" s="64"/>
      <c r="OG264" s="64"/>
      <c r="OH264" s="64"/>
      <c r="OI264" s="64"/>
      <c r="OJ264" s="64"/>
      <c r="OK264" s="64"/>
      <c r="OL264" s="64"/>
      <c r="OM264" s="64"/>
      <c r="ON264" s="64"/>
      <c r="OO264" s="64"/>
      <c r="OP264" s="64"/>
      <c r="OQ264" s="64"/>
      <c r="OR264" s="64"/>
      <c r="OS264" s="64"/>
      <c r="OT264" s="64"/>
      <c r="OU264" s="64"/>
      <c r="OV264" s="64"/>
      <c r="OW264" s="64"/>
      <c r="OX264" s="64"/>
      <c r="OY264" s="64"/>
      <c r="OZ264" s="64"/>
      <c r="PA264" s="64"/>
      <c r="PB264" s="64"/>
      <c r="PC264" s="64"/>
      <c r="PD264" s="64"/>
      <c r="PE264" s="64"/>
      <c r="PF264" s="64"/>
      <c r="PG264" s="64"/>
      <c r="PH264" s="64"/>
      <c r="PI264" s="64"/>
      <c r="PJ264" s="64"/>
      <c r="PK264" s="64"/>
      <c r="PL264" s="64"/>
      <c r="PM264" s="64"/>
      <c r="PN264" s="64"/>
      <c r="PO264" s="64"/>
      <c r="PP264" s="64"/>
      <c r="PQ264" s="64"/>
      <c r="PR264" s="64"/>
      <c r="PS264" s="64"/>
      <c r="PT264" s="64"/>
      <c r="PU264" s="64"/>
      <c r="PV264" s="64"/>
      <c r="PW264" s="64"/>
      <c r="PX264" s="64"/>
      <c r="PY264" s="64"/>
      <c r="PZ264" s="64"/>
      <c r="QA264" s="64"/>
      <c r="QB264" s="64"/>
      <c r="QC264" s="64"/>
      <c r="QD264" s="64"/>
      <c r="QE264" s="64"/>
      <c r="QF264" s="64"/>
      <c r="QG264" s="64"/>
      <c r="QH264" s="64"/>
      <c r="QI264" s="64"/>
      <c r="QJ264" s="64"/>
      <c r="QK264" s="64"/>
      <c r="QL264" s="64"/>
      <c r="QM264" s="64"/>
      <c r="QN264" s="64"/>
      <c r="QO264" s="64"/>
      <c r="QP264" s="64"/>
      <c r="QQ264" s="64"/>
      <c r="QR264" s="64"/>
      <c r="QS264" s="64"/>
      <c r="QT264" s="64"/>
      <c r="QU264" s="64"/>
      <c r="QV264" s="64"/>
      <c r="QW264" s="64"/>
      <c r="QX264" s="64"/>
      <c r="QY264" s="64"/>
      <c r="QZ264" s="64"/>
      <c r="RA264" s="64"/>
      <c r="RB264" s="64"/>
      <c r="RC264" s="64"/>
      <c r="RD264" s="64"/>
      <c r="RE264" s="64"/>
      <c r="RF264" s="64"/>
      <c r="RG264" s="64"/>
      <c r="RH264" s="64"/>
      <c r="RI264" s="64"/>
      <c r="RJ264" s="64"/>
      <c r="RK264" s="64"/>
      <c r="RL264" s="64"/>
      <c r="RM264" s="64"/>
      <c r="RN264" s="64"/>
      <c r="RO264" s="64"/>
      <c r="RP264" s="64"/>
      <c r="RQ264" s="64"/>
      <c r="RR264" s="64"/>
      <c r="RS264" s="64"/>
      <c r="RT264" s="64"/>
      <c r="RU264" s="64"/>
      <c r="RV264" s="64"/>
      <c r="RW264" s="64"/>
      <c r="RX264" s="64"/>
      <c r="RY264" s="64"/>
      <c r="RZ264" s="64"/>
      <c r="SA264" s="64"/>
      <c r="SB264" s="64"/>
      <c r="SC264" s="64"/>
      <c r="SD264" s="64"/>
      <c r="SE264" s="64"/>
      <c r="SF264" s="64"/>
      <c r="SG264" s="64"/>
      <c r="SH264" s="64"/>
      <c r="SI264" s="64"/>
      <c r="SJ264" s="64"/>
      <c r="SK264" s="64"/>
      <c r="SL264" s="64"/>
      <c r="SM264" s="64"/>
      <c r="SN264" s="64"/>
      <c r="SO264" s="64"/>
      <c r="SP264" s="64"/>
      <c r="SQ264" s="64"/>
      <c r="SR264" s="64"/>
      <c r="SS264" s="64"/>
      <c r="ST264" s="64"/>
      <c r="SU264" s="64"/>
      <c r="SV264" s="64"/>
      <c r="SW264" s="64"/>
      <c r="SX264" s="64"/>
      <c r="SY264" s="64"/>
      <c r="SZ264" s="64"/>
      <c r="TA264" s="64"/>
      <c r="TB264" s="64"/>
      <c r="TC264" s="64"/>
      <c r="TD264" s="64"/>
      <c r="TE264" s="64"/>
      <c r="TF264" s="64"/>
      <c r="TG264" s="64"/>
      <c r="TH264" s="64"/>
      <c r="TI264" s="64"/>
      <c r="TJ264" s="64"/>
      <c r="TK264" s="64"/>
      <c r="TL264" s="64"/>
      <c r="TM264" s="64"/>
      <c r="TN264" s="64"/>
      <c r="TO264" s="64"/>
      <c r="TP264" s="64"/>
      <c r="TQ264" s="64"/>
      <c r="TR264" s="64"/>
      <c r="TS264" s="64"/>
      <c r="TT264" s="64"/>
      <c r="TU264" s="64"/>
      <c r="TV264" s="64"/>
      <c r="TW264" s="64"/>
      <c r="TX264" s="64"/>
      <c r="TY264" s="64"/>
      <c r="TZ264" s="64"/>
      <c r="UA264" s="64"/>
      <c r="UB264" s="64"/>
      <c r="UC264" s="64"/>
      <c r="UD264" s="64"/>
      <c r="UE264" s="64"/>
      <c r="UF264" s="64"/>
      <c r="UG264" s="64"/>
      <c r="UH264" s="64"/>
      <c r="UI264" s="64"/>
      <c r="UJ264" s="64"/>
      <c r="UK264" s="64"/>
      <c r="UL264" s="64"/>
      <c r="UM264" s="64"/>
      <c r="UN264" s="64"/>
      <c r="UO264" s="64"/>
      <c r="UP264" s="64"/>
      <c r="UQ264" s="64"/>
      <c r="UR264" s="64"/>
      <c r="US264" s="64"/>
      <c r="UT264" s="64"/>
      <c r="UU264" s="64"/>
      <c r="UV264" s="64"/>
      <c r="UW264" s="64"/>
      <c r="UX264" s="64"/>
      <c r="UY264" s="64"/>
      <c r="UZ264" s="64"/>
      <c r="VA264" s="64"/>
      <c r="VB264" s="64"/>
      <c r="VC264" s="64"/>
      <c r="VD264" s="64"/>
      <c r="VE264" s="64"/>
      <c r="VF264" s="64"/>
      <c r="VG264" s="64"/>
      <c r="VH264" s="64"/>
      <c r="VI264" s="64"/>
      <c r="VJ264" s="64"/>
      <c r="VK264" s="64"/>
      <c r="VL264" s="64"/>
      <c r="VM264" s="64"/>
      <c r="VN264" s="64"/>
      <c r="VO264" s="64"/>
      <c r="VP264" s="64"/>
      <c r="VQ264" s="64"/>
      <c r="VR264" s="64"/>
      <c r="VS264" s="64"/>
      <c r="VT264" s="64"/>
      <c r="VU264" s="64"/>
      <c r="VV264" s="64"/>
      <c r="VW264" s="64"/>
      <c r="VX264" s="64"/>
      <c r="VY264" s="64"/>
      <c r="VZ264" s="64"/>
      <c r="WA264" s="64"/>
      <c r="WB264" s="64"/>
      <c r="WC264" s="64"/>
      <c r="WD264" s="64"/>
      <c r="WE264" s="64"/>
      <c r="WF264" s="64"/>
      <c r="WG264" s="64"/>
      <c r="WH264" s="64"/>
      <c r="WI264" s="64"/>
      <c r="WJ264" s="64"/>
      <c r="WK264" s="64"/>
      <c r="WL264" s="64"/>
      <c r="WM264" s="64"/>
      <c r="WN264" s="64"/>
      <c r="WO264" s="64"/>
      <c r="WP264" s="64"/>
      <c r="WQ264" s="64"/>
      <c r="WR264" s="64"/>
      <c r="WS264" s="64"/>
      <c r="WT264" s="64"/>
      <c r="WU264" s="64"/>
      <c r="WV264" s="64"/>
      <c r="WW264" s="64"/>
      <c r="WX264" s="64"/>
      <c r="WY264" s="64"/>
      <c r="WZ264" s="64"/>
      <c r="XA264" s="64"/>
      <c r="XB264" s="64"/>
      <c r="XC264" s="64"/>
      <c r="XD264" s="64"/>
      <c r="XE264" s="64"/>
      <c r="XF264" s="64"/>
      <c r="XG264" s="64"/>
      <c r="XH264" s="64"/>
      <c r="XI264" s="64"/>
      <c r="XJ264" s="64"/>
      <c r="XK264" s="64"/>
      <c r="XL264" s="64"/>
      <c r="XM264" s="64"/>
      <c r="XN264" s="64"/>
      <c r="XO264" s="64"/>
      <c r="XP264" s="64"/>
      <c r="XQ264" s="64"/>
      <c r="XR264" s="64"/>
      <c r="XS264" s="64"/>
      <c r="XT264" s="64"/>
      <c r="XU264" s="64"/>
      <c r="XV264" s="64"/>
      <c r="XW264" s="64"/>
      <c r="XX264" s="64"/>
      <c r="XY264" s="64"/>
      <c r="XZ264" s="64"/>
      <c r="YA264" s="64"/>
      <c r="YB264" s="64"/>
      <c r="YC264" s="64"/>
      <c r="YD264" s="64"/>
      <c r="YE264" s="64"/>
      <c r="YF264" s="64"/>
      <c r="YG264" s="64"/>
      <c r="YH264" s="64"/>
      <c r="YI264" s="64"/>
      <c r="YJ264" s="64"/>
      <c r="YK264" s="64"/>
      <c r="YL264" s="64"/>
      <c r="YM264" s="64"/>
      <c r="YN264" s="64"/>
      <c r="YO264" s="64"/>
      <c r="YP264" s="64"/>
      <c r="YQ264" s="64"/>
      <c r="YR264" s="64"/>
      <c r="YS264" s="64"/>
      <c r="YT264" s="64"/>
      <c r="YU264" s="64"/>
      <c r="YV264" s="64"/>
      <c r="YW264" s="64"/>
      <c r="YX264" s="64"/>
      <c r="YY264" s="64"/>
      <c r="YZ264" s="64"/>
      <c r="ZA264" s="64"/>
      <c r="ZB264" s="64"/>
      <c r="ZC264" s="64"/>
      <c r="ZD264" s="64"/>
      <c r="ZE264" s="64"/>
      <c r="ZF264" s="64"/>
      <c r="ZG264" s="64"/>
      <c r="ZH264" s="64"/>
      <c r="ZI264" s="64"/>
      <c r="ZJ264" s="64"/>
      <c r="ZK264" s="64"/>
      <c r="ZL264" s="64"/>
      <c r="ZM264" s="64"/>
      <c r="ZN264" s="64"/>
      <c r="ZO264" s="64"/>
      <c r="ZP264" s="64"/>
      <c r="ZQ264" s="64"/>
      <c r="ZR264" s="64"/>
      <c r="ZS264" s="64"/>
      <c r="ZT264" s="64"/>
      <c r="ZU264" s="64"/>
      <c r="ZV264" s="64"/>
      <c r="ZW264" s="64"/>
      <c r="ZX264" s="64"/>
      <c r="ZY264" s="64"/>
      <c r="ZZ264" s="64"/>
      <c r="AAA264" s="64"/>
      <c r="AAB264" s="64"/>
      <c r="AAC264" s="64"/>
      <c r="AAD264" s="64"/>
      <c r="AAE264" s="64"/>
      <c r="AAF264" s="64"/>
      <c r="AAG264" s="64"/>
      <c r="AAH264" s="64"/>
      <c r="AAI264" s="64"/>
      <c r="AAJ264" s="64"/>
      <c r="AAK264" s="64"/>
      <c r="AAL264" s="64"/>
      <c r="AAM264" s="64"/>
      <c r="AAN264" s="64"/>
      <c r="AAO264" s="64"/>
      <c r="AAP264" s="64"/>
      <c r="AAQ264" s="64"/>
      <c r="AAR264" s="64"/>
      <c r="AAS264" s="64"/>
      <c r="AAT264" s="64"/>
      <c r="AAU264" s="64"/>
      <c r="AAV264" s="64"/>
      <c r="AAW264" s="64"/>
      <c r="AAX264" s="64"/>
      <c r="AAY264" s="64"/>
      <c r="AAZ264" s="64"/>
      <c r="ABA264" s="64"/>
      <c r="ABB264" s="64"/>
      <c r="ABC264" s="64"/>
      <c r="ABD264" s="64"/>
      <c r="ABE264" s="64"/>
      <c r="ABF264" s="64"/>
      <c r="ABG264" s="64"/>
      <c r="ABH264" s="64"/>
      <c r="ABI264" s="64"/>
      <c r="ABJ264" s="64"/>
      <c r="ABK264" s="64"/>
      <c r="ABL264" s="64"/>
      <c r="ABM264" s="64"/>
      <c r="ABN264" s="64"/>
      <c r="ABO264" s="64"/>
      <c r="ABP264" s="64"/>
      <c r="ABQ264" s="64"/>
      <c r="ABR264" s="64"/>
      <c r="ABS264" s="64"/>
      <c r="ABT264" s="64"/>
      <c r="ABU264" s="64"/>
      <c r="ABV264" s="64"/>
      <c r="ABW264" s="64"/>
      <c r="ABX264" s="64"/>
      <c r="ABY264" s="64"/>
      <c r="ABZ264" s="64"/>
      <c r="ACA264" s="64"/>
      <c r="ACB264" s="64"/>
      <c r="ACC264" s="64"/>
      <c r="ACD264" s="64"/>
      <c r="ACE264" s="64"/>
      <c r="ACF264" s="64"/>
      <c r="ACG264" s="64"/>
      <c r="ACH264" s="64"/>
      <c r="ACI264" s="64"/>
      <c r="ACJ264" s="64"/>
      <c r="ACK264" s="64"/>
      <c r="ACL264" s="64"/>
      <c r="ACM264" s="64"/>
      <c r="ACN264" s="64"/>
      <c r="ACO264" s="64"/>
      <c r="ACP264" s="64"/>
      <c r="ACQ264" s="64"/>
      <c r="ACR264" s="64"/>
      <c r="ACS264" s="64"/>
      <c r="ACT264" s="64"/>
      <c r="ACU264" s="64"/>
      <c r="ACV264" s="64"/>
      <c r="ACW264" s="64"/>
      <c r="ACX264" s="64"/>
      <c r="ACY264" s="64"/>
      <c r="ACZ264" s="64"/>
      <c r="ADA264" s="64"/>
      <c r="ADB264" s="64"/>
      <c r="ADC264" s="64"/>
      <c r="ADD264" s="64"/>
      <c r="ADE264" s="64"/>
      <c r="ADF264" s="64"/>
      <c r="ADG264" s="64"/>
      <c r="ADH264" s="64"/>
      <c r="ADI264" s="64"/>
      <c r="ADJ264" s="64"/>
      <c r="ADK264" s="64"/>
      <c r="ADL264" s="64"/>
      <c r="ADM264" s="64"/>
      <c r="ADN264" s="64"/>
      <c r="ADO264" s="64"/>
      <c r="ADP264" s="64"/>
      <c r="ADQ264" s="64"/>
      <c r="ADR264" s="64"/>
      <c r="ADS264" s="64"/>
      <c r="ADT264" s="64"/>
      <c r="ADU264" s="64"/>
      <c r="ADV264" s="64"/>
      <c r="ADW264" s="64"/>
      <c r="ADX264" s="64"/>
      <c r="ADY264" s="64"/>
      <c r="ADZ264" s="64"/>
      <c r="AEA264" s="64"/>
      <c r="AEB264" s="64"/>
      <c r="AEC264" s="64"/>
      <c r="AED264" s="64"/>
      <c r="AEE264" s="64"/>
      <c r="AEF264" s="64"/>
      <c r="AEG264" s="64"/>
      <c r="AEH264" s="64"/>
      <c r="AEI264" s="64"/>
      <c r="AEJ264" s="64"/>
      <c r="AEK264" s="64"/>
      <c r="AEL264" s="64"/>
      <c r="AEM264" s="64"/>
      <c r="AEN264" s="64"/>
      <c r="AEO264" s="64"/>
      <c r="AEP264" s="64"/>
      <c r="AEQ264" s="64"/>
      <c r="AER264" s="64"/>
      <c r="AES264" s="64"/>
      <c r="AET264" s="64"/>
      <c r="AEU264" s="64"/>
      <c r="AEV264" s="64"/>
      <c r="AEW264" s="64"/>
      <c r="AEX264" s="64"/>
      <c r="AEY264" s="64"/>
      <c r="AEZ264" s="64"/>
      <c r="AFA264" s="64"/>
      <c r="AFB264" s="64"/>
      <c r="AFC264" s="64"/>
      <c r="AFD264" s="64"/>
      <c r="AFE264" s="64"/>
      <c r="AFF264" s="64"/>
      <c r="AFG264" s="64"/>
      <c r="AFH264" s="64"/>
      <c r="AFI264" s="64"/>
      <c r="AFJ264" s="64"/>
      <c r="AFK264" s="64"/>
      <c r="AFL264" s="64"/>
      <c r="AFM264" s="64"/>
      <c r="AFN264" s="64"/>
      <c r="AFO264" s="64"/>
      <c r="AFP264" s="64"/>
      <c r="AFQ264" s="64"/>
      <c r="AFR264" s="64"/>
      <c r="AFS264" s="64"/>
      <c r="AFT264" s="64"/>
      <c r="AFU264" s="64"/>
      <c r="AFV264" s="64"/>
      <c r="AFW264" s="64"/>
      <c r="AFX264" s="64"/>
      <c r="AFY264" s="64"/>
      <c r="AFZ264" s="64"/>
      <c r="AGA264" s="64"/>
      <c r="AGB264" s="64"/>
      <c r="AGC264" s="64"/>
      <c r="AGD264" s="64"/>
      <c r="AGE264" s="64"/>
      <c r="AGF264" s="64"/>
      <c r="AGG264" s="64"/>
      <c r="AGH264" s="64"/>
      <c r="AGI264" s="64"/>
      <c r="AGJ264" s="64"/>
      <c r="AGK264" s="64"/>
      <c r="AGL264" s="64"/>
      <c r="AGM264" s="64"/>
      <c r="AGN264" s="64"/>
      <c r="AGO264" s="64"/>
      <c r="AGP264" s="64"/>
      <c r="AGQ264" s="64"/>
      <c r="AGR264" s="64"/>
      <c r="AGS264" s="64"/>
      <c r="AGT264" s="64"/>
      <c r="AGU264" s="64"/>
      <c r="AGV264" s="64"/>
      <c r="AGW264" s="64"/>
      <c r="AGX264" s="64"/>
      <c r="AGY264" s="64"/>
      <c r="AGZ264" s="64"/>
      <c r="AHA264" s="64"/>
      <c r="AHB264" s="64"/>
      <c r="AHC264" s="64"/>
      <c r="AHD264" s="64"/>
      <c r="AHE264" s="64"/>
      <c r="AHF264" s="64"/>
      <c r="AHG264" s="64"/>
      <c r="AHH264" s="64"/>
      <c r="AHI264" s="64"/>
      <c r="AHJ264" s="64"/>
      <c r="AHK264" s="64"/>
      <c r="AHL264" s="64"/>
      <c r="AHM264" s="64"/>
      <c r="AHN264" s="64"/>
      <c r="AHO264" s="64"/>
      <c r="AHP264" s="64"/>
      <c r="AHQ264" s="64"/>
      <c r="AHR264" s="64"/>
      <c r="AHS264" s="64"/>
      <c r="AHT264" s="64"/>
      <c r="AHU264" s="64"/>
      <c r="AHV264" s="64"/>
      <c r="AHW264" s="64"/>
      <c r="AHX264" s="64"/>
      <c r="AHY264" s="64"/>
      <c r="AHZ264" s="64"/>
      <c r="AIA264" s="64"/>
      <c r="AIB264" s="64"/>
      <c r="AIC264" s="64"/>
      <c r="AID264" s="64"/>
      <c r="AIE264" s="64"/>
      <c r="AIF264" s="64"/>
      <c r="AIG264" s="64"/>
      <c r="AIH264" s="64"/>
      <c r="AII264" s="64"/>
      <c r="AIJ264" s="64"/>
      <c r="AIK264" s="64"/>
      <c r="AIL264" s="64"/>
      <c r="AIM264" s="64"/>
      <c r="AIN264" s="64"/>
      <c r="AIO264" s="64"/>
      <c r="AIP264" s="64"/>
      <c r="AIQ264" s="64"/>
      <c r="AIR264" s="64"/>
      <c r="AIS264" s="64"/>
      <c r="AIT264" s="64"/>
      <c r="AIU264" s="64"/>
      <c r="AIV264" s="64"/>
      <c r="AIW264" s="64"/>
      <c r="AIX264" s="64"/>
      <c r="AIY264" s="64"/>
      <c r="AIZ264" s="64"/>
      <c r="AJA264" s="64"/>
      <c r="AJB264" s="64"/>
      <c r="AJC264" s="64"/>
      <c r="AJD264" s="64"/>
      <c r="AJE264" s="64"/>
      <c r="AJF264" s="64"/>
      <c r="AJG264" s="64"/>
      <c r="AJH264" s="64"/>
      <c r="AJI264" s="64"/>
      <c r="AJJ264" s="64"/>
      <c r="AJK264" s="64"/>
      <c r="AJL264" s="64"/>
      <c r="AJM264" s="64"/>
      <c r="AJN264" s="64"/>
      <c r="AJO264" s="64"/>
      <c r="AJP264" s="64"/>
      <c r="AJQ264" s="64"/>
      <c r="AJR264" s="64"/>
      <c r="AJS264" s="64"/>
      <c r="AJT264" s="64"/>
      <c r="AJU264" s="64"/>
      <c r="AJV264" s="64"/>
      <c r="AJW264" s="64"/>
      <c r="AJX264" s="64"/>
      <c r="AJY264" s="64"/>
      <c r="AJZ264" s="64"/>
      <c r="AKA264" s="64"/>
      <c r="AKB264" s="64"/>
      <c r="AKC264" s="64"/>
      <c r="AKD264" s="64"/>
      <c r="AKE264" s="64"/>
      <c r="AKF264" s="64"/>
      <c r="AKG264" s="64"/>
      <c r="AKH264" s="64"/>
      <c r="AKI264" s="64"/>
      <c r="AKJ264" s="64"/>
      <c r="AKK264" s="64"/>
      <c r="AKL264" s="64"/>
      <c r="AKM264" s="64"/>
      <c r="AKN264" s="64"/>
      <c r="AKO264" s="64"/>
      <c r="AKP264" s="64"/>
      <c r="AKQ264" s="64"/>
      <c r="AKR264" s="64"/>
      <c r="AKS264" s="64"/>
      <c r="AKT264" s="64"/>
      <c r="AKU264" s="64"/>
      <c r="AKV264" s="64"/>
      <c r="AKW264" s="64"/>
      <c r="AKX264" s="64"/>
      <c r="AKY264" s="64"/>
      <c r="AKZ264" s="64"/>
      <c r="ALA264" s="64"/>
      <c r="ALB264" s="64"/>
      <c r="ALC264" s="64"/>
      <c r="ALD264" s="64"/>
      <c r="ALE264" s="64"/>
      <c r="ALF264" s="64"/>
      <c r="ALG264" s="64"/>
      <c r="ALH264" s="64"/>
      <c r="ALI264" s="64"/>
      <c r="ALJ264" s="64"/>
      <c r="ALK264" s="64"/>
      <c r="ALL264" s="64"/>
      <c r="ALM264" s="64"/>
      <c r="ALN264" s="64"/>
      <c r="ALO264" s="64"/>
      <c r="ALP264" s="64"/>
      <c r="ALQ264" s="64"/>
      <c r="ALR264" s="64"/>
      <c r="ALS264" s="64"/>
      <c r="ALT264" s="64"/>
      <c r="ALU264" s="64"/>
      <c r="ALV264" s="64"/>
      <c r="ALW264" s="64"/>
      <c r="ALX264" s="64"/>
      <c r="ALY264" s="64"/>
      <c r="ALZ264" s="64"/>
      <c r="AMA264" s="64"/>
      <c r="AMB264" s="64"/>
      <c r="AMC264" s="64"/>
      <c r="AMD264" s="64"/>
      <c r="AME264" s="64"/>
      <c r="AMF264" s="64"/>
      <c r="AMG264" s="64"/>
      <c r="AMH264" s="64"/>
      <c r="AMI264" s="64"/>
      <c r="AMJ264" s="64"/>
      <c r="AMK264" s="64"/>
      <c r="AML264" s="64"/>
      <c r="AMM264" s="64"/>
      <c r="AMN264" s="64"/>
      <c r="AMO264" s="64"/>
      <c r="AMP264" s="64"/>
      <c r="AMQ264" s="64"/>
      <c r="AMR264" s="64"/>
      <c r="AMS264" s="64"/>
      <c r="AMT264" s="64"/>
      <c r="AMU264" s="64"/>
      <c r="AMV264" s="64"/>
      <c r="AMW264" s="64"/>
      <c r="AMX264" s="64"/>
      <c r="AMY264" s="64"/>
      <c r="AMZ264" s="64"/>
      <c r="ANA264" s="64"/>
      <c r="ANB264" s="64"/>
      <c r="ANC264" s="64"/>
      <c r="AND264" s="64"/>
      <c r="ANE264" s="64"/>
      <c r="ANF264" s="64"/>
      <c r="ANG264" s="64"/>
      <c r="ANH264" s="64"/>
      <c r="ANI264" s="64"/>
      <c r="ANJ264" s="64"/>
      <c r="ANK264" s="64"/>
      <c r="ANL264" s="64"/>
      <c r="ANM264" s="64"/>
      <c r="ANN264" s="64"/>
      <c r="ANO264" s="64"/>
      <c r="ANP264" s="64"/>
      <c r="ANQ264" s="64"/>
      <c r="ANR264" s="64"/>
      <c r="ANS264" s="64"/>
      <c r="ANT264" s="64"/>
      <c r="ANU264" s="64"/>
      <c r="ANV264" s="64"/>
      <c r="ANW264" s="64"/>
      <c r="ANX264" s="64"/>
      <c r="ANY264" s="64"/>
      <c r="ANZ264" s="64"/>
      <c r="AOA264" s="64"/>
      <c r="AOB264" s="64"/>
      <c r="AOC264" s="64"/>
      <c r="AOD264" s="64"/>
      <c r="AOE264" s="64"/>
      <c r="AOF264" s="64"/>
      <c r="AOG264" s="64"/>
      <c r="AOH264" s="64"/>
      <c r="AOI264" s="64"/>
      <c r="AOJ264" s="64"/>
      <c r="AOK264" s="64"/>
      <c r="AOL264" s="64"/>
      <c r="AOM264" s="64"/>
      <c r="AON264" s="64"/>
      <c r="AOO264" s="64"/>
      <c r="AOP264" s="64"/>
      <c r="AOQ264" s="64"/>
      <c r="AOR264" s="64"/>
      <c r="AOS264" s="64"/>
      <c r="AOT264" s="64"/>
      <c r="AOU264" s="64"/>
      <c r="AOV264" s="64"/>
      <c r="AOW264" s="64"/>
      <c r="AOX264" s="64"/>
      <c r="AOY264" s="64"/>
      <c r="AOZ264" s="64"/>
      <c r="APA264" s="64"/>
      <c r="APB264" s="64"/>
      <c r="APC264" s="64"/>
      <c r="APD264" s="64"/>
      <c r="APE264" s="64"/>
      <c r="APF264" s="64"/>
      <c r="APG264" s="64"/>
      <c r="APH264" s="64"/>
      <c r="API264" s="64"/>
      <c r="APJ264" s="64"/>
      <c r="APK264" s="64"/>
      <c r="APL264" s="64"/>
      <c r="APM264" s="64"/>
      <c r="APN264" s="64"/>
      <c r="APO264" s="64"/>
      <c r="APP264" s="64"/>
      <c r="APQ264" s="64"/>
      <c r="APR264" s="64"/>
      <c r="APS264" s="64"/>
      <c r="APT264" s="64"/>
      <c r="APU264" s="64"/>
      <c r="APV264" s="64"/>
      <c r="APW264" s="64"/>
      <c r="APX264" s="64"/>
      <c r="APY264" s="64"/>
      <c r="APZ264" s="64"/>
      <c r="AQA264" s="64"/>
      <c r="AQB264" s="64"/>
      <c r="AQC264" s="64"/>
      <c r="AQD264" s="64"/>
      <c r="AQE264" s="64"/>
      <c r="AQF264" s="64"/>
      <c r="AQG264" s="64"/>
      <c r="AQH264" s="64"/>
      <c r="AQI264" s="64"/>
      <c r="AQJ264" s="64"/>
      <c r="AQK264" s="64"/>
      <c r="AQL264" s="64"/>
      <c r="AQM264" s="64"/>
      <c r="AQN264" s="64"/>
      <c r="AQO264" s="64"/>
      <c r="AQP264" s="64"/>
      <c r="AQQ264" s="64"/>
      <c r="AQR264" s="64"/>
      <c r="AQS264" s="64"/>
      <c r="AQT264" s="64"/>
      <c r="AQU264" s="64"/>
      <c r="AQV264" s="64"/>
      <c r="AQW264" s="64"/>
      <c r="AQX264" s="64"/>
      <c r="AQY264" s="64"/>
      <c r="AQZ264" s="64"/>
      <c r="ARA264" s="64"/>
      <c r="ARB264" s="64"/>
      <c r="ARC264" s="64"/>
      <c r="ARD264" s="64"/>
      <c r="ARE264" s="64"/>
      <c r="ARF264" s="64"/>
      <c r="ARG264" s="64"/>
      <c r="ARH264" s="64"/>
      <c r="ARI264" s="64"/>
      <c r="ARJ264" s="64"/>
      <c r="ARK264" s="64"/>
      <c r="ARL264" s="64"/>
      <c r="ARM264" s="64"/>
      <c r="ARN264" s="64"/>
      <c r="ARO264" s="64"/>
      <c r="ARP264" s="64"/>
      <c r="ARQ264" s="64"/>
      <c r="ARR264" s="64"/>
      <c r="ARS264" s="64"/>
      <c r="ART264" s="64"/>
      <c r="ARU264" s="64"/>
      <c r="ARV264" s="64"/>
      <c r="ARW264" s="64"/>
      <c r="ARX264" s="64"/>
      <c r="ARY264" s="64"/>
      <c r="ARZ264" s="64"/>
      <c r="ASA264" s="64"/>
      <c r="ASB264" s="64"/>
      <c r="ASC264" s="64"/>
      <c r="ASD264" s="64"/>
      <c r="ASE264" s="64"/>
      <c r="ASF264" s="64"/>
      <c r="ASG264" s="64"/>
      <c r="ASH264" s="64"/>
      <c r="ASI264" s="64"/>
      <c r="ASJ264" s="64"/>
      <c r="ASK264" s="64"/>
      <c r="ASL264" s="64"/>
      <c r="ASM264" s="64"/>
      <c r="ASN264" s="64"/>
      <c r="ASO264" s="64"/>
      <c r="ASP264" s="64"/>
      <c r="ASQ264" s="64"/>
      <c r="ASR264" s="64"/>
      <c r="ASS264" s="64"/>
      <c r="AST264" s="64"/>
      <c r="ASU264" s="64"/>
      <c r="ASV264" s="64"/>
      <c r="ASW264" s="64"/>
      <c r="ASX264" s="64"/>
      <c r="ASY264" s="64"/>
      <c r="ASZ264" s="64"/>
      <c r="ATA264" s="64"/>
      <c r="ATB264" s="64"/>
      <c r="ATC264" s="64"/>
      <c r="ATD264" s="64"/>
      <c r="ATE264" s="64"/>
      <c r="ATF264" s="64"/>
      <c r="ATG264" s="64"/>
      <c r="ATH264" s="64"/>
      <c r="ATI264" s="64"/>
      <c r="ATJ264" s="64"/>
      <c r="ATK264" s="64"/>
      <c r="ATL264" s="64"/>
      <c r="ATM264" s="64"/>
      <c r="ATN264" s="64"/>
      <c r="ATO264" s="64"/>
      <c r="ATP264" s="64"/>
      <c r="ATQ264" s="64"/>
      <c r="ATR264" s="64"/>
      <c r="ATS264" s="64"/>
      <c r="ATT264" s="64"/>
      <c r="ATU264" s="64"/>
      <c r="ATV264" s="64"/>
      <c r="ATW264" s="64"/>
      <c r="ATX264" s="64"/>
      <c r="ATY264" s="64"/>
      <c r="ATZ264" s="64"/>
      <c r="AUA264" s="64"/>
      <c r="AUB264" s="64"/>
      <c r="AUC264" s="64"/>
      <c r="AUD264" s="64"/>
      <c r="AUE264" s="64"/>
      <c r="AUF264" s="64"/>
      <c r="AUG264" s="64"/>
      <c r="AUH264" s="64"/>
      <c r="AUI264" s="64"/>
      <c r="AUJ264" s="64"/>
      <c r="AUK264" s="64"/>
      <c r="AUL264" s="64"/>
      <c r="AUM264" s="64"/>
      <c r="AUN264" s="64"/>
      <c r="AUO264" s="64"/>
      <c r="AUP264" s="64"/>
      <c r="AUQ264" s="64"/>
      <c r="AUR264" s="64"/>
      <c r="AUS264" s="64"/>
      <c r="AUT264" s="64"/>
      <c r="AUU264" s="64"/>
      <c r="AUV264" s="64"/>
      <c r="AUW264" s="64"/>
      <c r="AUX264" s="64"/>
      <c r="AUY264" s="64"/>
      <c r="AUZ264" s="64"/>
      <c r="AVA264" s="64"/>
      <c r="AVB264" s="64"/>
      <c r="AVC264" s="64"/>
      <c r="AVD264" s="64"/>
      <c r="AVE264" s="64"/>
      <c r="AVF264" s="64"/>
      <c r="AVG264" s="64"/>
      <c r="AVH264" s="64"/>
      <c r="AVI264" s="64"/>
      <c r="AVJ264" s="64"/>
      <c r="AVK264" s="64"/>
      <c r="AVL264" s="64"/>
      <c r="AVM264" s="64"/>
      <c r="AVN264" s="64"/>
      <c r="AVO264" s="64"/>
      <c r="AVP264" s="64"/>
      <c r="AVQ264" s="64"/>
      <c r="AVR264" s="64"/>
      <c r="AVS264" s="64"/>
      <c r="AVT264" s="64"/>
      <c r="AVU264" s="64"/>
      <c r="AVV264" s="64"/>
      <c r="AVW264" s="64"/>
      <c r="AVX264" s="64"/>
      <c r="AVY264" s="64"/>
      <c r="AVZ264" s="64"/>
      <c r="AWA264" s="64"/>
      <c r="AWB264" s="64"/>
      <c r="AWC264" s="64"/>
      <c r="AWD264" s="64"/>
      <c r="AWE264" s="64"/>
      <c r="AWF264" s="64"/>
      <c r="AWG264" s="64"/>
      <c r="AWH264" s="64"/>
      <c r="AWI264" s="64"/>
      <c r="AWJ264" s="64"/>
      <c r="AWK264" s="64"/>
      <c r="AWL264" s="64"/>
      <c r="AWM264" s="64"/>
      <c r="AWN264" s="64"/>
      <c r="AWO264" s="64"/>
      <c r="AWP264" s="64"/>
      <c r="AWQ264" s="64"/>
      <c r="AWR264" s="64"/>
      <c r="AWS264" s="64"/>
      <c r="AWT264" s="64"/>
      <c r="AWU264" s="64"/>
      <c r="AWV264" s="64"/>
      <c r="AWW264" s="64"/>
      <c r="AWX264" s="64"/>
      <c r="AWY264" s="64"/>
      <c r="AWZ264" s="64"/>
      <c r="AXA264" s="64"/>
      <c r="AXB264" s="64"/>
      <c r="AXC264" s="64"/>
      <c r="AXD264" s="64"/>
      <c r="AXE264" s="64"/>
      <c r="AXF264" s="64"/>
      <c r="AXG264" s="64"/>
      <c r="AXH264" s="64"/>
      <c r="AXI264" s="64"/>
      <c r="AXJ264" s="64"/>
      <c r="AXK264" s="64"/>
      <c r="AXL264" s="64"/>
      <c r="AXM264" s="64"/>
      <c r="AXN264" s="64"/>
      <c r="AXO264" s="64"/>
      <c r="AXP264" s="64"/>
      <c r="AXQ264" s="64"/>
      <c r="AXR264" s="64"/>
      <c r="AXS264" s="64"/>
      <c r="AXT264" s="64"/>
      <c r="AXU264" s="64"/>
      <c r="AXV264" s="64"/>
      <c r="AXW264" s="64"/>
      <c r="AXX264" s="64"/>
      <c r="AXY264" s="64"/>
      <c r="AXZ264" s="64"/>
      <c r="AYA264" s="64"/>
      <c r="AYB264" s="64"/>
      <c r="AYC264" s="64"/>
      <c r="AYD264" s="64"/>
      <c r="AYE264" s="64"/>
      <c r="AYF264" s="64"/>
      <c r="AYG264" s="64"/>
      <c r="AYH264" s="64"/>
      <c r="AYI264" s="64"/>
      <c r="AYJ264" s="64"/>
      <c r="AYK264" s="64"/>
      <c r="AYL264" s="64"/>
      <c r="AYM264" s="64"/>
      <c r="AYN264" s="64"/>
      <c r="AYO264" s="64"/>
      <c r="AYP264" s="64"/>
      <c r="AYQ264" s="64"/>
      <c r="AYR264" s="64"/>
      <c r="AYS264" s="64"/>
      <c r="AYT264" s="64"/>
      <c r="AYU264" s="64"/>
      <c r="AYV264" s="64"/>
      <c r="AYW264" s="64"/>
      <c r="AYX264" s="64"/>
      <c r="AYY264" s="64"/>
      <c r="AYZ264" s="64"/>
      <c r="AZA264" s="64"/>
      <c r="AZB264" s="64"/>
      <c r="AZC264" s="64"/>
      <c r="AZD264" s="64"/>
      <c r="AZE264" s="64"/>
      <c r="AZF264" s="64"/>
      <c r="AZG264" s="64"/>
      <c r="AZH264" s="64"/>
      <c r="AZI264" s="64"/>
      <c r="AZJ264" s="64"/>
      <c r="AZK264" s="64"/>
      <c r="AZL264" s="64"/>
      <c r="AZM264" s="64"/>
      <c r="AZN264" s="64"/>
      <c r="AZO264" s="64"/>
      <c r="AZP264" s="64"/>
      <c r="AZQ264" s="64"/>
      <c r="AZR264" s="64"/>
      <c r="AZS264" s="64"/>
      <c r="AZT264" s="64"/>
      <c r="AZU264" s="64"/>
      <c r="AZV264" s="64"/>
      <c r="AZW264" s="64"/>
      <c r="AZX264" s="64"/>
      <c r="AZY264" s="64"/>
      <c r="AZZ264" s="64"/>
      <c r="BAA264" s="64"/>
      <c r="BAB264" s="64"/>
      <c r="BAC264" s="64"/>
      <c r="BAD264" s="64"/>
      <c r="BAE264" s="64"/>
      <c r="BAF264" s="64"/>
      <c r="BAG264" s="64"/>
      <c r="BAH264" s="64"/>
      <c r="BAI264" s="64"/>
      <c r="BAJ264" s="64"/>
      <c r="BAK264" s="64"/>
      <c r="BAL264" s="64"/>
      <c r="BAM264" s="64"/>
      <c r="BAN264" s="64"/>
      <c r="BAO264" s="64"/>
      <c r="BAP264" s="64"/>
      <c r="BAQ264" s="64"/>
      <c r="BAR264" s="64"/>
      <c r="BAS264" s="64"/>
      <c r="BAT264" s="64"/>
      <c r="BAU264" s="64"/>
      <c r="BAV264" s="64"/>
      <c r="BAW264" s="64"/>
      <c r="BAX264" s="64"/>
      <c r="BAY264" s="64"/>
      <c r="BAZ264" s="64"/>
      <c r="BBA264" s="64"/>
      <c r="BBB264" s="64"/>
      <c r="BBC264" s="64"/>
      <c r="BBD264" s="64"/>
      <c r="BBE264" s="64"/>
      <c r="BBF264" s="64"/>
      <c r="BBG264" s="64"/>
      <c r="BBH264" s="64"/>
      <c r="BBI264" s="64"/>
      <c r="BBJ264" s="64"/>
      <c r="BBK264" s="64"/>
      <c r="BBL264" s="64"/>
      <c r="BBM264" s="64"/>
      <c r="BBN264" s="64"/>
      <c r="BBO264" s="64"/>
      <c r="BBP264" s="64"/>
      <c r="BBQ264" s="64"/>
      <c r="BBR264" s="64"/>
      <c r="BBS264" s="64"/>
      <c r="BBT264" s="64"/>
      <c r="BBU264" s="64"/>
      <c r="BBV264" s="64"/>
      <c r="BBW264" s="64"/>
      <c r="BBX264" s="64"/>
      <c r="BBY264" s="64"/>
      <c r="BBZ264" s="64"/>
      <c r="BCA264" s="64"/>
      <c r="BCB264" s="64"/>
      <c r="BCC264" s="64"/>
      <c r="BCD264" s="64"/>
      <c r="BCE264" s="64"/>
      <c r="BCF264" s="64"/>
      <c r="BCG264" s="64"/>
      <c r="BCH264" s="64"/>
      <c r="BCI264" s="64"/>
      <c r="BCJ264" s="64"/>
      <c r="BCK264" s="64"/>
      <c r="BCL264" s="64"/>
      <c r="BCM264" s="64"/>
      <c r="BCN264" s="64"/>
      <c r="BCO264" s="64"/>
      <c r="BCP264" s="64"/>
      <c r="BCQ264" s="64"/>
      <c r="BCR264" s="64"/>
      <c r="BCS264" s="64"/>
      <c r="BCT264" s="64"/>
    </row>
    <row r="265" spans="1:1450" x14ac:dyDescent="0.25">
      <c r="A265" s="66" t="s">
        <v>1235</v>
      </c>
      <c r="B265" s="33" t="s">
        <v>689</v>
      </c>
      <c r="C265" s="33" t="s">
        <v>84</v>
      </c>
      <c r="D265" s="33" t="s">
        <v>705</v>
      </c>
      <c r="E265" s="67" t="s">
        <v>704</v>
      </c>
      <c r="F265" s="33" t="s">
        <v>614</v>
      </c>
      <c r="G265" s="67">
        <v>19613</v>
      </c>
      <c r="H265" s="67">
        <v>1370</v>
      </c>
      <c r="I265" s="67">
        <v>892</v>
      </c>
      <c r="J265" s="67"/>
      <c r="K265" s="67"/>
      <c r="L265" s="33"/>
      <c r="M265" s="33"/>
      <c r="N265" s="33"/>
      <c r="O265" s="33" t="str">
        <f t="shared" si="53"/>
        <v/>
      </c>
      <c r="P265" s="33"/>
      <c r="Q265" s="68">
        <f>ABS(G265-$K$264)</f>
        <v>1400.5</v>
      </c>
      <c r="R265" s="34">
        <f>IF(Q265&gt;$P$264,"",G265)</f>
        <v>19613</v>
      </c>
      <c r="S265" s="34">
        <f t="shared" si="52"/>
        <v>892</v>
      </c>
      <c r="T265" s="33"/>
      <c r="U265" s="33"/>
      <c r="V265" s="33"/>
      <c r="W265" s="68">
        <f>IF(R265="","",((R265-$T$264)/S265)^2)</f>
        <v>2.4651112152868548</v>
      </c>
      <c r="X265" s="33"/>
      <c r="Y265" s="75"/>
      <c r="Z265" s="75"/>
      <c r="AA265" s="75"/>
      <c r="AB265" s="75"/>
      <c r="AC265" s="33"/>
      <c r="AD265" s="33"/>
      <c r="AE265" s="33"/>
      <c r="AF265" s="33"/>
      <c r="AG265" s="76"/>
      <c r="AH265" s="36"/>
      <c r="AI265" s="36"/>
      <c r="AJ265" s="36"/>
      <c r="AK265" s="36"/>
      <c r="AL265" s="33"/>
      <c r="AM265" s="52"/>
      <c r="AN265" s="52"/>
      <c r="AO265" s="57"/>
      <c r="AP265" s="29"/>
      <c r="AQ265" s="29"/>
      <c r="AR265" s="29"/>
      <c r="AS265" s="29"/>
      <c r="AT265" s="29"/>
    </row>
    <row r="266" spans="1:1450" x14ac:dyDescent="0.25">
      <c r="A266" s="66" t="s">
        <v>1235</v>
      </c>
      <c r="B266" s="33" t="s">
        <v>689</v>
      </c>
      <c r="C266" s="33" t="s">
        <v>84</v>
      </c>
      <c r="D266" s="33" t="s">
        <v>706</v>
      </c>
      <c r="E266" s="67" t="s">
        <v>704</v>
      </c>
      <c r="F266" s="33" t="s">
        <v>615</v>
      </c>
      <c r="G266" s="67">
        <v>16672</v>
      </c>
      <c r="H266" s="67">
        <v>1018</v>
      </c>
      <c r="I266" s="67">
        <v>506</v>
      </c>
      <c r="J266" s="67"/>
      <c r="K266" s="67"/>
      <c r="L266" s="33"/>
      <c r="M266" s="33"/>
      <c r="N266" s="33"/>
      <c r="O266" s="33" t="str">
        <f t="shared" si="53"/>
        <v/>
      </c>
      <c r="P266" s="33"/>
      <c r="Q266" s="68">
        <f>ABS(G266-$K$264)</f>
        <v>1540.5</v>
      </c>
      <c r="R266" s="34">
        <f>IF(Q266&gt;$P$264,"",G266)</f>
        <v>16672</v>
      </c>
      <c r="S266" s="34">
        <f t="shared" si="52"/>
        <v>506</v>
      </c>
      <c r="T266" s="33"/>
      <c r="U266" s="33"/>
      <c r="V266" s="33"/>
      <c r="W266" s="68">
        <f>IF(R266="","",((R266-$T$264)/S266)^2)</f>
        <v>9.2687756799825021</v>
      </c>
      <c r="X266" s="33"/>
      <c r="Y266" s="75"/>
      <c r="Z266" s="75"/>
      <c r="AA266" s="75"/>
      <c r="AB266" s="75"/>
      <c r="AC266" s="33"/>
      <c r="AD266" s="33"/>
      <c r="AE266" s="33"/>
      <c r="AF266" s="33"/>
      <c r="AG266" s="76"/>
      <c r="AH266" s="36"/>
      <c r="AI266" s="36"/>
      <c r="AJ266" s="36"/>
      <c r="AK266" s="36"/>
      <c r="AL266" s="33"/>
      <c r="AO266" s="48"/>
      <c r="AP266" s="29"/>
      <c r="AQ266" s="29"/>
      <c r="AR266" s="29"/>
      <c r="AS266" s="29"/>
      <c r="AT266" s="29"/>
    </row>
    <row r="267" spans="1:1450" x14ac:dyDescent="0.25">
      <c r="A267" s="66" t="s">
        <v>1235</v>
      </c>
      <c r="B267" s="33" t="s">
        <v>689</v>
      </c>
      <c r="C267" s="33" t="s">
        <v>84</v>
      </c>
      <c r="D267" s="33" t="s">
        <v>707</v>
      </c>
      <c r="E267" s="67" t="s">
        <v>704</v>
      </c>
      <c r="F267" s="33" t="s">
        <v>616</v>
      </c>
      <c r="G267" s="67">
        <v>12272</v>
      </c>
      <c r="H267" s="67">
        <v>810</v>
      </c>
      <c r="I267" s="67">
        <v>484</v>
      </c>
      <c r="J267" s="67"/>
      <c r="K267" s="67"/>
      <c r="L267" s="33"/>
      <c r="M267" s="33"/>
      <c r="N267" s="33"/>
      <c r="O267" s="33" t="str">
        <f t="shared" si="53"/>
        <v/>
      </c>
      <c r="P267" s="33"/>
      <c r="Q267" s="68">
        <f>ABS(G267-$K$264)</f>
        <v>5940.5</v>
      </c>
      <c r="R267" s="34">
        <f>IF(Q267&gt;$P$264,"",G267)</f>
        <v>12272</v>
      </c>
      <c r="S267" s="34">
        <f t="shared" si="52"/>
        <v>484</v>
      </c>
      <c r="T267" s="33"/>
      <c r="U267" s="33"/>
      <c r="V267" s="33"/>
      <c r="W267" s="68">
        <f>IF(R267="","",((R267-$T$264)/S267)^2)</f>
        <v>150.64519265248276</v>
      </c>
      <c r="X267" s="33"/>
      <c r="Y267" s="75"/>
      <c r="Z267" s="75"/>
      <c r="AA267" s="75"/>
      <c r="AB267" s="75"/>
      <c r="AC267" s="33"/>
      <c r="AD267" s="33"/>
      <c r="AE267" s="33"/>
      <c r="AF267" s="33"/>
      <c r="AG267" s="76"/>
      <c r="AH267" s="36"/>
      <c r="AI267" s="36"/>
      <c r="AJ267" s="36"/>
      <c r="AK267" s="36"/>
      <c r="AL267" s="33"/>
      <c r="AM267" s="29"/>
      <c r="AN267" s="29"/>
      <c r="AO267" s="29"/>
      <c r="AP267" s="29"/>
      <c r="AQ267" s="29"/>
      <c r="AR267" s="29"/>
      <c r="AS267" s="29"/>
      <c r="AT267" s="29"/>
    </row>
    <row r="268" spans="1:1450" s="37" customFormat="1" x14ac:dyDescent="0.25">
      <c r="A268" s="17" t="s">
        <v>1235</v>
      </c>
      <c r="B268" s="29" t="s">
        <v>689</v>
      </c>
      <c r="C268" s="8" t="s">
        <v>84</v>
      </c>
      <c r="D268" s="29" t="s">
        <v>708</v>
      </c>
      <c r="E268" s="14" t="s">
        <v>709</v>
      </c>
      <c r="F268" s="29" t="s">
        <v>617</v>
      </c>
      <c r="G268" s="43">
        <v>15470</v>
      </c>
      <c r="H268" s="43">
        <v>857</v>
      </c>
      <c r="I268" s="43">
        <v>250</v>
      </c>
      <c r="J268" s="43">
        <v>3</v>
      </c>
      <c r="K268" s="112">
        <f>AVERAGE(G268:G270)</f>
        <v>13498</v>
      </c>
      <c r="L268" s="112">
        <f>STDEV(G268:G270)</f>
        <v>2230.6530433933467</v>
      </c>
      <c r="M268" s="29"/>
      <c r="N268" s="13">
        <v>1.196</v>
      </c>
      <c r="O268" s="29" t="str">
        <f t="shared" si="53"/>
        <v/>
      </c>
      <c r="P268" s="112">
        <f>ABS(L268*N268)</f>
        <v>2667.8610398984424</v>
      </c>
      <c r="Q268" s="112">
        <f>ABS(G268-$K$268)</f>
        <v>1972</v>
      </c>
      <c r="R268" s="113">
        <f>IF(Q268&gt;$P$268,"",G268)</f>
        <v>15470</v>
      </c>
      <c r="S268" s="113">
        <f t="shared" si="52"/>
        <v>250</v>
      </c>
      <c r="T268" s="112">
        <f>AVERAGE(R268:R270)</f>
        <v>13498</v>
      </c>
      <c r="U268" s="112">
        <f>STDEV(R268:R270)</f>
        <v>2230.6530433933467</v>
      </c>
      <c r="V268" s="29"/>
      <c r="W268" s="112">
        <f>IF(R268="","",((R268-$T$268)/S268)^2)</f>
        <v>62.220543999999997</v>
      </c>
      <c r="X268" s="114">
        <f>(1/(J268-1))*SUM(W268:W270)</f>
        <v>65.214416207342225</v>
      </c>
      <c r="Y268" s="47">
        <f>U268/T268</f>
        <v>0.16525804144268386</v>
      </c>
      <c r="Z268" s="31"/>
      <c r="AA268" s="47" t="str">
        <f>IF(X268&lt;2,"A",IF(Y268&lt;0.15,"B","C"))</f>
        <v>C</v>
      </c>
      <c r="AB268" s="31"/>
      <c r="AC268" s="48">
        <f>T268/1000</f>
        <v>13.497999999999999</v>
      </c>
      <c r="AD268" s="49">
        <f>AC268*(SQRT((U268/T268)^2+(0.21/3.98)^2))</f>
        <v>2.3415914309253645</v>
      </c>
      <c r="AE268" s="47">
        <f>AD268/AC268</f>
        <v>0.1734769173896403</v>
      </c>
      <c r="AF268" s="47"/>
      <c r="AG268" s="50">
        <v>82</v>
      </c>
      <c r="AH268" s="32"/>
      <c r="AI268" s="49">
        <f>(MEDIAN(R268:R270))/1000</f>
        <v>13.946999999999999</v>
      </c>
      <c r="AJ268" s="49">
        <f>(QUARTILE(R268:R270,1))/1000</f>
        <v>12.512</v>
      </c>
      <c r="AK268" s="49">
        <f>(QUARTILE(R268:R270,3))/1000</f>
        <v>14.708500000000001</v>
      </c>
      <c r="AL268" s="48">
        <f>(AK268-AJ268)</f>
        <v>2.1965000000000003</v>
      </c>
      <c r="AM268" s="29"/>
      <c r="AN268" s="29"/>
      <c r="AO268" s="29"/>
      <c r="AP268" s="29"/>
      <c r="AQ268" s="29"/>
      <c r="AR268" s="29"/>
      <c r="AS268" s="29"/>
      <c r="AT268" s="29"/>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c r="HU268" s="10"/>
      <c r="HV268" s="10"/>
      <c r="HW268" s="10"/>
      <c r="HX268" s="10"/>
      <c r="HY268" s="10"/>
      <c r="HZ268" s="10"/>
      <c r="IA268" s="10"/>
      <c r="IB268" s="10"/>
      <c r="IC268" s="10"/>
      <c r="ID268" s="10"/>
      <c r="IE268" s="10"/>
      <c r="IF268" s="10"/>
      <c r="IG268" s="10"/>
      <c r="IH268" s="10"/>
      <c r="II268" s="10"/>
      <c r="IJ268" s="10"/>
      <c r="IK268" s="10"/>
      <c r="IL268" s="10"/>
      <c r="IM268" s="10"/>
      <c r="IN268" s="10"/>
      <c r="IO268" s="10"/>
      <c r="IP268" s="10"/>
      <c r="IQ268" s="10"/>
      <c r="IR268" s="10"/>
      <c r="IS268" s="10"/>
      <c r="IT268" s="10"/>
      <c r="IU268" s="10"/>
      <c r="IV268" s="10"/>
      <c r="IW268" s="10"/>
      <c r="IX268" s="10"/>
      <c r="IY268" s="10"/>
      <c r="IZ268" s="10"/>
      <c r="JA268" s="10"/>
      <c r="JB268" s="10"/>
      <c r="JC268" s="10"/>
      <c r="JD268" s="10"/>
      <c r="JE268" s="10"/>
      <c r="JF268" s="10"/>
      <c r="JG268" s="10"/>
      <c r="JH268" s="10"/>
      <c r="JI268" s="10"/>
      <c r="JJ268" s="10"/>
      <c r="JK268" s="10"/>
      <c r="JL268" s="10"/>
      <c r="JM268" s="10"/>
      <c r="JN268" s="10"/>
      <c r="JO268" s="10"/>
      <c r="JP268" s="10"/>
      <c r="JQ268" s="10"/>
      <c r="JR268" s="10"/>
      <c r="JS268" s="10"/>
      <c r="JT268" s="10"/>
      <c r="JU268" s="10"/>
      <c r="JV268" s="10"/>
      <c r="JW268" s="10"/>
      <c r="JX268" s="10"/>
      <c r="JY268" s="10"/>
      <c r="JZ268" s="10"/>
      <c r="KA268" s="10"/>
      <c r="KB268" s="10"/>
      <c r="KC268" s="10"/>
      <c r="KD268" s="10"/>
      <c r="KE268" s="10"/>
      <c r="KF268" s="10"/>
      <c r="KG268" s="10"/>
      <c r="KH268" s="10"/>
      <c r="KI268" s="10"/>
      <c r="KJ268" s="10"/>
      <c r="KK268" s="10"/>
      <c r="KL268" s="10"/>
      <c r="KM268" s="10"/>
      <c r="KN268" s="10"/>
      <c r="KO268" s="10"/>
      <c r="KP268" s="10"/>
      <c r="KQ268" s="10"/>
      <c r="KR268" s="10"/>
      <c r="KS268" s="10"/>
      <c r="KT268" s="10"/>
      <c r="KU268" s="10"/>
      <c r="KV268" s="10"/>
      <c r="KW268" s="10"/>
      <c r="KX268" s="10"/>
      <c r="KY268" s="10"/>
      <c r="KZ268" s="10"/>
      <c r="LA268" s="10"/>
      <c r="LB268" s="10"/>
      <c r="LC268" s="10"/>
      <c r="LD268" s="10"/>
      <c r="LE268" s="10"/>
      <c r="LF268" s="10"/>
      <c r="LG268" s="10"/>
      <c r="LH268" s="10"/>
      <c r="LI268" s="10"/>
      <c r="LJ268" s="10"/>
      <c r="LK268" s="10"/>
      <c r="LL268" s="10"/>
      <c r="LM268" s="10"/>
      <c r="LN268" s="10"/>
      <c r="LO268" s="10"/>
      <c r="LP268" s="10"/>
      <c r="LQ268" s="10"/>
      <c r="LR268" s="10"/>
      <c r="LS268" s="10"/>
      <c r="LT268" s="10"/>
      <c r="LU268" s="10"/>
      <c r="LV268" s="10"/>
      <c r="LW268" s="10"/>
      <c r="LX268" s="10"/>
      <c r="LY268" s="10"/>
      <c r="LZ268" s="10"/>
      <c r="MA268" s="10"/>
      <c r="MB268" s="10"/>
      <c r="MC268" s="10"/>
      <c r="MD268" s="10"/>
      <c r="ME268" s="10"/>
      <c r="MF268" s="10"/>
      <c r="MG268" s="10"/>
      <c r="MH268" s="10"/>
      <c r="MI268" s="10"/>
      <c r="MJ268" s="10"/>
      <c r="MK268" s="10"/>
      <c r="ML268" s="10"/>
      <c r="MM268" s="10"/>
      <c r="MN268" s="10"/>
      <c r="MO268" s="10"/>
      <c r="MP268" s="10"/>
      <c r="MQ268" s="10"/>
      <c r="MR268" s="10"/>
      <c r="MS268" s="10"/>
      <c r="MT268" s="10"/>
      <c r="MU268" s="10"/>
      <c r="MV268" s="10"/>
      <c r="MW268" s="10"/>
      <c r="MX268" s="10"/>
      <c r="MY268" s="10"/>
      <c r="MZ268" s="10"/>
      <c r="NA268" s="10"/>
      <c r="NB268" s="10"/>
      <c r="NC268" s="10"/>
      <c r="ND268" s="10"/>
      <c r="NE268" s="10"/>
      <c r="NF268" s="10"/>
      <c r="NG268" s="10"/>
      <c r="NH268" s="10"/>
      <c r="NI268" s="10"/>
      <c r="NJ268" s="10"/>
      <c r="NK268" s="10"/>
      <c r="NL268" s="10"/>
      <c r="NM268" s="10"/>
      <c r="NN268" s="10"/>
      <c r="NO268" s="10"/>
      <c r="NP268" s="10"/>
      <c r="NQ268" s="10"/>
      <c r="NR268" s="10"/>
      <c r="NS268" s="10"/>
      <c r="NT268" s="10"/>
      <c r="NU268" s="10"/>
      <c r="NV268" s="10"/>
      <c r="NW268" s="10"/>
      <c r="NX268" s="10"/>
      <c r="NY268" s="10"/>
      <c r="NZ268" s="10"/>
      <c r="OA268" s="10"/>
      <c r="OB268" s="10"/>
      <c r="OC268" s="10"/>
      <c r="OD268" s="10"/>
      <c r="OE268" s="10"/>
      <c r="OF268" s="10"/>
      <c r="OG268" s="10"/>
      <c r="OH268" s="10"/>
      <c r="OI268" s="10"/>
      <c r="OJ268" s="10"/>
      <c r="OK268" s="10"/>
      <c r="OL268" s="10"/>
      <c r="OM268" s="10"/>
      <c r="ON268" s="10"/>
      <c r="OO268" s="10"/>
      <c r="OP268" s="10"/>
      <c r="OQ268" s="10"/>
      <c r="OR268" s="10"/>
      <c r="OS268" s="10"/>
      <c r="OT268" s="10"/>
      <c r="OU268" s="10"/>
      <c r="OV268" s="10"/>
      <c r="OW268" s="10"/>
      <c r="OX268" s="10"/>
      <c r="OY268" s="10"/>
      <c r="OZ268" s="10"/>
      <c r="PA268" s="10"/>
      <c r="PB268" s="10"/>
      <c r="PC268" s="10"/>
      <c r="PD268" s="10"/>
      <c r="PE268" s="10"/>
      <c r="PF268" s="10"/>
      <c r="PG268" s="10"/>
      <c r="PH268" s="10"/>
      <c r="PI268" s="10"/>
      <c r="PJ268" s="10"/>
      <c r="PK268" s="10"/>
      <c r="PL268" s="10"/>
      <c r="PM268" s="10"/>
      <c r="PN268" s="10"/>
      <c r="PO268" s="10"/>
      <c r="PP268" s="10"/>
      <c r="PQ268" s="10"/>
      <c r="PR268" s="10"/>
      <c r="PS268" s="10"/>
      <c r="PT268" s="10"/>
      <c r="PU268" s="10"/>
      <c r="PV268" s="10"/>
      <c r="PW268" s="10"/>
      <c r="PX268" s="10"/>
      <c r="PY268" s="10"/>
      <c r="PZ268" s="10"/>
      <c r="QA268" s="10"/>
      <c r="QB268" s="10"/>
      <c r="QC268" s="10"/>
      <c r="QD268" s="10"/>
      <c r="QE268" s="10"/>
      <c r="QF268" s="10"/>
      <c r="QG268" s="10"/>
      <c r="QH268" s="10"/>
      <c r="QI268" s="10"/>
      <c r="QJ268" s="10"/>
      <c r="QK268" s="10"/>
      <c r="QL268" s="10"/>
      <c r="QM268" s="10"/>
      <c r="QN268" s="10"/>
      <c r="QO268" s="10"/>
      <c r="QP268" s="10"/>
      <c r="QQ268" s="10"/>
      <c r="QR268" s="10"/>
      <c r="QS268" s="10"/>
      <c r="QT268" s="10"/>
      <c r="QU268" s="10"/>
      <c r="QV268" s="10"/>
      <c r="QW268" s="10"/>
      <c r="QX268" s="10"/>
      <c r="QY268" s="10"/>
      <c r="QZ268" s="10"/>
      <c r="RA268" s="10"/>
      <c r="RB268" s="10"/>
      <c r="RC268" s="10"/>
      <c r="RD268" s="10"/>
      <c r="RE268" s="10"/>
      <c r="RF268" s="10"/>
      <c r="RG268" s="10"/>
      <c r="RH268" s="10"/>
      <c r="RI268" s="10"/>
      <c r="RJ268" s="10"/>
      <c r="RK268" s="10"/>
      <c r="RL268" s="10"/>
      <c r="RM268" s="10"/>
      <c r="RN268" s="10"/>
      <c r="RO268" s="10"/>
      <c r="RP268" s="10"/>
      <c r="RQ268" s="10"/>
      <c r="RR268" s="10"/>
      <c r="RS268" s="10"/>
      <c r="RT268" s="10"/>
      <c r="RU268" s="10"/>
      <c r="RV268" s="10"/>
      <c r="RW268" s="10"/>
      <c r="RX268" s="10"/>
      <c r="RY268" s="10"/>
      <c r="RZ268" s="10"/>
      <c r="SA268" s="10"/>
      <c r="SB268" s="10"/>
      <c r="SC268" s="10"/>
      <c r="SD268" s="10"/>
      <c r="SE268" s="10"/>
      <c r="SF268" s="10"/>
      <c r="SG268" s="10"/>
      <c r="SH268" s="10"/>
      <c r="SI268" s="10"/>
      <c r="SJ268" s="10"/>
      <c r="SK268" s="10"/>
      <c r="SL268" s="10"/>
      <c r="SM268" s="10"/>
      <c r="SN268" s="10"/>
      <c r="SO268" s="10"/>
      <c r="SP268" s="10"/>
      <c r="SQ268" s="10"/>
      <c r="SR268" s="10"/>
      <c r="SS268" s="10"/>
      <c r="ST268" s="10"/>
      <c r="SU268" s="10"/>
      <c r="SV268" s="10"/>
      <c r="SW268" s="10"/>
      <c r="SX268" s="10"/>
      <c r="SY268" s="10"/>
      <c r="SZ268" s="10"/>
      <c r="TA268" s="10"/>
      <c r="TB268" s="10"/>
      <c r="TC268" s="10"/>
      <c r="TD268" s="10"/>
      <c r="TE268" s="10"/>
      <c r="TF268" s="10"/>
      <c r="TG268" s="10"/>
      <c r="TH268" s="10"/>
      <c r="TI268" s="10"/>
      <c r="TJ268" s="10"/>
      <c r="TK268" s="10"/>
      <c r="TL268" s="10"/>
      <c r="TM268" s="10"/>
      <c r="TN268" s="10"/>
      <c r="TO268" s="10"/>
      <c r="TP268" s="10"/>
      <c r="TQ268" s="10"/>
      <c r="TR268" s="10"/>
      <c r="TS268" s="10"/>
      <c r="TT268" s="10"/>
      <c r="TU268" s="10"/>
      <c r="TV268" s="10"/>
      <c r="TW268" s="10"/>
      <c r="TX268" s="10"/>
      <c r="TY268" s="10"/>
      <c r="TZ268" s="10"/>
      <c r="UA268" s="10"/>
      <c r="UB268" s="10"/>
      <c r="UC268" s="10"/>
      <c r="UD268" s="10"/>
      <c r="UE268" s="10"/>
      <c r="UF268" s="10"/>
      <c r="UG268" s="10"/>
      <c r="UH268" s="10"/>
      <c r="UI268" s="10"/>
      <c r="UJ268" s="10"/>
      <c r="UK268" s="10"/>
      <c r="UL268" s="10"/>
      <c r="UM268" s="10"/>
      <c r="UN268" s="10"/>
      <c r="UO268" s="10"/>
      <c r="UP268" s="10"/>
      <c r="UQ268" s="10"/>
      <c r="UR268" s="10"/>
      <c r="US268" s="10"/>
      <c r="UT268" s="10"/>
      <c r="UU268" s="10"/>
      <c r="UV268" s="10"/>
      <c r="UW268" s="10"/>
      <c r="UX268" s="10"/>
      <c r="UY268" s="10"/>
      <c r="UZ268" s="10"/>
      <c r="VA268" s="10"/>
      <c r="VB268" s="10"/>
      <c r="VC268" s="10"/>
      <c r="VD268" s="10"/>
      <c r="VE268" s="10"/>
      <c r="VF268" s="10"/>
      <c r="VG268" s="10"/>
      <c r="VH268" s="10"/>
      <c r="VI268" s="10"/>
      <c r="VJ268" s="10"/>
      <c r="VK268" s="10"/>
      <c r="VL268" s="10"/>
      <c r="VM268" s="10"/>
      <c r="VN268" s="10"/>
      <c r="VO268" s="10"/>
      <c r="VP268" s="10"/>
      <c r="VQ268" s="10"/>
      <c r="VR268" s="10"/>
      <c r="VS268" s="10"/>
      <c r="VT268" s="10"/>
      <c r="VU268" s="10"/>
      <c r="VV268" s="10"/>
      <c r="VW268" s="10"/>
      <c r="VX268" s="10"/>
      <c r="VY268" s="10"/>
      <c r="VZ268" s="10"/>
      <c r="WA268" s="10"/>
      <c r="WB268" s="10"/>
      <c r="WC268" s="10"/>
      <c r="WD268" s="10"/>
      <c r="WE268" s="10"/>
      <c r="WF268" s="10"/>
      <c r="WG268" s="10"/>
      <c r="WH268" s="10"/>
      <c r="WI268" s="10"/>
      <c r="WJ268" s="10"/>
      <c r="WK268" s="10"/>
      <c r="WL268" s="10"/>
      <c r="WM268" s="10"/>
      <c r="WN268" s="10"/>
      <c r="WO268" s="10"/>
      <c r="WP268" s="10"/>
      <c r="WQ268" s="10"/>
      <c r="WR268" s="10"/>
      <c r="WS268" s="10"/>
      <c r="WT268" s="10"/>
      <c r="WU268" s="10"/>
      <c r="WV268" s="10"/>
      <c r="WW268" s="10"/>
      <c r="WX268" s="10"/>
      <c r="WY268" s="10"/>
      <c r="WZ268" s="10"/>
      <c r="XA268" s="10"/>
      <c r="XB268" s="10"/>
      <c r="XC268" s="10"/>
      <c r="XD268" s="10"/>
      <c r="XE268" s="10"/>
      <c r="XF268" s="10"/>
      <c r="XG268" s="10"/>
      <c r="XH268" s="10"/>
      <c r="XI268" s="10"/>
      <c r="XJ268" s="10"/>
      <c r="XK268" s="10"/>
      <c r="XL268" s="10"/>
      <c r="XM268" s="10"/>
      <c r="XN268" s="10"/>
      <c r="XO268" s="10"/>
      <c r="XP268" s="10"/>
      <c r="XQ268" s="10"/>
      <c r="XR268" s="10"/>
      <c r="XS268" s="10"/>
      <c r="XT268" s="10"/>
      <c r="XU268" s="10"/>
      <c r="XV268" s="10"/>
      <c r="XW268" s="10"/>
      <c r="XX268" s="10"/>
      <c r="XY268" s="10"/>
      <c r="XZ268" s="10"/>
      <c r="YA268" s="10"/>
      <c r="YB268" s="10"/>
      <c r="YC268" s="10"/>
      <c r="YD268" s="10"/>
      <c r="YE268" s="10"/>
      <c r="YF268" s="10"/>
      <c r="YG268" s="10"/>
      <c r="YH268" s="10"/>
      <c r="YI268" s="10"/>
      <c r="YJ268" s="10"/>
      <c r="YK268" s="10"/>
      <c r="YL268" s="10"/>
      <c r="YM268" s="10"/>
      <c r="YN268" s="10"/>
      <c r="YO268" s="10"/>
      <c r="YP268" s="10"/>
      <c r="YQ268" s="10"/>
      <c r="YR268" s="10"/>
      <c r="YS268" s="10"/>
      <c r="YT268" s="10"/>
      <c r="YU268" s="10"/>
      <c r="YV268" s="10"/>
      <c r="YW268" s="10"/>
      <c r="YX268" s="10"/>
      <c r="YY268" s="10"/>
      <c r="YZ268" s="10"/>
      <c r="ZA268" s="10"/>
      <c r="ZB268" s="10"/>
      <c r="ZC268" s="10"/>
      <c r="ZD268" s="10"/>
      <c r="ZE268" s="10"/>
      <c r="ZF268" s="10"/>
      <c r="ZG268" s="10"/>
      <c r="ZH268" s="10"/>
      <c r="ZI268" s="10"/>
      <c r="ZJ268" s="10"/>
      <c r="ZK268" s="10"/>
      <c r="ZL268" s="10"/>
      <c r="ZM268" s="10"/>
      <c r="ZN268" s="10"/>
      <c r="ZO268" s="10"/>
      <c r="ZP268" s="10"/>
      <c r="ZQ268" s="10"/>
      <c r="ZR268" s="10"/>
      <c r="ZS268" s="10"/>
      <c r="ZT268" s="10"/>
      <c r="ZU268" s="10"/>
      <c r="ZV268" s="10"/>
      <c r="ZW268" s="10"/>
      <c r="ZX268" s="10"/>
      <c r="ZY268" s="10"/>
      <c r="ZZ268" s="10"/>
      <c r="AAA268" s="10"/>
      <c r="AAB268" s="10"/>
      <c r="AAC268" s="10"/>
      <c r="AAD268" s="10"/>
      <c r="AAE268" s="10"/>
      <c r="AAF268" s="10"/>
      <c r="AAG268" s="10"/>
      <c r="AAH268" s="10"/>
      <c r="AAI268" s="10"/>
      <c r="AAJ268" s="10"/>
      <c r="AAK268" s="10"/>
      <c r="AAL268" s="10"/>
      <c r="AAM268" s="10"/>
      <c r="AAN268" s="10"/>
      <c r="AAO268" s="10"/>
      <c r="AAP268" s="10"/>
      <c r="AAQ268" s="10"/>
      <c r="AAR268" s="10"/>
      <c r="AAS268" s="10"/>
      <c r="AAT268" s="10"/>
      <c r="AAU268" s="10"/>
      <c r="AAV268" s="10"/>
      <c r="AAW268" s="10"/>
      <c r="AAX268" s="10"/>
      <c r="AAY268" s="10"/>
      <c r="AAZ268" s="10"/>
      <c r="ABA268" s="10"/>
      <c r="ABB268" s="10"/>
      <c r="ABC268" s="10"/>
      <c r="ABD268" s="10"/>
      <c r="ABE268" s="10"/>
      <c r="ABF268" s="10"/>
      <c r="ABG268" s="10"/>
      <c r="ABH268" s="10"/>
      <c r="ABI268" s="10"/>
      <c r="ABJ268" s="10"/>
      <c r="ABK268" s="10"/>
      <c r="ABL268" s="10"/>
      <c r="ABM268" s="10"/>
      <c r="ABN268" s="10"/>
      <c r="ABO268" s="10"/>
      <c r="ABP268" s="10"/>
      <c r="ABQ268" s="10"/>
      <c r="ABR268" s="10"/>
      <c r="ABS268" s="10"/>
      <c r="ABT268" s="10"/>
      <c r="ABU268" s="10"/>
      <c r="ABV268" s="10"/>
      <c r="ABW268" s="10"/>
      <c r="ABX268" s="10"/>
      <c r="ABY268" s="10"/>
      <c r="ABZ268" s="10"/>
      <c r="ACA268" s="10"/>
      <c r="ACB268" s="10"/>
      <c r="ACC268" s="10"/>
      <c r="ACD268" s="10"/>
      <c r="ACE268" s="10"/>
      <c r="ACF268" s="10"/>
      <c r="ACG268" s="10"/>
      <c r="ACH268" s="10"/>
      <c r="ACI268" s="10"/>
      <c r="ACJ268" s="10"/>
      <c r="ACK268" s="10"/>
      <c r="ACL268" s="10"/>
      <c r="ACM268" s="10"/>
      <c r="ACN268" s="10"/>
      <c r="ACO268" s="10"/>
      <c r="ACP268" s="10"/>
      <c r="ACQ268" s="10"/>
      <c r="ACR268" s="10"/>
      <c r="ACS268" s="10"/>
      <c r="ACT268" s="10"/>
      <c r="ACU268" s="10"/>
      <c r="ACV268" s="10"/>
      <c r="ACW268" s="10"/>
      <c r="ACX268" s="10"/>
      <c r="ACY268" s="10"/>
      <c r="ACZ268" s="10"/>
      <c r="ADA268" s="10"/>
      <c r="ADB268" s="10"/>
      <c r="ADC268" s="10"/>
      <c r="ADD268" s="10"/>
      <c r="ADE268" s="10"/>
      <c r="ADF268" s="10"/>
      <c r="ADG268" s="10"/>
      <c r="ADH268" s="10"/>
      <c r="ADI268" s="10"/>
      <c r="ADJ268" s="10"/>
      <c r="ADK268" s="10"/>
      <c r="ADL268" s="10"/>
      <c r="ADM268" s="10"/>
      <c r="ADN268" s="10"/>
      <c r="ADO268" s="10"/>
      <c r="ADP268" s="10"/>
      <c r="ADQ268" s="10"/>
      <c r="ADR268" s="10"/>
      <c r="ADS268" s="10"/>
      <c r="ADT268" s="10"/>
      <c r="ADU268" s="10"/>
      <c r="ADV268" s="10"/>
      <c r="ADW268" s="10"/>
      <c r="ADX268" s="10"/>
      <c r="ADY268" s="10"/>
      <c r="ADZ268" s="10"/>
      <c r="AEA268" s="10"/>
      <c r="AEB268" s="10"/>
      <c r="AEC268" s="10"/>
      <c r="AED268" s="10"/>
      <c r="AEE268" s="10"/>
      <c r="AEF268" s="10"/>
      <c r="AEG268" s="10"/>
      <c r="AEH268" s="10"/>
      <c r="AEI268" s="10"/>
      <c r="AEJ268" s="10"/>
      <c r="AEK268" s="10"/>
      <c r="AEL268" s="10"/>
      <c r="AEM268" s="10"/>
      <c r="AEN268" s="10"/>
      <c r="AEO268" s="10"/>
      <c r="AEP268" s="10"/>
      <c r="AEQ268" s="10"/>
      <c r="AER268" s="10"/>
      <c r="AES268" s="10"/>
      <c r="AET268" s="10"/>
      <c r="AEU268" s="10"/>
      <c r="AEV268" s="10"/>
      <c r="AEW268" s="10"/>
      <c r="AEX268" s="10"/>
      <c r="AEY268" s="10"/>
      <c r="AEZ268" s="10"/>
      <c r="AFA268" s="10"/>
      <c r="AFB268" s="10"/>
      <c r="AFC268" s="10"/>
      <c r="AFD268" s="10"/>
      <c r="AFE268" s="10"/>
      <c r="AFF268" s="10"/>
      <c r="AFG268" s="10"/>
      <c r="AFH268" s="10"/>
      <c r="AFI268" s="10"/>
      <c r="AFJ268" s="10"/>
      <c r="AFK268" s="10"/>
      <c r="AFL268" s="10"/>
      <c r="AFM268" s="10"/>
      <c r="AFN268" s="10"/>
      <c r="AFO268" s="10"/>
      <c r="AFP268" s="10"/>
      <c r="AFQ268" s="10"/>
      <c r="AFR268" s="10"/>
      <c r="AFS268" s="10"/>
      <c r="AFT268" s="10"/>
      <c r="AFU268" s="10"/>
      <c r="AFV268" s="10"/>
      <c r="AFW268" s="10"/>
      <c r="AFX268" s="10"/>
      <c r="AFY268" s="10"/>
      <c r="AFZ268" s="10"/>
      <c r="AGA268" s="10"/>
      <c r="AGB268" s="10"/>
      <c r="AGC268" s="10"/>
      <c r="AGD268" s="10"/>
      <c r="AGE268" s="10"/>
      <c r="AGF268" s="10"/>
      <c r="AGG268" s="10"/>
      <c r="AGH268" s="10"/>
      <c r="AGI268" s="10"/>
      <c r="AGJ268" s="10"/>
      <c r="AGK268" s="10"/>
      <c r="AGL268" s="10"/>
      <c r="AGM268" s="10"/>
      <c r="AGN268" s="10"/>
      <c r="AGO268" s="10"/>
      <c r="AGP268" s="10"/>
      <c r="AGQ268" s="10"/>
      <c r="AGR268" s="10"/>
      <c r="AGS268" s="10"/>
      <c r="AGT268" s="10"/>
      <c r="AGU268" s="10"/>
      <c r="AGV268" s="10"/>
      <c r="AGW268" s="10"/>
      <c r="AGX268" s="10"/>
      <c r="AGY268" s="10"/>
      <c r="AGZ268" s="10"/>
      <c r="AHA268" s="10"/>
      <c r="AHB268" s="10"/>
      <c r="AHC268" s="10"/>
      <c r="AHD268" s="10"/>
      <c r="AHE268" s="10"/>
      <c r="AHF268" s="10"/>
      <c r="AHG268" s="10"/>
      <c r="AHH268" s="10"/>
      <c r="AHI268" s="10"/>
      <c r="AHJ268" s="10"/>
      <c r="AHK268" s="10"/>
      <c r="AHL268" s="10"/>
      <c r="AHM268" s="10"/>
      <c r="AHN268" s="10"/>
      <c r="AHO268" s="10"/>
      <c r="AHP268" s="10"/>
      <c r="AHQ268" s="10"/>
      <c r="AHR268" s="10"/>
      <c r="AHS268" s="10"/>
      <c r="AHT268" s="10"/>
      <c r="AHU268" s="10"/>
      <c r="AHV268" s="10"/>
      <c r="AHW268" s="10"/>
      <c r="AHX268" s="10"/>
      <c r="AHY268" s="10"/>
      <c r="AHZ268" s="10"/>
      <c r="AIA268" s="10"/>
      <c r="AIB268" s="10"/>
      <c r="AIC268" s="10"/>
      <c r="AID268" s="10"/>
      <c r="AIE268" s="10"/>
      <c r="AIF268" s="10"/>
      <c r="AIG268" s="10"/>
      <c r="AIH268" s="10"/>
      <c r="AII268" s="10"/>
      <c r="AIJ268" s="10"/>
      <c r="AIK268" s="10"/>
      <c r="AIL268" s="10"/>
      <c r="AIM268" s="10"/>
      <c r="AIN268" s="10"/>
      <c r="AIO268" s="10"/>
      <c r="AIP268" s="10"/>
      <c r="AIQ268" s="10"/>
      <c r="AIR268" s="10"/>
      <c r="AIS268" s="10"/>
      <c r="AIT268" s="10"/>
      <c r="AIU268" s="10"/>
      <c r="AIV268" s="10"/>
      <c r="AIW268" s="10"/>
      <c r="AIX268" s="10"/>
      <c r="AIY268" s="10"/>
      <c r="AIZ268" s="10"/>
      <c r="AJA268" s="10"/>
      <c r="AJB268" s="10"/>
      <c r="AJC268" s="10"/>
      <c r="AJD268" s="10"/>
      <c r="AJE268" s="10"/>
      <c r="AJF268" s="10"/>
      <c r="AJG268" s="10"/>
      <c r="AJH268" s="10"/>
      <c r="AJI268" s="10"/>
      <c r="AJJ268" s="10"/>
      <c r="AJK268" s="10"/>
      <c r="AJL268" s="10"/>
      <c r="AJM268" s="10"/>
      <c r="AJN268" s="10"/>
      <c r="AJO268" s="10"/>
      <c r="AJP268" s="10"/>
      <c r="AJQ268" s="10"/>
      <c r="AJR268" s="10"/>
      <c r="AJS268" s="10"/>
      <c r="AJT268" s="10"/>
      <c r="AJU268" s="10"/>
      <c r="AJV268" s="10"/>
      <c r="AJW268" s="10"/>
      <c r="AJX268" s="10"/>
      <c r="AJY268" s="10"/>
      <c r="AJZ268" s="10"/>
      <c r="AKA268" s="10"/>
      <c r="AKB268" s="10"/>
      <c r="AKC268" s="10"/>
      <c r="AKD268" s="10"/>
      <c r="AKE268" s="10"/>
      <c r="AKF268" s="10"/>
      <c r="AKG268" s="10"/>
      <c r="AKH268" s="10"/>
      <c r="AKI268" s="10"/>
      <c r="AKJ268" s="10"/>
      <c r="AKK268" s="10"/>
      <c r="AKL268" s="10"/>
      <c r="AKM268" s="10"/>
      <c r="AKN268" s="10"/>
      <c r="AKO268" s="10"/>
      <c r="AKP268" s="10"/>
      <c r="AKQ268" s="10"/>
      <c r="AKR268" s="10"/>
      <c r="AKS268" s="10"/>
      <c r="AKT268" s="10"/>
      <c r="AKU268" s="10"/>
      <c r="AKV268" s="10"/>
      <c r="AKW268" s="10"/>
      <c r="AKX268" s="10"/>
      <c r="AKY268" s="10"/>
      <c r="AKZ268" s="10"/>
      <c r="ALA268" s="10"/>
      <c r="ALB268" s="10"/>
      <c r="ALC268" s="10"/>
      <c r="ALD268" s="10"/>
      <c r="ALE268" s="10"/>
      <c r="ALF268" s="10"/>
      <c r="ALG268" s="10"/>
      <c r="ALH268" s="10"/>
      <c r="ALI268" s="10"/>
      <c r="ALJ268" s="10"/>
      <c r="ALK268" s="10"/>
      <c r="ALL268" s="10"/>
      <c r="ALM268" s="10"/>
      <c r="ALN268" s="10"/>
      <c r="ALO268" s="10"/>
      <c r="ALP268" s="10"/>
      <c r="ALQ268" s="10"/>
      <c r="ALR268" s="10"/>
      <c r="ALS268" s="10"/>
      <c r="ALT268" s="10"/>
      <c r="ALU268" s="10"/>
      <c r="ALV268" s="10"/>
      <c r="ALW268" s="10"/>
      <c r="ALX268" s="10"/>
      <c r="ALY268" s="10"/>
      <c r="ALZ268" s="10"/>
      <c r="AMA268" s="10"/>
      <c r="AMB268" s="10"/>
      <c r="AMC268" s="10"/>
      <c r="AMD268" s="10"/>
      <c r="AME268" s="10"/>
      <c r="AMF268" s="10"/>
      <c r="AMG268" s="10"/>
      <c r="AMH268" s="10"/>
      <c r="AMI268" s="10"/>
      <c r="AMJ268" s="10"/>
      <c r="AMK268" s="10"/>
      <c r="AML268" s="10"/>
      <c r="AMM268" s="10"/>
      <c r="AMN268" s="10"/>
      <c r="AMO268" s="10"/>
      <c r="AMP268" s="10"/>
      <c r="AMQ268" s="10"/>
      <c r="AMR268" s="10"/>
      <c r="AMS268" s="10"/>
      <c r="AMT268" s="10"/>
      <c r="AMU268" s="10"/>
      <c r="AMV268" s="10"/>
      <c r="AMW268" s="10"/>
      <c r="AMX268" s="10"/>
      <c r="AMY268" s="10"/>
      <c r="AMZ268" s="10"/>
      <c r="ANA268" s="10"/>
      <c r="ANB268" s="10"/>
      <c r="ANC268" s="10"/>
      <c r="AND268" s="10"/>
      <c r="ANE268" s="10"/>
      <c r="ANF268" s="10"/>
      <c r="ANG268" s="10"/>
      <c r="ANH268" s="10"/>
      <c r="ANI268" s="10"/>
      <c r="ANJ268" s="10"/>
      <c r="ANK268" s="10"/>
      <c r="ANL268" s="10"/>
      <c r="ANM268" s="10"/>
      <c r="ANN268" s="10"/>
      <c r="ANO268" s="10"/>
      <c r="ANP268" s="10"/>
      <c r="ANQ268" s="10"/>
      <c r="ANR268" s="10"/>
      <c r="ANS268" s="10"/>
      <c r="ANT268" s="10"/>
      <c r="ANU268" s="10"/>
      <c r="ANV268" s="10"/>
      <c r="ANW268" s="10"/>
      <c r="ANX268" s="10"/>
      <c r="ANY268" s="10"/>
      <c r="ANZ268" s="10"/>
      <c r="AOA268" s="10"/>
      <c r="AOB268" s="10"/>
      <c r="AOC268" s="10"/>
      <c r="AOD268" s="10"/>
      <c r="AOE268" s="10"/>
      <c r="AOF268" s="10"/>
      <c r="AOG268" s="10"/>
      <c r="AOH268" s="10"/>
      <c r="AOI268" s="10"/>
      <c r="AOJ268" s="10"/>
      <c r="AOK268" s="10"/>
      <c r="AOL268" s="10"/>
      <c r="AOM268" s="10"/>
      <c r="AON268" s="10"/>
      <c r="AOO268" s="10"/>
      <c r="AOP268" s="10"/>
      <c r="AOQ268" s="10"/>
      <c r="AOR268" s="10"/>
      <c r="AOS268" s="10"/>
      <c r="AOT268" s="10"/>
      <c r="AOU268" s="10"/>
      <c r="AOV268" s="10"/>
      <c r="AOW268" s="10"/>
      <c r="AOX268" s="10"/>
      <c r="AOY268" s="10"/>
      <c r="AOZ268" s="10"/>
      <c r="APA268" s="10"/>
      <c r="APB268" s="10"/>
      <c r="APC268" s="10"/>
      <c r="APD268" s="10"/>
      <c r="APE268" s="10"/>
      <c r="APF268" s="10"/>
      <c r="APG268" s="10"/>
      <c r="APH268" s="10"/>
      <c r="API268" s="10"/>
      <c r="APJ268" s="10"/>
      <c r="APK268" s="10"/>
      <c r="APL268" s="10"/>
      <c r="APM268" s="10"/>
      <c r="APN268" s="10"/>
      <c r="APO268" s="10"/>
      <c r="APP268" s="10"/>
      <c r="APQ268" s="10"/>
      <c r="APR268" s="10"/>
      <c r="APS268" s="10"/>
      <c r="APT268" s="10"/>
      <c r="APU268" s="10"/>
      <c r="APV268" s="10"/>
      <c r="APW268" s="10"/>
      <c r="APX268" s="10"/>
      <c r="APY268" s="10"/>
      <c r="APZ268" s="10"/>
      <c r="AQA268" s="10"/>
      <c r="AQB268" s="10"/>
      <c r="AQC268" s="10"/>
      <c r="AQD268" s="10"/>
      <c r="AQE268" s="10"/>
      <c r="AQF268" s="10"/>
      <c r="AQG268" s="10"/>
      <c r="AQH268" s="10"/>
      <c r="AQI268" s="10"/>
      <c r="AQJ268" s="10"/>
      <c r="AQK268" s="10"/>
      <c r="AQL268" s="10"/>
      <c r="AQM268" s="10"/>
      <c r="AQN268" s="10"/>
      <c r="AQO268" s="10"/>
      <c r="AQP268" s="10"/>
      <c r="AQQ268" s="10"/>
      <c r="AQR268" s="10"/>
      <c r="AQS268" s="10"/>
      <c r="AQT268" s="10"/>
      <c r="AQU268" s="10"/>
      <c r="AQV268" s="10"/>
      <c r="AQW268" s="10"/>
      <c r="AQX268" s="10"/>
      <c r="AQY268" s="10"/>
      <c r="AQZ268" s="10"/>
      <c r="ARA268" s="10"/>
      <c r="ARB268" s="10"/>
      <c r="ARC268" s="10"/>
      <c r="ARD268" s="10"/>
      <c r="ARE268" s="10"/>
      <c r="ARF268" s="10"/>
      <c r="ARG268" s="10"/>
      <c r="ARH268" s="10"/>
      <c r="ARI268" s="10"/>
      <c r="ARJ268" s="10"/>
      <c r="ARK268" s="10"/>
      <c r="ARL268" s="10"/>
      <c r="ARM268" s="10"/>
      <c r="ARN268" s="10"/>
      <c r="ARO268" s="10"/>
      <c r="ARP268" s="10"/>
      <c r="ARQ268" s="10"/>
      <c r="ARR268" s="10"/>
      <c r="ARS268" s="10"/>
      <c r="ART268" s="10"/>
      <c r="ARU268" s="10"/>
      <c r="ARV268" s="10"/>
      <c r="ARW268" s="10"/>
      <c r="ARX268" s="10"/>
      <c r="ARY268" s="10"/>
      <c r="ARZ268" s="10"/>
      <c r="ASA268" s="10"/>
      <c r="ASB268" s="10"/>
      <c r="ASC268" s="10"/>
      <c r="ASD268" s="10"/>
      <c r="ASE268" s="10"/>
      <c r="ASF268" s="10"/>
      <c r="ASG268" s="10"/>
      <c r="ASH268" s="10"/>
      <c r="ASI268" s="10"/>
      <c r="ASJ268" s="10"/>
      <c r="ASK268" s="10"/>
      <c r="ASL268" s="10"/>
      <c r="ASM268" s="10"/>
      <c r="ASN268" s="10"/>
      <c r="ASO268" s="10"/>
      <c r="ASP268" s="10"/>
      <c r="ASQ268" s="10"/>
      <c r="ASR268" s="10"/>
      <c r="ASS268" s="10"/>
      <c r="AST268" s="10"/>
      <c r="ASU268" s="10"/>
      <c r="ASV268" s="10"/>
      <c r="ASW268" s="10"/>
      <c r="ASX268" s="10"/>
      <c r="ASY268" s="10"/>
      <c r="ASZ268" s="10"/>
      <c r="ATA268" s="10"/>
      <c r="ATB268" s="10"/>
      <c r="ATC268" s="10"/>
      <c r="ATD268" s="10"/>
      <c r="ATE268" s="10"/>
      <c r="ATF268" s="10"/>
      <c r="ATG268" s="10"/>
      <c r="ATH268" s="10"/>
      <c r="ATI268" s="10"/>
      <c r="ATJ268" s="10"/>
      <c r="ATK268" s="10"/>
      <c r="ATL268" s="10"/>
      <c r="ATM268" s="10"/>
      <c r="ATN268" s="10"/>
      <c r="ATO268" s="10"/>
      <c r="ATP268" s="10"/>
      <c r="ATQ268" s="10"/>
      <c r="ATR268" s="10"/>
      <c r="ATS268" s="10"/>
      <c r="ATT268" s="10"/>
      <c r="ATU268" s="10"/>
      <c r="ATV268" s="10"/>
      <c r="ATW268" s="10"/>
      <c r="ATX268" s="10"/>
      <c r="ATY268" s="10"/>
      <c r="ATZ268" s="10"/>
      <c r="AUA268" s="10"/>
      <c r="AUB268" s="10"/>
      <c r="AUC268" s="10"/>
      <c r="AUD268" s="10"/>
      <c r="AUE268" s="10"/>
      <c r="AUF268" s="10"/>
      <c r="AUG268" s="10"/>
      <c r="AUH268" s="10"/>
      <c r="AUI268" s="10"/>
      <c r="AUJ268" s="10"/>
      <c r="AUK268" s="10"/>
      <c r="AUL268" s="10"/>
      <c r="AUM268" s="10"/>
      <c r="AUN268" s="10"/>
      <c r="AUO268" s="10"/>
      <c r="AUP268" s="10"/>
      <c r="AUQ268" s="10"/>
      <c r="AUR268" s="10"/>
      <c r="AUS268" s="10"/>
      <c r="AUT268" s="10"/>
      <c r="AUU268" s="10"/>
      <c r="AUV268" s="10"/>
      <c r="AUW268" s="10"/>
      <c r="AUX268" s="10"/>
      <c r="AUY268" s="10"/>
      <c r="AUZ268" s="10"/>
      <c r="AVA268" s="10"/>
      <c r="AVB268" s="10"/>
      <c r="AVC268" s="10"/>
      <c r="AVD268" s="10"/>
      <c r="AVE268" s="10"/>
      <c r="AVF268" s="10"/>
      <c r="AVG268" s="10"/>
      <c r="AVH268" s="10"/>
      <c r="AVI268" s="10"/>
      <c r="AVJ268" s="10"/>
      <c r="AVK268" s="10"/>
      <c r="AVL268" s="10"/>
      <c r="AVM268" s="10"/>
      <c r="AVN268" s="10"/>
      <c r="AVO268" s="10"/>
      <c r="AVP268" s="10"/>
      <c r="AVQ268" s="10"/>
      <c r="AVR268" s="10"/>
      <c r="AVS268" s="10"/>
      <c r="AVT268" s="10"/>
      <c r="AVU268" s="10"/>
      <c r="AVV268" s="10"/>
      <c r="AVW268" s="10"/>
      <c r="AVX268" s="10"/>
      <c r="AVY268" s="10"/>
      <c r="AVZ268" s="10"/>
      <c r="AWA268" s="10"/>
      <c r="AWB268" s="10"/>
      <c r="AWC268" s="10"/>
      <c r="AWD268" s="10"/>
      <c r="AWE268" s="10"/>
      <c r="AWF268" s="10"/>
      <c r="AWG268" s="10"/>
      <c r="AWH268" s="10"/>
      <c r="AWI268" s="10"/>
      <c r="AWJ268" s="10"/>
      <c r="AWK268" s="10"/>
      <c r="AWL268" s="10"/>
      <c r="AWM268" s="10"/>
      <c r="AWN268" s="10"/>
      <c r="AWO268" s="10"/>
      <c r="AWP268" s="10"/>
      <c r="AWQ268" s="10"/>
      <c r="AWR268" s="10"/>
      <c r="AWS268" s="10"/>
      <c r="AWT268" s="10"/>
      <c r="AWU268" s="10"/>
      <c r="AWV268" s="10"/>
      <c r="AWW268" s="10"/>
      <c r="AWX268" s="10"/>
      <c r="AWY268" s="10"/>
      <c r="AWZ268" s="10"/>
      <c r="AXA268" s="10"/>
      <c r="AXB268" s="10"/>
      <c r="AXC268" s="10"/>
      <c r="AXD268" s="10"/>
      <c r="AXE268" s="10"/>
      <c r="AXF268" s="10"/>
      <c r="AXG268" s="10"/>
      <c r="AXH268" s="10"/>
      <c r="AXI268" s="10"/>
      <c r="AXJ268" s="10"/>
      <c r="AXK268" s="10"/>
      <c r="AXL268" s="10"/>
      <c r="AXM268" s="10"/>
      <c r="AXN268" s="10"/>
      <c r="AXO268" s="10"/>
      <c r="AXP268" s="10"/>
      <c r="AXQ268" s="10"/>
      <c r="AXR268" s="10"/>
      <c r="AXS268" s="10"/>
      <c r="AXT268" s="10"/>
      <c r="AXU268" s="10"/>
      <c r="AXV268" s="10"/>
      <c r="AXW268" s="10"/>
      <c r="AXX268" s="10"/>
      <c r="AXY268" s="10"/>
      <c r="AXZ268" s="10"/>
      <c r="AYA268" s="10"/>
      <c r="AYB268" s="10"/>
      <c r="AYC268" s="10"/>
      <c r="AYD268" s="10"/>
      <c r="AYE268" s="10"/>
      <c r="AYF268" s="10"/>
      <c r="AYG268" s="10"/>
      <c r="AYH268" s="10"/>
      <c r="AYI268" s="10"/>
      <c r="AYJ268" s="10"/>
      <c r="AYK268" s="10"/>
      <c r="AYL268" s="10"/>
      <c r="AYM268" s="10"/>
      <c r="AYN268" s="10"/>
      <c r="AYO268" s="10"/>
      <c r="AYP268" s="10"/>
      <c r="AYQ268" s="10"/>
      <c r="AYR268" s="10"/>
      <c r="AYS268" s="10"/>
      <c r="AYT268" s="10"/>
      <c r="AYU268" s="10"/>
      <c r="AYV268" s="10"/>
      <c r="AYW268" s="10"/>
      <c r="AYX268" s="10"/>
      <c r="AYY268" s="10"/>
      <c r="AYZ268" s="10"/>
      <c r="AZA268" s="10"/>
      <c r="AZB268" s="10"/>
      <c r="AZC268" s="10"/>
      <c r="AZD268" s="10"/>
      <c r="AZE268" s="10"/>
      <c r="AZF268" s="10"/>
      <c r="AZG268" s="10"/>
      <c r="AZH268" s="10"/>
      <c r="AZI268" s="10"/>
      <c r="AZJ268" s="10"/>
      <c r="AZK268" s="10"/>
      <c r="AZL268" s="10"/>
      <c r="AZM268" s="10"/>
      <c r="AZN268" s="10"/>
      <c r="AZO268" s="10"/>
      <c r="AZP268" s="10"/>
      <c r="AZQ268" s="10"/>
      <c r="AZR268" s="10"/>
      <c r="AZS268" s="10"/>
      <c r="AZT268" s="10"/>
      <c r="AZU268" s="10"/>
      <c r="AZV268" s="10"/>
      <c r="AZW268" s="10"/>
      <c r="AZX268" s="10"/>
      <c r="AZY268" s="10"/>
      <c r="AZZ268" s="10"/>
      <c r="BAA268" s="10"/>
      <c r="BAB268" s="10"/>
      <c r="BAC268" s="10"/>
      <c r="BAD268" s="10"/>
      <c r="BAE268" s="10"/>
      <c r="BAF268" s="10"/>
      <c r="BAG268" s="10"/>
      <c r="BAH268" s="10"/>
      <c r="BAI268" s="10"/>
      <c r="BAJ268" s="10"/>
      <c r="BAK268" s="10"/>
      <c r="BAL268" s="10"/>
      <c r="BAM268" s="10"/>
      <c r="BAN268" s="10"/>
      <c r="BAO268" s="10"/>
      <c r="BAP268" s="10"/>
      <c r="BAQ268" s="10"/>
      <c r="BAR268" s="10"/>
      <c r="BAS268" s="10"/>
      <c r="BAT268" s="10"/>
      <c r="BAU268" s="10"/>
      <c r="BAV268" s="10"/>
      <c r="BAW268" s="10"/>
      <c r="BAX268" s="10"/>
      <c r="BAY268" s="10"/>
      <c r="BAZ268" s="10"/>
      <c r="BBA268" s="10"/>
      <c r="BBB268" s="10"/>
      <c r="BBC268" s="10"/>
      <c r="BBD268" s="10"/>
      <c r="BBE268" s="10"/>
      <c r="BBF268" s="10"/>
      <c r="BBG268" s="10"/>
      <c r="BBH268" s="10"/>
      <c r="BBI268" s="10"/>
      <c r="BBJ268" s="10"/>
      <c r="BBK268" s="10"/>
      <c r="BBL268" s="10"/>
      <c r="BBM268" s="10"/>
      <c r="BBN268" s="10"/>
      <c r="BBO268" s="10"/>
      <c r="BBP268" s="10"/>
      <c r="BBQ268" s="10"/>
      <c r="BBR268" s="10"/>
      <c r="BBS268" s="10"/>
      <c r="BBT268" s="10"/>
      <c r="BBU268" s="10"/>
      <c r="BBV268" s="10"/>
      <c r="BBW268" s="10"/>
      <c r="BBX268" s="10"/>
      <c r="BBY268" s="10"/>
      <c r="BBZ268" s="10"/>
      <c r="BCA268" s="10"/>
      <c r="BCB268" s="10"/>
      <c r="BCC268" s="10"/>
      <c r="BCD268" s="10"/>
      <c r="BCE268" s="10"/>
      <c r="BCF268" s="10"/>
      <c r="BCG268" s="10"/>
      <c r="BCH268" s="10"/>
      <c r="BCI268" s="10"/>
      <c r="BCJ268" s="10"/>
      <c r="BCK268" s="10"/>
      <c r="BCL268" s="10"/>
      <c r="BCM268" s="10"/>
      <c r="BCN268" s="10"/>
      <c r="BCO268" s="10"/>
      <c r="BCP268" s="10"/>
      <c r="BCQ268" s="10"/>
      <c r="BCR268" s="10"/>
      <c r="BCS268" s="10"/>
      <c r="BCT268" s="10"/>
    </row>
    <row r="269" spans="1:1450" s="37" customFormat="1" x14ac:dyDescent="0.25">
      <c r="A269" s="17" t="s">
        <v>1235</v>
      </c>
      <c r="B269" s="29" t="s">
        <v>689</v>
      </c>
      <c r="C269" s="8" t="s">
        <v>84</v>
      </c>
      <c r="D269" s="29" t="s">
        <v>710</v>
      </c>
      <c r="E269" s="14" t="s">
        <v>709</v>
      </c>
      <c r="F269" s="29" t="s">
        <v>618</v>
      </c>
      <c r="G269" s="43">
        <v>13947</v>
      </c>
      <c r="H269" s="43">
        <v>884</v>
      </c>
      <c r="I269" s="43">
        <v>485</v>
      </c>
      <c r="J269" s="43"/>
      <c r="K269" s="43"/>
      <c r="L269" s="29"/>
      <c r="M269" s="29"/>
      <c r="N269" s="29"/>
      <c r="O269" s="29" t="str">
        <f t="shared" si="53"/>
        <v/>
      </c>
      <c r="P269" s="29"/>
      <c r="Q269" s="112">
        <f>ABS(G269-$K$268)</f>
        <v>449</v>
      </c>
      <c r="R269" s="113">
        <f>IF(Q269&gt;$P$268,"",G269)</f>
        <v>13947</v>
      </c>
      <c r="S269" s="113">
        <f t="shared" si="52"/>
        <v>485</v>
      </c>
      <c r="T269" s="29"/>
      <c r="U269" s="29"/>
      <c r="V269" s="29"/>
      <c r="W269" s="112">
        <f>IF(R269="","",((R269-$T$268)/S269)^2)</f>
        <v>0.85705601020299715</v>
      </c>
      <c r="X269" s="29"/>
      <c r="Y269" s="31"/>
      <c r="Z269" s="31"/>
      <c r="AA269" s="31"/>
      <c r="AB269" s="31"/>
      <c r="AC269" s="29"/>
      <c r="AD269" s="29"/>
      <c r="AE269" s="29"/>
      <c r="AF269" s="29"/>
      <c r="AG269" s="63"/>
      <c r="AH269" s="32"/>
      <c r="AI269" s="32"/>
      <c r="AJ269" s="32"/>
      <c r="AK269" s="32"/>
      <c r="AL269" s="29"/>
      <c r="AM269" s="29"/>
      <c r="AN269" s="29"/>
      <c r="AO269" s="29"/>
      <c r="AP269" s="29"/>
      <c r="AQ269" s="29"/>
      <c r="AR269" s="29"/>
      <c r="AS269" s="29"/>
      <c r="AT269" s="29"/>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c r="HU269" s="10"/>
      <c r="HV269" s="10"/>
      <c r="HW269" s="10"/>
      <c r="HX269" s="10"/>
      <c r="HY269" s="10"/>
      <c r="HZ269" s="10"/>
      <c r="IA269" s="10"/>
      <c r="IB269" s="10"/>
      <c r="IC269" s="10"/>
      <c r="ID269" s="10"/>
      <c r="IE269" s="10"/>
      <c r="IF269" s="10"/>
      <c r="IG269" s="10"/>
      <c r="IH269" s="10"/>
      <c r="II269" s="10"/>
      <c r="IJ269" s="10"/>
      <c r="IK269" s="10"/>
      <c r="IL269" s="10"/>
      <c r="IM269" s="10"/>
      <c r="IN269" s="10"/>
      <c r="IO269" s="10"/>
      <c r="IP269" s="10"/>
      <c r="IQ269" s="10"/>
      <c r="IR269" s="10"/>
      <c r="IS269" s="10"/>
      <c r="IT269" s="10"/>
      <c r="IU269" s="10"/>
      <c r="IV269" s="10"/>
      <c r="IW269" s="10"/>
      <c r="IX269" s="10"/>
      <c r="IY269" s="10"/>
      <c r="IZ269" s="10"/>
      <c r="JA269" s="10"/>
      <c r="JB269" s="10"/>
      <c r="JC269" s="10"/>
      <c r="JD269" s="10"/>
      <c r="JE269" s="10"/>
      <c r="JF269" s="10"/>
      <c r="JG269" s="10"/>
      <c r="JH269" s="10"/>
      <c r="JI269" s="10"/>
      <c r="JJ269" s="10"/>
      <c r="JK269" s="10"/>
      <c r="JL269" s="10"/>
      <c r="JM269" s="10"/>
      <c r="JN269" s="10"/>
      <c r="JO269" s="10"/>
      <c r="JP269" s="10"/>
      <c r="JQ269" s="10"/>
      <c r="JR269" s="10"/>
      <c r="JS269" s="10"/>
      <c r="JT269" s="10"/>
      <c r="JU269" s="10"/>
      <c r="JV269" s="10"/>
      <c r="JW269" s="10"/>
      <c r="JX269" s="10"/>
      <c r="JY269" s="10"/>
      <c r="JZ269" s="10"/>
      <c r="KA269" s="10"/>
      <c r="KB269" s="10"/>
      <c r="KC269" s="10"/>
      <c r="KD269" s="10"/>
      <c r="KE269" s="10"/>
      <c r="KF269" s="10"/>
      <c r="KG269" s="10"/>
      <c r="KH269" s="10"/>
      <c r="KI269" s="10"/>
      <c r="KJ269" s="10"/>
      <c r="KK269" s="10"/>
      <c r="KL269" s="10"/>
      <c r="KM269" s="10"/>
      <c r="KN269" s="10"/>
      <c r="KO269" s="10"/>
      <c r="KP269" s="10"/>
      <c r="KQ269" s="10"/>
      <c r="KR269" s="10"/>
      <c r="KS269" s="10"/>
      <c r="KT269" s="10"/>
      <c r="KU269" s="10"/>
      <c r="KV269" s="10"/>
      <c r="KW269" s="10"/>
      <c r="KX269" s="10"/>
      <c r="KY269" s="10"/>
      <c r="KZ269" s="10"/>
      <c r="LA269" s="10"/>
      <c r="LB269" s="10"/>
      <c r="LC269" s="10"/>
      <c r="LD269" s="10"/>
      <c r="LE269" s="10"/>
      <c r="LF269" s="10"/>
      <c r="LG269" s="10"/>
      <c r="LH269" s="10"/>
      <c r="LI269" s="10"/>
      <c r="LJ269" s="10"/>
      <c r="LK269" s="10"/>
      <c r="LL269" s="10"/>
      <c r="LM269" s="10"/>
      <c r="LN269" s="10"/>
      <c r="LO269" s="10"/>
      <c r="LP269" s="10"/>
      <c r="LQ269" s="10"/>
      <c r="LR269" s="10"/>
      <c r="LS269" s="10"/>
      <c r="LT269" s="10"/>
      <c r="LU269" s="10"/>
      <c r="LV269" s="10"/>
      <c r="LW269" s="10"/>
      <c r="LX269" s="10"/>
      <c r="LY269" s="10"/>
      <c r="LZ269" s="10"/>
      <c r="MA269" s="10"/>
      <c r="MB269" s="10"/>
      <c r="MC269" s="10"/>
      <c r="MD269" s="10"/>
      <c r="ME269" s="10"/>
      <c r="MF269" s="10"/>
      <c r="MG269" s="10"/>
      <c r="MH269" s="10"/>
      <c r="MI269" s="10"/>
      <c r="MJ269" s="10"/>
      <c r="MK269" s="10"/>
      <c r="ML269" s="10"/>
      <c r="MM269" s="10"/>
      <c r="MN269" s="10"/>
      <c r="MO269" s="10"/>
      <c r="MP269" s="10"/>
      <c r="MQ269" s="10"/>
      <c r="MR269" s="10"/>
      <c r="MS269" s="10"/>
      <c r="MT269" s="10"/>
      <c r="MU269" s="10"/>
      <c r="MV269" s="10"/>
      <c r="MW269" s="10"/>
      <c r="MX269" s="10"/>
      <c r="MY269" s="10"/>
      <c r="MZ269" s="10"/>
      <c r="NA269" s="10"/>
      <c r="NB269" s="10"/>
      <c r="NC269" s="10"/>
      <c r="ND269" s="10"/>
      <c r="NE269" s="10"/>
      <c r="NF269" s="10"/>
      <c r="NG269" s="10"/>
      <c r="NH269" s="10"/>
      <c r="NI269" s="10"/>
      <c r="NJ269" s="10"/>
      <c r="NK269" s="10"/>
      <c r="NL269" s="10"/>
      <c r="NM269" s="10"/>
      <c r="NN269" s="10"/>
      <c r="NO269" s="10"/>
      <c r="NP269" s="10"/>
      <c r="NQ269" s="10"/>
      <c r="NR269" s="10"/>
      <c r="NS269" s="10"/>
      <c r="NT269" s="10"/>
      <c r="NU269" s="10"/>
      <c r="NV269" s="10"/>
      <c r="NW269" s="10"/>
      <c r="NX269" s="10"/>
      <c r="NY269" s="10"/>
      <c r="NZ269" s="10"/>
      <c r="OA269" s="10"/>
      <c r="OB269" s="10"/>
      <c r="OC269" s="10"/>
      <c r="OD269" s="10"/>
      <c r="OE269" s="10"/>
      <c r="OF269" s="10"/>
      <c r="OG269" s="10"/>
      <c r="OH269" s="10"/>
      <c r="OI269" s="10"/>
      <c r="OJ269" s="10"/>
      <c r="OK269" s="10"/>
      <c r="OL269" s="10"/>
      <c r="OM269" s="10"/>
      <c r="ON269" s="10"/>
      <c r="OO269" s="10"/>
      <c r="OP269" s="10"/>
      <c r="OQ269" s="10"/>
      <c r="OR269" s="10"/>
      <c r="OS269" s="10"/>
      <c r="OT269" s="10"/>
      <c r="OU269" s="10"/>
      <c r="OV269" s="10"/>
      <c r="OW269" s="10"/>
      <c r="OX269" s="10"/>
      <c r="OY269" s="10"/>
      <c r="OZ269" s="10"/>
      <c r="PA269" s="10"/>
      <c r="PB269" s="10"/>
      <c r="PC269" s="10"/>
      <c r="PD269" s="10"/>
      <c r="PE269" s="10"/>
      <c r="PF269" s="10"/>
      <c r="PG269" s="10"/>
      <c r="PH269" s="10"/>
      <c r="PI269" s="10"/>
      <c r="PJ269" s="10"/>
      <c r="PK269" s="10"/>
      <c r="PL269" s="10"/>
      <c r="PM269" s="10"/>
      <c r="PN269" s="10"/>
      <c r="PO269" s="10"/>
      <c r="PP269" s="10"/>
      <c r="PQ269" s="10"/>
      <c r="PR269" s="10"/>
      <c r="PS269" s="10"/>
      <c r="PT269" s="10"/>
      <c r="PU269" s="10"/>
      <c r="PV269" s="10"/>
      <c r="PW269" s="10"/>
      <c r="PX269" s="10"/>
      <c r="PY269" s="10"/>
      <c r="PZ269" s="10"/>
      <c r="QA269" s="10"/>
      <c r="QB269" s="10"/>
      <c r="QC269" s="10"/>
      <c r="QD269" s="10"/>
      <c r="QE269" s="10"/>
      <c r="QF269" s="10"/>
      <c r="QG269" s="10"/>
      <c r="QH269" s="10"/>
      <c r="QI269" s="10"/>
      <c r="QJ269" s="10"/>
      <c r="QK269" s="10"/>
      <c r="QL269" s="10"/>
      <c r="QM269" s="10"/>
      <c r="QN269" s="10"/>
      <c r="QO269" s="10"/>
      <c r="QP269" s="10"/>
      <c r="QQ269" s="10"/>
      <c r="QR269" s="10"/>
      <c r="QS269" s="10"/>
      <c r="QT269" s="10"/>
      <c r="QU269" s="10"/>
      <c r="QV269" s="10"/>
      <c r="QW269" s="10"/>
      <c r="QX269" s="10"/>
      <c r="QY269" s="10"/>
      <c r="QZ269" s="10"/>
      <c r="RA269" s="10"/>
      <c r="RB269" s="10"/>
      <c r="RC269" s="10"/>
      <c r="RD269" s="10"/>
      <c r="RE269" s="10"/>
      <c r="RF269" s="10"/>
      <c r="RG269" s="10"/>
      <c r="RH269" s="10"/>
      <c r="RI269" s="10"/>
      <c r="RJ269" s="10"/>
      <c r="RK269" s="10"/>
      <c r="RL269" s="10"/>
      <c r="RM269" s="10"/>
      <c r="RN269" s="10"/>
      <c r="RO269" s="10"/>
      <c r="RP269" s="10"/>
      <c r="RQ269" s="10"/>
      <c r="RR269" s="10"/>
      <c r="RS269" s="10"/>
      <c r="RT269" s="10"/>
      <c r="RU269" s="10"/>
      <c r="RV269" s="10"/>
      <c r="RW269" s="10"/>
      <c r="RX269" s="10"/>
      <c r="RY269" s="10"/>
      <c r="RZ269" s="10"/>
      <c r="SA269" s="10"/>
      <c r="SB269" s="10"/>
      <c r="SC269" s="10"/>
      <c r="SD269" s="10"/>
      <c r="SE269" s="10"/>
      <c r="SF269" s="10"/>
      <c r="SG269" s="10"/>
      <c r="SH269" s="10"/>
      <c r="SI269" s="10"/>
      <c r="SJ269" s="10"/>
      <c r="SK269" s="10"/>
      <c r="SL269" s="10"/>
      <c r="SM269" s="10"/>
      <c r="SN269" s="10"/>
      <c r="SO269" s="10"/>
      <c r="SP269" s="10"/>
      <c r="SQ269" s="10"/>
      <c r="SR269" s="10"/>
      <c r="SS269" s="10"/>
      <c r="ST269" s="10"/>
      <c r="SU269" s="10"/>
      <c r="SV269" s="10"/>
      <c r="SW269" s="10"/>
      <c r="SX269" s="10"/>
      <c r="SY269" s="10"/>
      <c r="SZ269" s="10"/>
      <c r="TA269" s="10"/>
      <c r="TB269" s="10"/>
      <c r="TC269" s="10"/>
      <c r="TD269" s="10"/>
      <c r="TE269" s="10"/>
      <c r="TF269" s="10"/>
      <c r="TG269" s="10"/>
      <c r="TH269" s="10"/>
      <c r="TI269" s="10"/>
      <c r="TJ269" s="10"/>
      <c r="TK269" s="10"/>
      <c r="TL269" s="10"/>
      <c r="TM269" s="10"/>
      <c r="TN269" s="10"/>
      <c r="TO269" s="10"/>
      <c r="TP269" s="10"/>
      <c r="TQ269" s="10"/>
      <c r="TR269" s="10"/>
      <c r="TS269" s="10"/>
      <c r="TT269" s="10"/>
      <c r="TU269" s="10"/>
      <c r="TV269" s="10"/>
      <c r="TW269" s="10"/>
      <c r="TX269" s="10"/>
      <c r="TY269" s="10"/>
      <c r="TZ269" s="10"/>
      <c r="UA269" s="10"/>
      <c r="UB269" s="10"/>
      <c r="UC269" s="10"/>
      <c r="UD269" s="10"/>
      <c r="UE269" s="10"/>
      <c r="UF269" s="10"/>
      <c r="UG269" s="10"/>
      <c r="UH269" s="10"/>
      <c r="UI269" s="10"/>
      <c r="UJ269" s="10"/>
      <c r="UK269" s="10"/>
      <c r="UL269" s="10"/>
      <c r="UM269" s="10"/>
      <c r="UN269" s="10"/>
      <c r="UO269" s="10"/>
      <c r="UP269" s="10"/>
      <c r="UQ269" s="10"/>
      <c r="UR269" s="10"/>
      <c r="US269" s="10"/>
      <c r="UT269" s="10"/>
      <c r="UU269" s="10"/>
      <c r="UV269" s="10"/>
      <c r="UW269" s="10"/>
      <c r="UX269" s="10"/>
      <c r="UY269" s="10"/>
      <c r="UZ269" s="10"/>
      <c r="VA269" s="10"/>
      <c r="VB269" s="10"/>
      <c r="VC269" s="10"/>
      <c r="VD269" s="10"/>
      <c r="VE269" s="10"/>
      <c r="VF269" s="10"/>
      <c r="VG269" s="10"/>
      <c r="VH269" s="10"/>
      <c r="VI269" s="10"/>
      <c r="VJ269" s="10"/>
      <c r="VK269" s="10"/>
      <c r="VL269" s="10"/>
      <c r="VM269" s="10"/>
      <c r="VN269" s="10"/>
      <c r="VO269" s="10"/>
      <c r="VP269" s="10"/>
      <c r="VQ269" s="10"/>
      <c r="VR269" s="10"/>
      <c r="VS269" s="10"/>
      <c r="VT269" s="10"/>
      <c r="VU269" s="10"/>
      <c r="VV269" s="10"/>
      <c r="VW269" s="10"/>
      <c r="VX269" s="10"/>
      <c r="VY269" s="10"/>
      <c r="VZ269" s="10"/>
      <c r="WA269" s="10"/>
      <c r="WB269" s="10"/>
      <c r="WC269" s="10"/>
      <c r="WD269" s="10"/>
      <c r="WE269" s="10"/>
      <c r="WF269" s="10"/>
      <c r="WG269" s="10"/>
      <c r="WH269" s="10"/>
      <c r="WI269" s="10"/>
      <c r="WJ269" s="10"/>
      <c r="WK269" s="10"/>
      <c r="WL269" s="10"/>
      <c r="WM269" s="10"/>
      <c r="WN269" s="10"/>
      <c r="WO269" s="10"/>
      <c r="WP269" s="10"/>
      <c r="WQ269" s="10"/>
      <c r="WR269" s="10"/>
      <c r="WS269" s="10"/>
      <c r="WT269" s="10"/>
      <c r="WU269" s="10"/>
      <c r="WV269" s="10"/>
      <c r="WW269" s="10"/>
      <c r="WX269" s="10"/>
      <c r="WY269" s="10"/>
      <c r="WZ269" s="10"/>
      <c r="XA269" s="10"/>
      <c r="XB269" s="10"/>
      <c r="XC269" s="10"/>
      <c r="XD269" s="10"/>
      <c r="XE269" s="10"/>
      <c r="XF269" s="10"/>
      <c r="XG269" s="10"/>
      <c r="XH269" s="10"/>
      <c r="XI269" s="10"/>
      <c r="XJ269" s="10"/>
      <c r="XK269" s="10"/>
      <c r="XL269" s="10"/>
      <c r="XM269" s="10"/>
      <c r="XN269" s="10"/>
      <c r="XO269" s="10"/>
      <c r="XP269" s="10"/>
      <c r="XQ269" s="10"/>
      <c r="XR269" s="10"/>
      <c r="XS269" s="10"/>
      <c r="XT269" s="10"/>
      <c r="XU269" s="10"/>
      <c r="XV269" s="10"/>
      <c r="XW269" s="10"/>
      <c r="XX269" s="10"/>
      <c r="XY269" s="10"/>
      <c r="XZ269" s="10"/>
      <c r="YA269" s="10"/>
      <c r="YB269" s="10"/>
      <c r="YC269" s="10"/>
      <c r="YD269" s="10"/>
      <c r="YE269" s="10"/>
      <c r="YF269" s="10"/>
      <c r="YG269" s="10"/>
      <c r="YH269" s="10"/>
      <c r="YI269" s="10"/>
      <c r="YJ269" s="10"/>
      <c r="YK269" s="10"/>
      <c r="YL269" s="10"/>
      <c r="YM269" s="10"/>
      <c r="YN269" s="10"/>
      <c r="YO269" s="10"/>
      <c r="YP269" s="10"/>
      <c r="YQ269" s="10"/>
      <c r="YR269" s="10"/>
      <c r="YS269" s="10"/>
      <c r="YT269" s="10"/>
      <c r="YU269" s="10"/>
      <c r="YV269" s="10"/>
      <c r="YW269" s="10"/>
      <c r="YX269" s="10"/>
      <c r="YY269" s="10"/>
      <c r="YZ269" s="10"/>
      <c r="ZA269" s="10"/>
      <c r="ZB269" s="10"/>
      <c r="ZC269" s="10"/>
      <c r="ZD269" s="10"/>
      <c r="ZE269" s="10"/>
      <c r="ZF269" s="10"/>
      <c r="ZG269" s="10"/>
      <c r="ZH269" s="10"/>
      <c r="ZI269" s="10"/>
      <c r="ZJ269" s="10"/>
      <c r="ZK269" s="10"/>
      <c r="ZL269" s="10"/>
      <c r="ZM269" s="10"/>
      <c r="ZN269" s="10"/>
      <c r="ZO269" s="10"/>
      <c r="ZP269" s="10"/>
      <c r="ZQ269" s="10"/>
      <c r="ZR269" s="10"/>
      <c r="ZS269" s="10"/>
      <c r="ZT269" s="10"/>
      <c r="ZU269" s="10"/>
      <c r="ZV269" s="10"/>
      <c r="ZW269" s="10"/>
      <c r="ZX269" s="10"/>
      <c r="ZY269" s="10"/>
      <c r="ZZ269" s="10"/>
      <c r="AAA269" s="10"/>
      <c r="AAB269" s="10"/>
      <c r="AAC269" s="10"/>
      <c r="AAD269" s="10"/>
      <c r="AAE269" s="10"/>
      <c r="AAF269" s="10"/>
      <c r="AAG269" s="10"/>
      <c r="AAH269" s="10"/>
      <c r="AAI269" s="10"/>
      <c r="AAJ269" s="10"/>
      <c r="AAK269" s="10"/>
      <c r="AAL269" s="10"/>
      <c r="AAM269" s="10"/>
      <c r="AAN269" s="10"/>
      <c r="AAO269" s="10"/>
      <c r="AAP269" s="10"/>
      <c r="AAQ269" s="10"/>
      <c r="AAR269" s="10"/>
      <c r="AAS269" s="10"/>
      <c r="AAT269" s="10"/>
      <c r="AAU269" s="10"/>
      <c r="AAV269" s="10"/>
      <c r="AAW269" s="10"/>
      <c r="AAX269" s="10"/>
      <c r="AAY269" s="10"/>
      <c r="AAZ269" s="10"/>
      <c r="ABA269" s="10"/>
      <c r="ABB269" s="10"/>
      <c r="ABC269" s="10"/>
      <c r="ABD269" s="10"/>
      <c r="ABE269" s="10"/>
      <c r="ABF269" s="10"/>
      <c r="ABG269" s="10"/>
      <c r="ABH269" s="10"/>
      <c r="ABI269" s="10"/>
      <c r="ABJ269" s="10"/>
      <c r="ABK269" s="10"/>
      <c r="ABL269" s="10"/>
      <c r="ABM269" s="10"/>
      <c r="ABN269" s="10"/>
      <c r="ABO269" s="10"/>
      <c r="ABP269" s="10"/>
      <c r="ABQ269" s="10"/>
      <c r="ABR269" s="10"/>
      <c r="ABS269" s="10"/>
      <c r="ABT269" s="10"/>
      <c r="ABU269" s="10"/>
      <c r="ABV269" s="10"/>
      <c r="ABW269" s="10"/>
      <c r="ABX269" s="10"/>
      <c r="ABY269" s="10"/>
      <c r="ABZ269" s="10"/>
      <c r="ACA269" s="10"/>
      <c r="ACB269" s="10"/>
      <c r="ACC269" s="10"/>
      <c r="ACD269" s="10"/>
      <c r="ACE269" s="10"/>
      <c r="ACF269" s="10"/>
      <c r="ACG269" s="10"/>
      <c r="ACH269" s="10"/>
      <c r="ACI269" s="10"/>
      <c r="ACJ269" s="10"/>
      <c r="ACK269" s="10"/>
      <c r="ACL269" s="10"/>
      <c r="ACM269" s="10"/>
      <c r="ACN269" s="10"/>
      <c r="ACO269" s="10"/>
      <c r="ACP269" s="10"/>
      <c r="ACQ269" s="10"/>
      <c r="ACR269" s="10"/>
      <c r="ACS269" s="10"/>
      <c r="ACT269" s="10"/>
      <c r="ACU269" s="10"/>
      <c r="ACV269" s="10"/>
      <c r="ACW269" s="10"/>
      <c r="ACX269" s="10"/>
      <c r="ACY269" s="10"/>
      <c r="ACZ269" s="10"/>
      <c r="ADA269" s="10"/>
      <c r="ADB269" s="10"/>
      <c r="ADC269" s="10"/>
      <c r="ADD269" s="10"/>
      <c r="ADE269" s="10"/>
      <c r="ADF269" s="10"/>
      <c r="ADG269" s="10"/>
      <c r="ADH269" s="10"/>
      <c r="ADI269" s="10"/>
      <c r="ADJ269" s="10"/>
      <c r="ADK269" s="10"/>
      <c r="ADL269" s="10"/>
      <c r="ADM269" s="10"/>
      <c r="ADN269" s="10"/>
      <c r="ADO269" s="10"/>
      <c r="ADP269" s="10"/>
      <c r="ADQ269" s="10"/>
      <c r="ADR269" s="10"/>
      <c r="ADS269" s="10"/>
      <c r="ADT269" s="10"/>
      <c r="ADU269" s="10"/>
      <c r="ADV269" s="10"/>
      <c r="ADW269" s="10"/>
      <c r="ADX269" s="10"/>
      <c r="ADY269" s="10"/>
      <c r="ADZ269" s="10"/>
      <c r="AEA269" s="10"/>
      <c r="AEB269" s="10"/>
      <c r="AEC269" s="10"/>
      <c r="AED269" s="10"/>
      <c r="AEE269" s="10"/>
      <c r="AEF269" s="10"/>
      <c r="AEG269" s="10"/>
      <c r="AEH269" s="10"/>
      <c r="AEI269" s="10"/>
      <c r="AEJ269" s="10"/>
      <c r="AEK269" s="10"/>
      <c r="AEL269" s="10"/>
      <c r="AEM269" s="10"/>
      <c r="AEN269" s="10"/>
      <c r="AEO269" s="10"/>
      <c r="AEP269" s="10"/>
      <c r="AEQ269" s="10"/>
      <c r="AER269" s="10"/>
      <c r="AES269" s="10"/>
      <c r="AET269" s="10"/>
      <c r="AEU269" s="10"/>
      <c r="AEV269" s="10"/>
      <c r="AEW269" s="10"/>
      <c r="AEX269" s="10"/>
      <c r="AEY269" s="10"/>
      <c r="AEZ269" s="10"/>
      <c r="AFA269" s="10"/>
      <c r="AFB269" s="10"/>
      <c r="AFC269" s="10"/>
      <c r="AFD269" s="10"/>
      <c r="AFE269" s="10"/>
      <c r="AFF269" s="10"/>
      <c r="AFG269" s="10"/>
      <c r="AFH269" s="10"/>
      <c r="AFI269" s="10"/>
      <c r="AFJ269" s="10"/>
      <c r="AFK269" s="10"/>
      <c r="AFL269" s="10"/>
      <c r="AFM269" s="10"/>
      <c r="AFN269" s="10"/>
      <c r="AFO269" s="10"/>
      <c r="AFP269" s="10"/>
      <c r="AFQ269" s="10"/>
      <c r="AFR269" s="10"/>
      <c r="AFS269" s="10"/>
      <c r="AFT269" s="10"/>
      <c r="AFU269" s="10"/>
      <c r="AFV269" s="10"/>
      <c r="AFW269" s="10"/>
      <c r="AFX269" s="10"/>
      <c r="AFY269" s="10"/>
      <c r="AFZ269" s="10"/>
      <c r="AGA269" s="10"/>
      <c r="AGB269" s="10"/>
      <c r="AGC269" s="10"/>
      <c r="AGD269" s="10"/>
      <c r="AGE269" s="10"/>
      <c r="AGF269" s="10"/>
      <c r="AGG269" s="10"/>
      <c r="AGH269" s="10"/>
      <c r="AGI269" s="10"/>
      <c r="AGJ269" s="10"/>
      <c r="AGK269" s="10"/>
      <c r="AGL269" s="10"/>
      <c r="AGM269" s="10"/>
      <c r="AGN269" s="10"/>
      <c r="AGO269" s="10"/>
      <c r="AGP269" s="10"/>
      <c r="AGQ269" s="10"/>
      <c r="AGR269" s="10"/>
      <c r="AGS269" s="10"/>
      <c r="AGT269" s="10"/>
      <c r="AGU269" s="10"/>
      <c r="AGV269" s="10"/>
      <c r="AGW269" s="10"/>
      <c r="AGX269" s="10"/>
      <c r="AGY269" s="10"/>
      <c r="AGZ269" s="10"/>
      <c r="AHA269" s="10"/>
      <c r="AHB269" s="10"/>
      <c r="AHC269" s="10"/>
      <c r="AHD269" s="10"/>
      <c r="AHE269" s="10"/>
      <c r="AHF269" s="10"/>
      <c r="AHG269" s="10"/>
      <c r="AHH269" s="10"/>
      <c r="AHI269" s="10"/>
      <c r="AHJ269" s="10"/>
      <c r="AHK269" s="10"/>
      <c r="AHL269" s="10"/>
      <c r="AHM269" s="10"/>
      <c r="AHN269" s="10"/>
      <c r="AHO269" s="10"/>
      <c r="AHP269" s="10"/>
      <c r="AHQ269" s="10"/>
      <c r="AHR269" s="10"/>
      <c r="AHS269" s="10"/>
      <c r="AHT269" s="10"/>
      <c r="AHU269" s="10"/>
      <c r="AHV269" s="10"/>
      <c r="AHW269" s="10"/>
      <c r="AHX269" s="10"/>
      <c r="AHY269" s="10"/>
      <c r="AHZ269" s="10"/>
      <c r="AIA269" s="10"/>
      <c r="AIB269" s="10"/>
      <c r="AIC269" s="10"/>
      <c r="AID269" s="10"/>
      <c r="AIE269" s="10"/>
      <c r="AIF269" s="10"/>
      <c r="AIG269" s="10"/>
      <c r="AIH269" s="10"/>
      <c r="AII269" s="10"/>
      <c r="AIJ269" s="10"/>
      <c r="AIK269" s="10"/>
      <c r="AIL269" s="10"/>
      <c r="AIM269" s="10"/>
      <c r="AIN269" s="10"/>
      <c r="AIO269" s="10"/>
      <c r="AIP269" s="10"/>
      <c r="AIQ269" s="10"/>
      <c r="AIR269" s="10"/>
      <c r="AIS269" s="10"/>
      <c r="AIT269" s="10"/>
      <c r="AIU269" s="10"/>
      <c r="AIV269" s="10"/>
      <c r="AIW269" s="10"/>
      <c r="AIX269" s="10"/>
      <c r="AIY269" s="10"/>
      <c r="AIZ269" s="10"/>
      <c r="AJA269" s="10"/>
      <c r="AJB269" s="10"/>
      <c r="AJC269" s="10"/>
      <c r="AJD269" s="10"/>
      <c r="AJE269" s="10"/>
      <c r="AJF269" s="10"/>
      <c r="AJG269" s="10"/>
      <c r="AJH269" s="10"/>
      <c r="AJI269" s="10"/>
      <c r="AJJ269" s="10"/>
      <c r="AJK269" s="10"/>
      <c r="AJL269" s="10"/>
      <c r="AJM269" s="10"/>
      <c r="AJN269" s="10"/>
      <c r="AJO269" s="10"/>
      <c r="AJP269" s="10"/>
      <c r="AJQ269" s="10"/>
      <c r="AJR269" s="10"/>
      <c r="AJS269" s="10"/>
      <c r="AJT269" s="10"/>
      <c r="AJU269" s="10"/>
      <c r="AJV269" s="10"/>
      <c r="AJW269" s="10"/>
      <c r="AJX269" s="10"/>
      <c r="AJY269" s="10"/>
      <c r="AJZ269" s="10"/>
      <c r="AKA269" s="10"/>
      <c r="AKB269" s="10"/>
      <c r="AKC269" s="10"/>
      <c r="AKD269" s="10"/>
      <c r="AKE269" s="10"/>
      <c r="AKF269" s="10"/>
      <c r="AKG269" s="10"/>
      <c r="AKH269" s="10"/>
      <c r="AKI269" s="10"/>
      <c r="AKJ269" s="10"/>
      <c r="AKK269" s="10"/>
      <c r="AKL269" s="10"/>
      <c r="AKM269" s="10"/>
      <c r="AKN269" s="10"/>
      <c r="AKO269" s="10"/>
      <c r="AKP269" s="10"/>
      <c r="AKQ269" s="10"/>
      <c r="AKR269" s="10"/>
      <c r="AKS269" s="10"/>
      <c r="AKT269" s="10"/>
      <c r="AKU269" s="10"/>
      <c r="AKV269" s="10"/>
      <c r="AKW269" s="10"/>
      <c r="AKX269" s="10"/>
      <c r="AKY269" s="10"/>
      <c r="AKZ269" s="10"/>
      <c r="ALA269" s="10"/>
      <c r="ALB269" s="10"/>
      <c r="ALC269" s="10"/>
      <c r="ALD269" s="10"/>
      <c r="ALE269" s="10"/>
      <c r="ALF269" s="10"/>
      <c r="ALG269" s="10"/>
      <c r="ALH269" s="10"/>
      <c r="ALI269" s="10"/>
      <c r="ALJ269" s="10"/>
      <c r="ALK269" s="10"/>
      <c r="ALL269" s="10"/>
      <c r="ALM269" s="10"/>
      <c r="ALN269" s="10"/>
      <c r="ALO269" s="10"/>
      <c r="ALP269" s="10"/>
      <c r="ALQ269" s="10"/>
      <c r="ALR269" s="10"/>
      <c r="ALS269" s="10"/>
      <c r="ALT269" s="10"/>
      <c r="ALU269" s="10"/>
      <c r="ALV269" s="10"/>
      <c r="ALW269" s="10"/>
      <c r="ALX269" s="10"/>
      <c r="ALY269" s="10"/>
      <c r="ALZ269" s="10"/>
      <c r="AMA269" s="10"/>
      <c r="AMB269" s="10"/>
      <c r="AMC269" s="10"/>
      <c r="AMD269" s="10"/>
      <c r="AME269" s="10"/>
      <c r="AMF269" s="10"/>
      <c r="AMG269" s="10"/>
      <c r="AMH269" s="10"/>
      <c r="AMI269" s="10"/>
      <c r="AMJ269" s="10"/>
      <c r="AMK269" s="10"/>
      <c r="AML269" s="10"/>
      <c r="AMM269" s="10"/>
      <c r="AMN269" s="10"/>
      <c r="AMO269" s="10"/>
      <c r="AMP269" s="10"/>
      <c r="AMQ269" s="10"/>
      <c r="AMR269" s="10"/>
      <c r="AMS269" s="10"/>
      <c r="AMT269" s="10"/>
      <c r="AMU269" s="10"/>
      <c r="AMV269" s="10"/>
      <c r="AMW269" s="10"/>
      <c r="AMX269" s="10"/>
      <c r="AMY269" s="10"/>
      <c r="AMZ269" s="10"/>
      <c r="ANA269" s="10"/>
      <c r="ANB269" s="10"/>
      <c r="ANC269" s="10"/>
      <c r="AND269" s="10"/>
      <c r="ANE269" s="10"/>
      <c r="ANF269" s="10"/>
      <c r="ANG269" s="10"/>
      <c r="ANH269" s="10"/>
      <c r="ANI269" s="10"/>
      <c r="ANJ269" s="10"/>
      <c r="ANK269" s="10"/>
      <c r="ANL269" s="10"/>
      <c r="ANM269" s="10"/>
      <c r="ANN269" s="10"/>
      <c r="ANO269" s="10"/>
      <c r="ANP269" s="10"/>
      <c r="ANQ269" s="10"/>
      <c r="ANR269" s="10"/>
      <c r="ANS269" s="10"/>
      <c r="ANT269" s="10"/>
      <c r="ANU269" s="10"/>
      <c r="ANV269" s="10"/>
      <c r="ANW269" s="10"/>
      <c r="ANX269" s="10"/>
      <c r="ANY269" s="10"/>
      <c r="ANZ269" s="10"/>
      <c r="AOA269" s="10"/>
      <c r="AOB269" s="10"/>
      <c r="AOC269" s="10"/>
      <c r="AOD269" s="10"/>
      <c r="AOE269" s="10"/>
      <c r="AOF269" s="10"/>
      <c r="AOG269" s="10"/>
      <c r="AOH269" s="10"/>
      <c r="AOI269" s="10"/>
      <c r="AOJ269" s="10"/>
      <c r="AOK269" s="10"/>
      <c r="AOL269" s="10"/>
      <c r="AOM269" s="10"/>
      <c r="AON269" s="10"/>
      <c r="AOO269" s="10"/>
      <c r="AOP269" s="10"/>
      <c r="AOQ269" s="10"/>
      <c r="AOR269" s="10"/>
      <c r="AOS269" s="10"/>
      <c r="AOT269" s="10"/>
      <c r="AOU269" s="10"/>
      <c r="AOV269" s="10"/>
      <c r="AOW269" s="10"/>
      <c r="AOX269" s="10"/>
      <c r="AOY269" s="10"/>
      <c r="AOZ269" s="10"/>
      <c r="APA269" s="10"/>
      <c r="APB269" s="10"/>
      <c r="APC269" s="10"/>
      <c r="APD269" s="10"/>
      <c r="APE269" s="10"/>
      <c r="APF269" s="10"/>
      <c r="APG269" s="10"/>
      <c r="APH269" s="10"/>
      <c r="API269" s="10"/>
      <c r="APJ269" s="10"/>
      <c r="APK269" s="10"/>
      <c r="APL269" s="10"/>
      <c r="APM269" s="10"/>
      <c r="APN269" s="10"/>
      <c r="APO269" s="10"/>
      <c r="APP269" s="10"/>
      <c r="APQ269" s="10"/>
      <c r="APR269" s="10"/>
      <c r="APS269" s="10"/>
      <c r="APT269" s="10"/>
      <c r="APU269" s="10"/>
      <c r="APV269" s="10"/>
      <c r="APW269" s="10"/>
      <c r="APX269" s="10"/>
      <c r="APY269" s="10"/>
      <c r="APZ269" s="10"/>
      <c r="AQA269" s="10"/>
      <c r="AQB269" s="10"/>
      <c r="AQC269" s="10"/>
      <c r="AQD269" s="10"/>
      <c r="AQE269" s="10"/>
      <c r="AQF269" s="10"/>
      <c r="AQG269" s="10"/>
      <c r="AQH269" s="10"/>
      <c r="AQI269" s="10"/>
      <c r="AQJ269" s="10"/>
      <c r="AQK269" s="10"/>
      <c r="AQL269" s="10"/>
      <c r="AQM269" s="10"/>
      <c r="AQN269" s="10"/>
      <c r="AQO269" s="10"/>
      <c r="AQP269" s="10"/>
      <c r="AQQ269" s="10"/>
      <c r="AQR269" s="10"/>
      <c r="AQS269" s="10"/>
      <c r="AQT269" s="10"/>
      <c r="AQU269" s="10"/>
      <c r="AQV269" s="10"/>
      <c r="AQW269" s="10"/>
      <c r="AQX269" s="10"/>
      <c r="AQY269" s="10"/>
      <c r="AQZ269" s="10"/>
      <c r="ARA269" s="10"/>
      <c r="ARB269" s="10"/>
      <c r="ARC269" s="10"/>
      <c r="ARD269" s="10"/>
      <c r="ARE269" s="10"/>
      <c r="ARF269" s="10"/>
      <c r="ARG269" s="10"/>
      <c r="ARH269" s="10"/>
      <c r="ARI269" s="10"/>
      <c r="ARJ269" s="10"/>
      <c r="ARK269" s="10"/>
      <c r="ARL269" s="10"/>
      <c r="ARM269" s="10"/>
      <c r="ARN269" s="10"/>
      <c r="ARO269" s="10"/>
      <c r="ARP269" s="10"/>
      <c r="ARQ269" s="10"/>
      <c r="ARR269" s="10"/>
      <c r="ARS269" s="10"/>
      <c r="ART269" s="10"/>
      <c r="ARU269" s="10"/>
      <c r="ARV269" s="10"/>
      <c r="ARW269" s="10"/>
      <c r="ARX269" s="10"/>
      <c r="ARY269" s="10"/>
      <c r="ARZ269" s="10"/>
      <c r="ASA269" s="10"/>
      <c r="ASB269" s="10"/>
      <c r="ASC269" s="10"/>
      <c r="ASD269" s="10"/>
      <c r="ASE269" s="10"/>
      <c r="ASF269" s="10"/>
      <c r="ASG269" s="10"/>
      <c r="ASH269" s="10"/>
      <c r="ASI269" s="10"/>
      <c r="ASJ269" s="10"/>
      <c r="ASK269" s="10"/>
      <c r="ASL269" s="10"/>
      <c r="ASM269" s="10"/>
      <c r="ASN269" s="10"/>
      <c r="ASO269" s="10"/>
      <c r="ASP269" s="10"/>
      <c r="ASQ269" s="10"/>
      <c r="ASR269" s="10"/>
      <c r="ASS269" s="10"/>
      <c r="AST269" s="10"/>
      <c r="ASU269" s="10"/>
      <c r="ASV269" s="10"/>
      <c r="ASW269" s="10"/>
      <c r="ASX269" s="10"/>
      <c r="ASY269" s="10"/>
      <c r="ASZ269" s="10"/>
      <c r="ATA269" s="10"/>
      <c r="ATB269" s="10"/>
      <c r="ATC269" s="10"/>
      <c r="ATD269" s="10"/>
      <c r="ATE269" s="10"/>
      <c r="ATF269" s="10"/>
      <c r="ATG269" s="10"/>
      <c r="ATH269" s="10"/>
      <c r="ATI269" s="10"/>
      <c r="ATJ269" s="10"/>
      <c r="ATK269" s="10"/>
      <c r="ATL269" s="10"/>
      <c r="ATM269" s="10"/>
      <c r="ATN269" s="10"/>
      <c r="ATO269" s="10"/>
      <c r="ATP269" s="10"/>
      <c r="ATQ269" s="10"/>
      <c r="ATR269" s="10"/>
      <c r="ATS269" s="10"/>
      <c r="ATT269" s="10"/>
      <c r="ATU269" s="10"/>
      <c r="ATV269" s="10"/>
      <c r="ATW269" s="10"/>
      <c r="ATX269" s="10"/>
      <c r="ATY269" s="10"/>
      <c r="ATZ269" s="10"/>
      <c r="AUA269" s="10"/>
      <c r="AUB269" s="10"/>
      <c r="AUC269" s="10"/>
      <c r="AUD269" s="10"/>
      <c r="AUE269" s="10"/>
      <c r="AUF269" s="10"/>
      <c r="AUG269" s="10"/>
      <c r="AUH269" s="10"/>
      <c r="AUI269" s="10"/>
      <c r="AUJ269" s="10"/>
      <c r="AUK269" s="10"/>
      <c r="AUL269" s="10"/>
      <c r="AUM269" s="10"/>
      <c r="AUN269" s="10"/>
      <c r="AUO269" s="10"/>
      <c r="AUP269" s="10"/>
      <c r="AUQ269" s="10"/>
      <c r="AUR269" s="10"/>
      <c r="AUS269" s="10"/>
      <c r="AUT269" s="10"/>
      <c r="AUU269" s="10"/>
      <c r="AUV269" s="10"/>
      <c r="AUW269" s="10"/>
      <c r="AUX269" s="10"/>
      <c r="AUY269" s="10"/>
      <c r="AUZ269" s="10"/>
      <c r="AVA269" s="10"/>
      <c r="AVB269" s="10"/>
      <c r="AVC269" s="10"/>
      <c r="AVD269" s="10"/>
      <c r="AVE269" s="10"/>
      <c r="AVF269" s="10"/>
      <c r="AVG269" s="10"/>
      <c r="AVH269" s="10"/>
      <c r="AVI269" s="10"/>
      <c r="AVJ269" s="10"/>
      <c r="AVK269" s="10"/>
      <c r="AVL269" s="10"/>
      <c r="AVM269" s="10"/>
      <c r="AVN269" s="10"/>
      <c r="AVO269" s="10"/>
      <c r="AVP269" s="10"/>
      <c r="AVQ269" s="10"/>
      <c r="AVR269" s="10"/>
      <c r="AVS269" s="10"/>
      <c r="AVT269" s="10"/>
      <c r="AVU269" s="10"/>
      <c r="AVV269" s="10"/>
      <c r="AVW269" s="10"/>
      <c r="AVX269" s="10"/>
      <c r="AVY269" s="10"/>
      <c r="AVZ269" s="10"/>
      <c r="AWA269" s="10"/>
      <c r="AWB269" s="10"/>
      <c r="AWC269" s="10"/>
      <c r="AWD269" s="10"/>
      <c r="AWE269" s="10"/>
      <c r="AWF269" s="10"/>
      <c r="AWG269" s="10"/>
      <c r="AWH269" s="10"/>
      <c r="AWI269" s="10"/>
      <c r="AWJ269" s="10"/>
      <c r="AWK269" s="10"/>
      <c r="AWL269" s="10"/>
      <c r="AWM269" s="10"/>
      <c r="AWN269" s="10"/>
      <c r="AWO269" s="10"/>
      <c r="AWP269" s="10"/>
      <c r="AWQ269" s="10"/>
      <c r="AWR269" s="10"/>
      <c r="AWS269" s="10"/>
      <c r="AWT269" s="10"/>
      <c r="AWU269" s="10"/>
      <c r="AWV269" s="10"/>
      <c r="AWW269" s="10"/>
      <c r="AWX269" s="10"/>
      <c r="AWY269" s="10"/>
      <c r="AWZ269" s="10"/>
      <c r="AXA269" s="10"/>
      <c r="AXB269" s="10"/>
      <c r="AXC269" s="10"/>
      <c r="AXD269" s="10"/>
      <c r="AXE269" s="10"/>
      <c r="AXF269" s="10"/>
      <c r="AXG269" s="10"/>
      <c r="AXH269" s="10"/>
      <c r="AXI269" s="10"/>
      <c r="AXJ269" s="10"/>
      <c r="AXK269" s="10"/>
      <c r="AXL269" s="10"/>
      <c r="AXM269" s="10"/>
      <c r="AXN269" s="10"/>
      <c r="AXO269" s="10"/>
      <c r="AXP269" s="10"/>
      <c r="AXQ269" s="10"/>
      <c r="AXR269" s="10"/>
      <c r="AXS269" s="10"/>
      <c r="AXT269" s="10"/>
      <c r="AXU269" s="10"/>
      <c r="AXV269" s="10"/>
      <c r="AXW269" s="10"/>
      <c r="AXX269" s="10"/>
      <c r="AXY269" s="10"/>
      <c r="AXZ269" s="10"/>
      <c r="AYA269" s="10"/>
      <c r="AYB269" s="10"/>
      <c r="AYC269" s="10"/>
      <c r="AYD269" s="10"/>
      <c r="AYE269" s="10"/>
      <c r="AYF269" s="10"/>
      <c r="AYG269" s="10"/>
      <c r="AYH269" s="10"/>
      <c r="AYI269" s="10"/>
      <c r="AYJ269" s="10"/>
      <c r="AYK269" s="10"/>
      <c r="AYL269" s="10"/>
      <c r="AYM269" s="10"/>
      <c r="AYN269" s="10"/>
      <c r="AYO269" s="10"/>
      <c r="AYP269" s="10"/>
      <c r="AYQ269" s="10"/>
      <c r="AYR269" s="10"/>
      <c r="AYS269" s="10"/>
      <c r="AYT269" s="10"/>
      <c r="AYU269" s="10"/>
      <c r="AYV269" s="10"/>
      <c r="AYW269" s="10"/>
      <c r="AYX269" s="10"/>
      <c r="AYY269" s="10"/>
      <c r="AYZ269" s="10"/>
      <c r="AZA269" s="10"/>
      <c r="AZB269" s="10"/>
      <c r="AZC269" s="10"/>
      <c r="AZD269" s="10"/>
      <c r="AZE269" s="10"/>
      <c r="AZF269" s="10"/>
      <c r="AZG269" s="10"/>
      <c r="AZH269" s="10"/>
      <c r="AZI269" s="10"/>
      <c r="AZJ269" s="10"/>
      <c r="AZK269" s="10"/>
      <c r="AZL269" s="10"/>
      <c r="AZM269" s="10"/>
      <c r="AZN269" s="10"/>
      <c r="AZO269" s="10"/>
      <c r="AZP269" s="10"/>
      <c r="AZQ269" s="10"/>
      <c r="AZR269" s="10"/>
      <c r="AZS269" s="10"/>
      <c r="AZT269" s="10"/>
      <c r="AZU269" s="10"/>
      <c r="AZV269" s="10"/>
      <c r="AZW269" s="10"/>
      <c r="AZX269" s="10"/>
      <c r="AZY269" s="10"/>
      <c r="AZZ269" s="10"/>
      <c r="BAA269" s="10"/>
      <c r="BAB269" s="10"/>
      <c r="BAC269" s="10"/>
      <c r="BAD269" s="10"/>
      <c r="BAE269" s="10"/>
      <c r="BAF269" s="10"/>
      <c r="BAG269" s="10"/>
      <c r="BAH269" s="10"/>
      <c r="BAI269" s="10"/>
      <c r="BAJ269" s="10"/>
      <c r="BAK269" s="10"/>
      <c r="BAL269" s="10"/>
      <c r="BAM269" s="10"/>
      <c r="BAN269" s="10"/>
      <c r="BAO269" s="10"/>
      <c r="BAP269" s="10"/>
      <c r="BAQ269" s="10"/>
      <c r="BAR269" s="10"/>
      <c r="BAS269" s="10"/>
      <c r="BAT269" s="10"/>
      <c r="BAU269" s="10"/>
      <c r="BAV269" s="10"/>
      <c r="BAW269" s="10"/>
      <c r="BAX269" s="10"/>
      <c r="BAY269" s="10"/>
      <c r="BAZ269" s="10"/>
      <c r="BBA269" s="10"/>
      <c r="BBB269" s="10"/>
      <c r="BBC269" s="10"/>
      <c r="BBD269" s="10"/>
      <c r="BBE269" s="10"/>
      <c r="BBF269" s="10"/>
      <c r="BBG269" s="10"/>
      <c r="BBH269" s="10"/>
      <c r="BBI269" s="10"/>
      <c r="BBJ269" s="10"/>
      <c r="BBK269" s="10"/>
      <c r="BBL269" s="10"/>
      <c r="BBM269" s="10"/>
      <c r="BBN269" s="10"/>
      <c r="BBO269" s="10"/>
      <c r="BBP269" s="10"/>
      <c r="BBQ269" s="10"/>
      <c r="BBR269" s="10"/>
      <c r="BBS269" s="10"/>
      <c r="BBT269" s="10"/>
      <c r="BBU269" s="10"/>
      <c r="BBV269" s="10"/>
      <c r="BBW269" s="10"/>
      <c r="BBX269" s="10"/>
      <c r="BBY269" s="10"/>
      <c r="BBZ269" s="10"/>
      <c r="BCA269" s="10"/>
      <c r="BCB269" s="10"/>
      <c r="BCC269" s="10"/>
      <c r="BCD269" s="10"/>
      <c r="BCE269" s="10"/>
      <c r="BCF269" s="10"/>
      <c r="BCG269" s="10"/>
      <c r="BCH269" s="10"/>
      <c r="BCI269" s="10"/>
      <c r="BCJ269" s="10"/>
      <c r="BCK269" s="10"/>
      <c r="BCL269" s="10"/>
      <c r="BCM269" s="10"/>
      <c r="BCN269" s="10"/>
      <c r="BCO269" s="10"/>
      <c r="BCP269" s="10"/>
      <c r="BCQ269" s="10"/>
      <c r="BCR269" s="10"/>
      <c r="BCS269" s="10"/>
      <c r="BCT269" s="10"/>
    </row>
    <row r="270" spans="1:1450" s="37" customFormat="1" x14ac:dyDescent="0.25">
      <c r="A270" s="17" t="s">
        <v>1235</v>
      </c>
      <c r="B270" s="29" t="s">
        <v>689</v>
      </c>
      <c r="C270" s="8" t="s">
        <v>84</v>
      </c>
      <c r="D270" s="29" t="s">
        <v>711</v>
      </c>
      <c r="E270" s="14" t="s">
        <v>709</v>
      </c>
      <c r="F270" s="29" t="s">
        <v>619</v>
      </c>
      <c r="G270" s="43">
        <v>11077</v>
      </c>
      <c r="H270" s="43">
        <v>656</v>
      </c>
      <c r="I270" s="43">
        <v>295</v>
      </c>
      <c r="J270" s="43"/>
      <c r="K270" s="43"/>
      <c r="L270" s="29"/>
      <c r="M270" s="29"/>
      <c r="N270" s="29"/>
      <c r="O270" s="29" t="str">
        <f t="shared" si="53"/>
        <v/>
      </c>
      <c r="P270" s="29"/>
      <c r="Q270" s="112">
        <f>ABS(G270-$K$268)</f>
        <v>2421</v>
      </c>
      <c r="R270" s="113">
        <f>IF(Q270&gt;$P$268,"",G270)</f>
        <v>11077</v>
      </c>
      <c r="S270" s="113">
        <f t="shared" si="52"/>
        <v>295</v>
      </c>
      <c r="T270" s="29"/>
      <c r="U270" s="29"/>
      <c r="V270" s="29"/>
      <c r="W270" s="112">
        <f>IF(R270="","",((R270-$T$268)/S270)^2)</f>
        <v>67.351232404481465</v>
      </c>
      <c r="X270" s="29"/>
      <c r="Y270" s="31"/>
      <c r="Z270" s="31"/>
      <c r="AA270" s="31"/>
      <c r="AB270" s="31"/>
      <c r="AC270" s="29"/>
      <c r="AD270" s="29"/>
      <c r="AE270" s="29"/>
      <c r="AF270" s="29"/>
      <c r="AG270" s="63"/>
      <c r="AH270" s="32"/>
      <c r="AI270" s="32"/>
      <c r="AJ270" s="32"/>
      <c r="AK270" s="32"/>
      <c r="AL270" s="29"/>
      <c r="AM270" s="29"/>
      <c r="AN270" s="29"/>
      <c r="AO270" s="29"/>
      <c r="AP270" s="29"/>
      <c r="AQ270" s="29"/>
      <c r="AR270" s="29"/>
      <c r="AS270" s="29"/>
      <c r="AT270" s="29"/>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c r="HU270" s="10"/>
      <c r="HV270" s="10"/>
      <c r="HW270" s="10"/>
      <c r="HX270" s="10"/>
      <c r="HY270" s="10"/>
      <c r="HZ270" s="10"/>
      <c r="IA270" s="10"/>
      <c r="IB270" s="10"/>
      <c r="IC270" s="10"/>
      <c r="ID270" s="10"/>
      <c r="IE270" s="10"/>
      <c r="IF270" s="10"/>
      <c r="IG270" s="10"/>
      <c r="IH270" s="10"/>
      <c r="II270" s="10"/>
      <c r="IJ270" s="10"/>
      <c r="IK270" s="10"/>
      <c r="IL270" s="10"/>
      <c r="IM270" s="10"/>
      <c r="IN270" s="10"/>
      <c r="IO270" s="10"/>
      <c r="IP270" s="10"/>
      <c r="IQ270" s="10"/>
      <c r="IR270" s="10"/>
      <c r="IS270" s="10"/>
      <c r="IT270" s="10"/>
      <c r="IU270" s="10"/>
      <c r="IV270" s="10"/>
      <c r="IW270" s="10"/>
      <c r="IX270" s="10"/>
      <c r="IY270" s="10"/>
      <c r="IZ270" s="10"/>
      <c r="JA270" s="10"/>
      <c r="JB270" s="10"/>
      <c r="JC270" s="10"/>
      <c r="JD270" s="10"/>
      <c r="JE270" s="10"/>
      <c r="JF270" s="10"/>
      <c r="JG270" s="10"/>
      <c r="JH270" s="10"/>
      <c r="JI270" s="10"/>
      <c r="JJ270" s="10"/>
      <c r="JK270" s="10"/>
      <c r="JL270" s="10"/>
      <c r="JM270" s="10"/>
      <c r="JN270" s="10"/>
      <c r="JO270" s="10"/>
      <c r="JP270" s="10"/>
      <c r="JQ270" s="10"/>
      <c r="JR270" s="10"/>
      <c r="JS270" s="10"/>
      <c r="JT270" s="10"/>
      <c r="JU270" s="10"/>
      <c r="JV270" s="10"/>
      <c r="JW270" s="10"/>
      <c r="JX270" s="10"/>
      <c r="JY270" s="10"/>
      <c r="JZ270" s="10"/>
      <c r="KA270" s="10"/>
      <c r="KB270" s="10"/>
      <c r="KC270" s="10"/>
      <c r="KD270" s="10"/>
      <c r="KE270" s="10"/>
      <c r="KF270" s="10"/>
      <c r="KG270" s="10"/>
      <c r="KH270" s="10"/>
      <c r="KI270" s="10"/>
      <c r="KJ270" s="10"/>
      <c r="KK270" s="10"/>
      <c r="KL270" s="10"/>
      <c r="KM270" s="10"/>
      <c r="KN270" s="10"/>
      <c r="KO270" s="10"/>
      <c r="KP270" s="10"/>
      <c r="KQ270" s="10"/>
      <c r="KR270" s="10"/>
      <c r="KS270" s="10"/>
      <c r="KT270" s="10"/>
      <c r="KU270" s="10"/>
      <c r="KV270" s="10"/>
      <c r="KW270" s="10"/>
      <c r="KX270" s="10"/>
      <c r="KY270" s="10"/>
      <c r="KZ270" s="10"/>
      <c r="LA270" s="10"/>
      <c r="LB270" s="10"/>
      <c r="LC270" s="10"/>
      <c r="LD270" s="10"/>
      <c r="LE270" s="10"/>
      <c r="LF270" s="10"/>
      <c r="LG270" s="10"/>
      <c r="LH270" s="10"/>
      <c r="LI270" s="10"/>
      <c r="LJ270" s="10"/>
      <c r="LK270" s="10"/>
      <c r="LL270" s="10"/>
      <c r="LM270" s="10"/>
      <c r="LN270" s="10"/>
      <c r="LO270" s="10"/>
      <c r="LP270" s="10"/>
      <c r="LQ270" s="10"/>
      <c r="LR270" s="10"/>
      <c r="LS270" s="10"/>
      <c r="LT270" s="10"/>
      <c r="LU270" s="10"/>
      <c r="LV270" s="10"/>
      <c r="LW270" s="10"/>
      <c r="LX270" s="10"/>
      <c r="LY270" s="10"/>
      <c r="LZ270" s="10"/>
      <c r="MA270" s="10"/>
      <c r="MB270" s="10"/>
      <c r="MC270" s="10"/>
      <c r="MD270" s="10"/>
      <c r="ME270" s="10"/>
      <c r="MF270" s="10"/>
      <c r="MG270" s="10"/>
      <c r="MH270" s="10"/>
      <c r="MI270" s="10"/>
      <c r="MJ270" s="10"/>
      <c r="MK270" s="10"/>
      <c r="ML270" s="10"/>
      <c r="MM270" s="10"/>
      <c r="MN270" s="10"/>
      <c r="MO270" s="10"/>
      <c r="MP270" s="10"/>
      <c r="MQ270" s="10"/>
      <c r="MR270" s="10"/>
      <c r="MS270" s="10"/>
      <c r="MT270" s="10"/>
      <c r="MU270" s="10"/>
      <c r="MV270" s="10"/>
      <c r="MW270" s="10"/>
      <c r="MX270" s="10"/>
      <c r="MY270" s="10"/>
      <c r="MZ270" s="10"/>
      <c r="NA270" s="10"/>
      <c r="NB270" s="10"/>
      <c r="NC270" s="10"/>
      <c r="ND270" s="10"/>
      <c r="NE270" s="10"/>
      <c r="NF270" s="10"/>
      <c r="NG270" s="10"/>
      <c r="NH270" s="10"/>
      <c r="NI270" s="10"/>
      <c r="NJ270" s="10"/>
      <c r="NK270" s="10"/>
      <c r="NL270" s="10"/>
      <c r="NM270" s="10"/>
      <c r="NN270" s="10"/>
      <c r="NO270" s="10"/>
      <c r="NP270" s="10"/>
      <c r="NQ270" s="10"/>
      <c r="NR270" s="10"/>
      <c r="NS270" s="10"/>
      <c r="NT270" s="10"/>
      <c r="NU270" s="10"/>
      <c r="NV270" s="10"/>
      <c r="NW270" s="10"/>
      <c r="NX270" s="10"/>
      <c r="NY270" s="10"/>
      <c r="NZ270" s="10"/>
      <c r="OA270" s="10"/>
      <c r="OB270" s="10"/>
      <c r="OC270" s="10"/>
      <c r="OD270" s="10"/>
      <c r="OE270" s="10"/>
      <c r="OF270" s="10"/>
      <c r="OG270" s="10"/>
      <c r="OH270" s="10"/>
      <c r="OI270" s="10"/>
      <c r="OJ270" s="10"/>
      <c r="OK270" s="10"/>
      <c r="OL270" s="10"/>
      <c r="OM270" s="10"/>
      <c r="ON270" s="10"/>
      <c r="OO270" s="10"/>
      <c r="OP270" s="10"/>
      <c r="OQ270" s="10"/>
      <c r="OR270" s="10"/>
      <c r="OS270" s="10"/>
      <c r="OT270" s="10"/>
      <c r="OU270" s="10"/>
      <c r="OV270" s="10"/>
      <c r="OW270" s="10"/>
      <c r="OX270" s="10"/>
      <c r="OY270" s="10"/>
      <c r="OZ270" s="10"/>
      <c r="PA270" s="10"/>
      <c r="PB270" s="10"/>
      <c r="PC270" s="10"/>
      <c r="PD270" s="10"/>
      <c r="PE270" s="10"/>
      <c r="PF270" s="10"/>
      <c r="PG270" s="10"/>
      <c r="PH270" s="10"/>
      <c r="PI270" s="10"/>
      <c r="PJ270" s="10"/>
      <c r="PK270" s="10"/>
      <c r="PL270" s="10"/>
      <c r="PM270" s="10"/>
      <c r="PN270" s="10"/>
      <c r="PO270" s="10"/>
      <c r="PP270" s="10"/>
      <c r="PQ270" s="10"/>
      <c r="PR270" s="10"/>
      <c r="PS270" s="10"/>
      <c r="PT270" s="10"/>
      <c r="PU270" s="10"/>
      <c r="PV270" s="10"/>
      <c r="PW270" s="10"/>
      <c r="PX270" s="10"/>
      <c r="PY270" s="10"/>
      <c r="PZ270" s="10"/>
      <c r="QA270" s="10"/>
      <c r="QB270" s="10"/>
      <c r="QC270" s="10"/>
      <c r="QD270" s="10"/>
      <c r="QE270" s="10"/>
      <c r="QF270" s="10"/>
      <c r="QG270" s="10"/>
      <c r="QH270" s="10"/>
      <c r="QI270" s="10"/>
      <c r="QJ270" s="10"/>
      <c r="QK270" s="10"/>
      <c r="QL270" s="10"/>
      <c r="QM270" s="10"/>
      <c r="QN270" s="10"/>
      <c r="QO270" s="10"/>
      <c r="QP270" s="10"/>
      <c r="QQ270" s="10"/>
      <c r="QR270" s="10"/>
      <c r="QS270" s="10"/>
      <c r="QT270" s="10"/>
      <c r="QU270" s="10"/>
      <c r="QV270" s="10"/>
      <c r="QW270" s="10"/>
      <c r="QX270" s="10"/>
      <c r="QY270" s="10"/>
      <c r="QZ270" s="10"/>
      <c r="RA270" s="10"/>
      <c r="RB270" s="10"/>
      <c r="RC270" s="10"/>
      <c r="RD270" s="10"/>
      <c r="RE270" s="10"/>
      <c r="RF270" s="10"/>
      <c r="RG270" s="10"/>
      <c r="RH270" s="10"/>
      <c r="RI270" s="10"/>
      <c r="RJ270" s="10"/>
      <c r="RK270" s="10"/>
      <c r="RL270" s="10"/>
      <c r="RM270" s="10"/>
      <c r="RN270" s="10"/>
      <c r="RO270" s="10"/>
      <c r="RP270" s="10"/>
      <c r="RQ270" s="10"/>
      <c r="RR270" s="10"/>
      <c r="RS270" s="10"/>
      <c r="RT270" s="10"/>
      <c r="RU270" s="10"/>
      <c r="RV270" s="10"/>
      <c r="RW270" s="10"/>
      <c r="RX270" s="10"/>
      <c r="RY270" s="10"/>
      <c r="RZ270" s="10"/>
      <c r="SA270" s="10"/>
      <c r="SB270" s="10"/>
      <c r="SC270" s="10"/>
      <c r="SD270" s="10"/>
      <c r="SE270" s="10"/>
      <c r="SF270" s="10"/>
      <c r="SG270" s="10"/>
      <c r="SH270" s="10"/>
      <c r="SI270" s="10"/>
      <c r="SJ270" s="10"/>
      <c r="SK270" s="10"/>
      <c r="SL270" s="10"/>
      <c r="SM270" s="10"/>
      <c r="SN270" s="10"/>
      <c r="SO270" s="10"/>
      <c r="SP270" s="10"/>
      <c r="SQ270" s="10"/>
      <c r="SR270" s="10"/>
      <c r="SS270" s="10"/>
      <c r="ST270" s="10"/>
      <c r="SU270" s="10"/>
      <c r="SV270" s="10"/>
      <c r="SW270" s="10"/>
      <c r="SX270" s="10"/>
      <c r="SY270" s="10"/>
      <c r="SZ270" s="10"/>
      <c r="TA270" s="10"/>
      <c r="TB270" s="10"/>
      <c r="TC270" s="10"/>
      <c r="TD270" s="10"/>
      <c r="TE270" s="10"/>
      <c r="TF270" s="10"/>
      <c r="TG270" s="10"/>
      <c r="TH270" s="10"/>
      <c r="TI270" s="10"/>
      <c r="TJ270" s="10"/>
      <c r="TK270" s="10"/>
      <c r="TL270" s="10"/>
      <c r="TM270" s="10"/>
      <c r="TN270" s="10"/>
      <c r="TO270" s="10"/>
      <c r="TP270" s="10"/>
      <c r="TQ270" s="10"/>
      <c r="TR270" s="10"/>
      <c r="TS270" s="10"/>
      <c r="TT270" s="10"/>
      <c r="TU270" s="10"/>
      <c r="TV270" s="10"/>
      <c r="TW270" s="10"/>
      <c r="TX270" s="10"/>
      <c r="TY270" s="10"/>
      <c r="TZ270" s="10"/>
      <c r="UA270" s="10"/>
      <c r="UB270" s="10"/>
      <c r="UC270" s="10"/>
      <c r="UD270" s="10"/>
      <c r="UE270" s="10"/>
      <c r="UF270" s="10"/>
      <c r="UG270" s="10"/>
      <c r="UH270" s="10"/>
      <c r="UI270" s="10"/>
      <c r="UJ270" s="10"/>
      <c r="UK270" s="10"/>
      <c r="UL270" s="10"/>
      <c r="UM270" s="10"/>
      <c r="UN270" s="10"/>
      <c r="UO270" s="10"/>
      <c r="UP270" s="10"/>
      <c r="UQ270" s="10"/>
      <c r="UR270" s="10"/>
      <c r="US270" s="10"/>
      <c r="UT270" s="10"/>
      <c r="UU270" s="10"/>
      <c r="UV270" s="10"/>
      <c r="UW270" s="10"/>
      <c r="UX270" s="10"/>
      <c r="UY270" s="10"/>
      <c r="UZ270" s="10"/>
      <c r="VA270" s="10"/>
      <c r="VB270" s="10"/>
      <c r="VC270" s="10"/>
      <c r="VD270" s="10"/>
      <c r="VE270" s="10"/>
      <c r="VF270" s="10"/>
      <c r="VG270" s="10"/>
      <c r="VH270" s="10"/>
      <c r="VI270" s="10"/>
      <c r="VJ270" s="10"/>
      <c r="VK270" s="10"/>
      <c r="VL270" s="10"/>
      <c r="VM270" s="10"/>
      <c r="VN270" s="10"/>
      <c r="VO270" s="10"/>
      <c r="VP270" s="10"/>
      <c r="VQ270" s="10"/>
      <c r="VR270" s="10"/>
      <c r="VS270" s="10"/>
      <c r="VT270" s="10"/>
      <c r="VU270" s="10"/>
      <c r="VV270" s="10"/>
      <c r="VW270" s="10"/>
      <c r="VX270" s="10"/>
      <c r="VY270" s="10"/>
      <c r="VZ270" s="10"/>
      <c r="WA270" s="10"/>
      <c r="WB270" s="10"/>
      <c r="WC270" s="10"/>
      <c r="WD270" s="10"/>
      <c r="WE270" s="10"/>
      <c r="WF270" s="10"/>
      <c r="WG270" s="10"/>
      <c r="WH270" s="10"/>
      <c r="WI270" s="10"/>
      <c r="WJ270" s="10"/>
      <c r="WK270" s="10"/>
      <c r="WL270" s="10"/>
      <c r="WM270" s="10"/>
      <c r="WN270" s="10"/>
      <c r="WO270" s="10"/>
      <c r="WP270" s="10"/>
      <c r="WQ270" s="10"/>
      <c r="WR270" s="10"/>
      <c r="WS270" s="10"/>
      <c r="WT270" s="10"/>
      <c r="WU270" s="10"/>
      <c r="WV270" s="10"/>
      <c r="WW270" s="10"/>
      <c r="WX270" s="10"/>
      <c r="WY270" s="10"/>
      <c r="WZ270" s="10"/>
      <c r="XA270" s="10"/>
      <c r="XB270" s="10"/>
      <c r="XC270" s="10"/>
      <c r="XD270" s="10"/>
      <c r="XE270" s="10"/>
      <c r="XF270" s="10"/>
      <c r="XG270" s="10"/>
      <c r="XH270" s="10"/>
      <c r="XI270" s="10"/>
      <c r="XJ270" s="10"/>
      <c r="XK270" s="10"/>
      <c r="XL270" s="10"/>
      <c r="XM270" s="10"/>
      <c r="XN270" s="10"/>
      <c r="XO270" s="10"/>
      <c r="XP270" s="10"/>
      <c r="XQ270" s="10"/>
      <c r="XR270" s="10"/>
      <c r="XS270" s="10"/>
      <c r="XT270" s="10"/>
      <c r="XU270" s="10"/>
      <c r="XV270" s="10"/>
      <c r="XW270" s="10"/>
      <c r="XX270" s="10"/>
      <c r="XY270" s="10"/>
      <c r="XZ270" s="10"/>
      <c r="YA270" s="10"/>
      <c r="YB270" s="10"/>
      <c r="YC270" s="10"/>
      <c r="YD270" s="10"/>
      <c r="YE270" s="10"/>
      <c r="YF270" s="10"/>
      <c r="YG270" s="10"/>
      <c r="YH270" s="10"/>
      <c r="YI270" s="10"/>
      <c r="YJ270" s="10"/>
      <c r="YK270" s="10"/>
      <c r="YL270" s="10"/>
      <c r="YM270" s="10"/>
      <c r="YN270" s="10"/>
      <c r="YO270" s="10"/>
      <c r="YP270" s="10"/>
      <c r="YQ270" s="10"/>
      <c r="YR270" s="10"/>
      <c r="YS270" s="10"/>
      <c r="YT270" s="10"/>
      <c r="YU270" s="10"/>
      <c r="YV270" s="10"/>
      <c r="YW270" s="10"/>
      <c r="YX270" s="10"/>
      <c r="YY270" s="10"/>
      <c r="YZ270" s="10"/>
      <c r="ZA270" s="10"/>
      <c r="ZB270" s="10"/>
      <c r="ZC270" s="10"/>
      <c r="ZD270" s="10"/>
      <c r="ZE270" s="10"/>
      <c r="ZF270" s="10"/>
      <c r="ZG270" s="10"/>
      <c r="ZH270" s="10"/>
      <c r="ZI270" s="10"/>
      <c r="ZJ270" s="10"/>
      <c r="ZK270" s="10"/>
      <c r="ZL270" s="10"/>
      <c r="ZM270" s="10"/>
      <c r="ZN270" s="10"/>
      <c r="ZO270" s="10"/>
      <c r="ZP270" s="10"/>
      <c r="ZQ270" s="10"/>
      <c r="ZR270" s="10"/>
      <c r="ZS270" s="10"/>
      <c r="ZT270" s="10"/>
      <c r="ZU270" s="10"/>
      <c r="ZV270" s="10"/>
      <c r="ZW270" s="10"/>
      <c r="ZX270" s="10"/>
      <c r="ZY270" s="10"/>
      <c r="ZZ270" s="10"/>
      <c r="AAA270" s="10"/>
      <c r="AAB270" s="10"/>
      <c r="AAC270" s="10"/>
      <c r="AAD270" s="10"/>
      <c r="AAE270" s="10"/>
      <c r="AAF270" s="10"/>
      <c r="AAG270" s="10"/>
      <c r="AAH270" s="10"/>
      <c r="AAI270" s="10"/>
      <c r="AAJ270" s="10"/>
      <c r="AAK270" s="10"/>
      <c r="AAL270" s="10"/>
      <c r="AAM270" s="10"/>
      <c r="AAN270" s="10"/>
      <c r="AAO270" s="10"/>
      <c r="AAP270" s="10"/>
      <c r="AAQ270" s="10"/>
      <c r="AAR270" s="10"/>
      <c r="AAS270" s="10"/>
      <c r="AAT270" s="10"/>
      <c r="AAU270" s="10"/>
      <c r="AAV270" s="10"/>
      <c r="AAW270" s="10"/>
      <c r="AAX270" s="10"/>
      <c r="AAY270" s="10"/>
      <c r="AAZ270" s="10"/>
      <c r="ABA270" s="10"/>
      <c r="ABB270" s="10"/>
      <c r="ABC270" s="10"/>
      <c r="ABD270" s="10"/>
      <c r="ABE270" s="10"/>
      <c r="ABF270" s="10"/>
      <c r="ABG270" s="10"/>
      <c r="ABH270" s="10"/>
      <c r="ABI270" s="10"/>
      <c r="ABJ270" s="10"/>
      <c r="ABK270" s="10"/>
      <c r="ABL270" s="10"/>
      <c r="ABM270" s="10"/>
      <c r="ABN270" s="10"/>
      <c r="ABO270" s="10"/>
      <c r="ABP270" s="10"/>
      <c r="ABQ270" s="10"/>
      <c r="ABR270" s="10"/>
      <c r="ABS270" s="10"/>
      <c r="ABT270" s="10"/>
      <c r="ABU270" s="10"/>
      <c r="ABV270" s="10"/>
      <c r="ABW270" s="10"/>
      <c r="ABX270" s="10"/>
      <c r="ABY270" s="10"/>
      <c r="ABZ270" s="10"/>
      <c r="ACA270" s="10"/>
      <c r="ACB270" s="10"/>
      <c r="ACC270" s="10"/>
      <c r="ACD270" s="10"/>
      <c r="ACE270" s="10"/>
      <c r="ACF270" s="10"/>
      <c r="ACG270" s="10"/>
      <c r="ACH270" s="10"/>
      <c r="ACI270" s="10"/>
      <c r="ACJ270" s="10"/>
      <c r="ACK270" s="10"/>
      <c r="ACL270" s="10"/>
      <c r="ACM270" s="10"/>
      <c r="ACN270" s="10"/>
      <c r="ACO270" s="10"/>
      <c r="ACP270" s="10"/>
      <c r="ACQ270" s="10"/>
      <c r="ACR270" s="10"/>
      <c r="ACS270" s="10"/>
      <c r="ACT270" s="10"/>
      <c r="ACU270" s="10"/>
      <c r="ACV270" s="10"/>
      <c r="ACW270" s="10"/>
      <c r="ACX270" s="10"/>
      <c r="ACY270" s="10"/>
      <c r="ACZ270" s="10"/>
      <c r="ADA270" s="10"/>
      <c r="ADB270" s="10"/>
      <c r="ADC270" s="10"/>
      <c r="ADD270" s="10"/>
      <c r="ADE270" s="10"/>
      <c r="ADF270" s="10"/>
      <c r="ADG270" s="10"/>
      <c r="ADH270" s="10"/>
      <c r="ADI270" s="10"/>
      <c r="ADJ270" s="10"/>
      <c r="ADK270" s="10"/>
      <c r="ADL270" s="10"/>
      <c r="ADM270" s="10"/>
      <c r="ADN270" s="10"/>
      <c r="ADO270" s="10"/>
      <c r="ADP270" s="10"/>
      <c r="ADQ270" s="10"/>
      <c r="ADR270" s="10"/>
      <c r="ADS270" s="10"/>
      <c r="ADT270" s="10"/>
      <c r="ADU270" s="10"/>
      <c r="ADV270" s="10"/>
      <c r="ADW270" s="10"/>
      <c r="ADX270" s="10"/>
      <c r="ADY270" s="10"/>
      <c r="ADZ270" s="10"/>
      <c r="AEA270" s="10"/>
      <c r="AEB270" s="10"/>
      <c r="AEC270" s="10"/>
      <c r="AED270" s="10"/>
      <c r="AEE270" s="10"/>
      <c r="AEF270" s="10"/>
      <c r="AEG270" s="10"/>
      <c r="AEH270" s="10"/>
      <c r="AEI270" s="10"/>
      <c r="AEJ270" s="10"/>
      <c r="AEK270" s="10"/>
      <c r="AEL270" s="10"/>
      <c r="AEM270" s="10"/>
      <c r="AEN270" s="10"/>
      <c r="AEO270" s="10"/>
      <c r="AEP270" s="10"/>
      <c r="AEQ270" s="10"/>
      <c r="AER270" s="10"/>
      <c r="AES270" s="10"/>
      <c r="AET270" s="10"/>
      <c r="AEU270" s="10"/>
      <c r="AEV270" s="10"/>
      <c r="AEW270" s="10"/>
      <c r="AEX270" s="10"/>
      <c r="AEY270" s="10"/>
      <c r="AEZ270" s="10"/>
      <c r="AFA270" s="10"/>
      <c r="AFB270" s="10"/>
      <c r="AFC270" s="10"/>
      <c r="AFD270" s="10"/>
      <c r="AFE270" s="10"/>
      <c r="AFF270" s="10"/>
      <c r="AFG270" s="10"/>
      <c r="AFH270" s="10"/>
      <c r="AFI270" s="10"/>
      <c r="AFJ270" s="10"/>
      <c r="AFK270" s="10"/>
      <c r="AFL270" s="10"/>
      <c r="AFM270" s="10"/>
      <c r="AFN270" s="10"/>
      <c r="AFO270" s="10"/>
      <c r="AFP270" s="10"/>
      <c r="AFQ270" s="10"/>
      <c r="AFR270" s="10"/>
      <c r="AFS270" s="10"/>
      <c r="AFT270" s="10"/>
      <c r="AFU270" s="10"/>
      <c r="AFV270" s="10"/>
      <c r="AFW270" s="10"/>
      <c r="AFX270" s="10"/>
      <c r="AFY270" s="10"/>
      <c r="AFZ270" s="10"/>
      <c r="AGA270" s="10"/>
      <c r="AGB270" s="10"/>
      <c r="AGC270" s="10"/>
      <c r="AGD270" s="10"/>
      <c r="AGE270" s="10"/>
      <c r="AGF270" s="10"/>
      <c r="AGG270" s="10"/>
      <c r="AGH270" s="10"/>
      <c r="AGI270" s="10"/>
      <c r="AGJ270" s="10"/>
      <c r="AGK270" s="10"/>
      <c r="AGL270" s="10"/>
      <c r="AGM270" s="10"/>
      <c r="AGN270" s="10"/>
      <c r="AGO270" s="10"/>
      <c r="AGP270" s="10"/>
      <c r="AGQ270" s="10"/>
      <c r="AGR270" s="10"/>
      <c r="AGS270" s="10"/>
      <c r="AGT270" s="10"/>
      <c r="AGU270" s="10"/>
      <c r="AGV270" s="10"/>
      <c r="AGW270" s="10"/>
      <c r="AGX270" s="10"/>
      <c r="AGY270" s="10"/>
      <c r="AGZ270" s="10"/>
      <c r="AHA270" s="10"/>
      <c r="AHB270" s="10"/>
      <c r="AHC270" s="10"/>
      <c r="AHD270" s="10"/>
      <c r="AHE270" s="10"/>
      <c r="AHF270" s="10"/>
      <c r="AHG270" s="10"/>
      <c r="AHH270" s="10"/>
      <c r="AHI270" s="10"/>
      <c r="AHJ270" s="10"/>
      <c r="AHK270" s="10"/>
      <c r="AHL270" s="10"/>
      <c r="AHM270" s="10"/>
      <c r="AHN270" s="10"/>
      <c r="AHO270" s="10"/>
      <c r="AHP270" s="10"/>
      <c r="AHQ270" s="10"/>
      <c r="AHR270" s="10"/>
      <c r="AHS270" s="10"/>
      <c r="AHT270" s="10"/>
      <c r="AHU270" s="10"/>
      <c r="AHV270" s="10"/>
      <c r="AHW270" s="10"/>
      <c r="AHX270" s="10"/>
      <c r="AHY270" s="10"/>
      <c r="AHZ270" s="10"/>
      <c r="AIA270" s="10"/>
      <c r="AIB270" s="10"/>
      <c r="AIC270" s="10"/>
      <c r="AID270" s="10"/>
      <c r="AIE270" s="10"/>
      <c r="AIF270" s="10"/>
      <c r="AIG270" s="10"/>
      <c r="AIH270" s="10"/>
      <c r="AII270" s="10"/>
      <c r="AIJ270" s="10"/>
      <c r="AIK270" s="10"/>
      <c r="AIL270" s="10"/>
      <c r="AIM270" s="10"/>
      <c r="AIN270" s="10"/>
      <c r="AIO270" s="10"/>
      <c r="AIP270" s="10"/>
      <c r="AIQ270" s="10"/>
      <c r="AIR270" s="10"/>
      <c r="AIS270" s="10"/>
      <c r="AIT270" s="10"/>
      <c r="AIU270" s="10"/>
      <c r="AIV270" s="10"/>
      <c r="AIW270" s="10"/>
      <c r="AIX270" s="10"/>
      <c r="AIY270" s="10"/>
      <c r="AIZ270" s="10"/>
      <c r="AJA270" s="10"/>
      <c r="AJB270" s="10"/>
      <c r="AJC270" s="10"/>
      <c r="AJD270" s="10"/>
      <c r="AJE270" s="10"/>
      <c r="AJF270" s="10"/>
      <c r="AJG270" s="10"/>
      <c r="AJH270" s="10"/>
      <c r="AJI270" s="10"/>
      <c r="AJJ270" s="10"/>
      <c r="AJK270" s="10"/>
      <c r="AJL270" s="10"/>
      <c r="AJM270" s="10"/>
      <c r="AJN270" s="10"/>
      <c r="AJO270" s="10"/>
      <c r="AJP270" s="10"/>
      <c r="AJQ270" s="10"/>
      <c r="AJR270" s="10"/>
      <c r="AJS270" s="10"/>
      <c r="AJT270" s="10"/>
      <c r="AJU270" s="10"/>
      <c r="AJV270" s="10"/>
      <c r="AJW270" s="10"/>
      <c r="AJX270" s="10"/>
      <c r="AJY270" s="10"/>
      <c r="AJZ270" s="10"/>
      <c r="AKA270" s="10"/>
      <c r="AKB270" s="10"/>
      <c r="AKC270" s="10"/>
      <c r="AKD270" s="10"/>
      <c r="AKE270" s="10"/>
      <c r="AKF270" s="10"/>
      <c r="AKG270" s="10"/>
      <c r="AKH270" s="10"/>
      <c r="AKI270" s="10"/>
      <c r="AKJ270" s="10"/>
      <c r="AKK270" s="10"/>
      <c r="AKL270" s="10"/>
      <c r="AKM270" s="10"/>
      <c r="AKN270" s="10"/>
      <c r="AKO270" s="10"/>
      <c r="AKP270" s="10"/>
      <c r="AKQ270" s="10"/>
      <c r="AKR270" s="10"/>
      <c r="AKS270" s="10"/>
      <c r="AKT270" s="10"/>
      <c r="AKU270" s="10"/>
      <c r="AKV270" s="10"/>
      <c r="AKW270" s="10"/>
      <c r="AKX270" s="10"/>
      <c r="AKY270" s="10"/>
      <c r="AKZ270" s="10"/>
      <c r="ALA270" s="10"/>
      <c r="ALB270" s="10"/>
      <c r="ALC270" s="10"/>
      <c r="ALD270" s="10"/>
      <c r="ALE270" s="10"/>
      <c r="ALF270" s="10"/>
      <c r="ALG270" s="10"/>
      <c r="ALH270" s="10"/>
      <c r="ALI270" s="10"/>
      <c r="ALJ270" s="10"/>
      <c r="ALK270" s="10"/>
      <c r="ALL270" s="10"/>
      <c r="ALM270" s="10"/>
      <c r="ALN270" s="10"/>
      <c r="ALO270" s="10"/>
      <c r="ALP270" s="10"/>
      <c r="ALQ270" s="10"/>
      <c r="ALR270" s="10"/>
      <c r="ALS270" s="10"/>
      <c r="ALT270" s="10"/>
      <c r="ALU270" s="10"/>
      <c r="ALV270" s="10"/>
      <c r="ALW270" s="10"/>
      <c r="ALX270" s="10"/>
      <c r="ALY270" s="10"/>
      <c r="ALZ270" s="10"/>
      <c r="AMA270" s="10"/>
      <c r="AMB270" s="10"/>
      <c r="AMC270" s="10"/>
      <c r="AMD270" s="10"/>
      <c r="AME270" s="10"/>
      <c r="AMF270" s="10"/>
      <c r="AMG270" s="10"/>
      <c r="AMH270" s="10"/>
      <c r="AMI270" s="10"/>
      <c r="AMJ270" s="10"/>
      <c r="AMK270" s="10"/>
      <c r="AML270" s="10"/>
      <c r="AMM270" s="10"/>
      <c r="AMN270" s="10"/>
      <c r="AMO270" s="10"/>
      <c r="AMP270" s="10"/>
      <c r="AMQ270" s="10"/>
      <c r="AMR270" s="10"/>
      <c r="AMS270" s="10"/>
      <c r="AMT270" s="10"/>
      <c r="AMU270" s="10"/>
      <c r="AMV270" s="10"/>
      <c r="AMW270" s="10"/>
      <c r="AMX270" s="10"/>
      <c r="AMY270" s="10"/>
      <c r="AMZ270" s="10"/>
      <c r="ANA270" s="10"/>
      <c r="ANB270" s="10"/>
      <c r="ANC270" s="10"/>
      <c r="AND270" s="10"/>
      <c r="ANE270" s="10"/>
      <c r="ANF270" s="10"/>
      <c r="ANG270" s="10"/>
      <c r="ANH270" s="10"/>
      <c r="ANI270" s="10"/>
      <c r="ANJ270" s="10"/>
      <c r="ANK270" s="10"/>
      <c r="ANL270" s="10"/>
      <c r="ANM270" s="10"/>
      <c r="ANN270" s="10"/>
      <c r="ANO270" s="10"/>
      <c r="ANP270" s="10"/>
      <c r="ANQ270" s="10"/>
      <c r="ANR270" s="10"/>
      <c r="ANS270" s="10"/>
      <c r="ANT270" s="10"/>
      <c r="ANU270" s="10"/>
      <c r="ANV270" s="10"/>
      <c r="ANW270" s="10"/>
      <c r="ANX270" s="10"/>
      <c r="ANY270" s="10"/>
      <c r="ANZ270" s="10"/>
      <c r="AOA270" s="10"/>
      <c r="AOB270" s="10"/>
      <c r="AOC270" s="10"/>
      <c r="AOD270" s="10"/>
      <c r="AOE270" s="10"/>
      <c r="AOF270" s="10"/>
      <c r="AOG270" s="10"/>
      <c r="AOH270" s="10"/>
      <c r="AOI270" s="10"/>
      <c r="AOJ270" s="10"/>
      <c r="AOK270" s="10"/>
      <c r="AOL270" s="10"/>
      <c r="AOM270" s="10"/>
      <c r="AON270" s="10"/>
      <c r="AOO270" s="10"/>
      <c r="AOP270" s="10"/>
      <c r="AOQ270" s="10"/>
      <c r="AOR270" s="10"/>
      <c r="AOS270" s="10"/>
      <c r="AOT270" s="10"/>
      <c r="AOU270" s="10"/>
      <c r="AOV270" s="10"/>
      <c r="AOW270" s="10"/>
      <c r="AOX270" s="10"/>
      <c r="AOY270" s="10"/>
      <c r="AOZ270" s="10"/>
      <c r="APA270" s="10"/>
      <c r="APB270" s="10"/>
      <c r="APC270" s="10"/>
      <c r="APD270" s="10"/>
      <c r="APE270" s="10"/>
      <c r="APF270" s="10"/>
      <c r="APG270" s="10"/>
      <c r="APH270" s="10"/>
      <c r="API270" s="10"/>
      <c r="APJ270" s="10"/>
      <c r="APK270" s="10"/>
      <c r="APL270" s="10"/>
      <c r="APM270" s="10"/>
      <c r="APN270" s="10"/>
      <c r="APO270" s="10"/>
      <c r="APP270" s="10"/>
      <c r="APQ270" s="10"/>
      <c r="APR270" s="10"/>
      <c r="APS270" s="10"/>
      <c r="APT270" s="10"/>
      <c r="APU270" s="10"/>
      <c r="APV270" s="10"/>
      <c r="APW270" s="10"/>
      <c r="APX270" s="10"/>
      <c r="APY270" s="10"/>
      <c r="APZ270" s="10"/>
      <c r="AQA270" s="10"/>
      <c r="AQB270" s="10"/>
      <c r="AQC270" s="10"/>
      <c r="AQD270" s="10"/>
      <c r="AQE270" s="10"/>
      <c r="AQF270" s="10"/>
      <c r="AQG270" s="10"/>
      <c r="AQH270" s="10"/>
      <c r="AQI270" s="10"/>
      <c r="AQJ270" s="10"/>
      <c r="AQK270" s="10"/>
      <c r="AQL270" s="10"/>
      <c r="AQM270" s="10"/>
      <c r="AQN270" s="10"/>
      <c r="AQO270" s="10"/>
      <c r="AQP270" s="10"/>
      <c r="AQQ270" s="10"/>
      <c r="AQR270" s="10"/>
      <c r="AQS270" s="10"/>
      <c r="AQT270" s="10"/>
      <c r="AQU270" s="10"/>
      <c r="AQV270" s="10"/>
      <c r="AQW270" s="10"/>
      <c r="AQX270" s="10"/>
      <c r="AQY270" s="10"/>
      <c r="AQZ270" s="10"/>
      <c r="ARA270" s="10"/>
      <c r="ARB270" s="10"/>
      <c r="ARC270" s="10"/>
      <c r="ARD270" s="10"/>
      <c r="ARE270" s="10"/>
      <c r="ARF270" s="10"/>
      <c r="ARG270" s="10"/>
      <c r="ARH270" s="10"/>
      <c r="ARI270" s="10"/>
      <c r="ARJ270" s="10"/>
      <c r="ARK270" s="10"/>
      <c r="ARL270" s="10"/>
      <c r="ARM270" s="10"/>
      <c r="ARN270" s="10"/>
      <c r="ARO270" s="10"/>
      <c r="ARP270" s="10"/>
      <c r="ARQ270" s="10"/>
      <c r="ARR270" s="10"/>
      <c r="ARS270" s="10"/>
      <c r="ART270" s="10"/>
      <c r="ARU270" s="10"/>
      <c r="ARV270" s="10"/>
      <c r="ARW270" s="10"/>
      <c r="ARX270" s="10"/>
      <c r="ARY270" s="10"/>
      <c r="ARZ270" s="10"/>
      <c r="ASA270" s="10"/>
      <c r="ASB270" s="10"/>
      <c r="ASC270" s="10"/>
      <c r="ASD270" s="10"/>
      <c r="ASE270" s="10"/>
      <c r="ASF270" s="10"/>
      <c r="ASG270" s="10"/>
      <c r="ASH270" s="10"/>
      <c r="ASI270" s="10"/>
      <c r="ASJ270" s="10"/>
      <c r="ASK270" s="10"/>
      <c r="ASL270" s="10"/>
      <c r="ASM270" s="10"/>
      <c r="ASN270" s="10"/>
      <c r="ASO270" s="10"/>
      <c r="ASP270" s="10"/>
      <c r="ASQ270" s="10"/>
      <c r="ASR270" s="10"/>
      <c r="ASS270" s="10"/>
      <c r="AST270" s="10"/>
      <c r="ASU270" s="10"/>
      <c r="ASV270" s="10"/>
      <c r="ASW270" s="10"/>
      <c r="ASX270" s="10"/>
      <c r="ASY270" s="10"/>
      <c r="ASZ270" s="10"/>
      <c r="ATA270" s="10"/>
      <c r="ATB270" s="10"/>
      <c r="ATC270" s="10"/>
      <c r="ATD270" s="10"/>
      <c r="ATE270" s="10"/>
      <c r="ATF270" s="10"/>
      <c r="ATG270" s="10"/>
      <c r="ATH270" s="10"/>
      <c r="ATI270" s="10"/>
      <c r="ATJ270" s="10"/>
      <c r="ATK270" s="10"/>
      <c r="ATL270" s="10"/>
      <c r="ATM270" s="10"/>
      <c r="ATN270" s="10"/>
      <c r="ATO270" s="10"/>
      <c r="ATP270" s="10"/>
      <c r="ATQ270" s="10"/>
      <c r="ATR270" s="10"/>
      <c r="ATS270" s="10"/>
      <c r="ATT270" s="10"/>
      <c r="ATU270" s="10"/>
      <c r="ATV270" s="10"/>
      <c r="ATW270" s="10"/>
      <c r="ATX270" s="10"/>
      <c r="ATY270" s="10"/>
      <c r="ATZ270" s="10"/>
      <c r="AUA270" s="10"/>
      <c r="AUB270" s="10"/>
      <c r="AUC270" s="10"/>
      <c r="AUD270" s="10"/>
      <c r="AUE270" s="10"/>
      <c r="AUF270" s="10"/>
      <c r="AUG270" s="10"/>
      <c r="AUH270" s="10"/>
      <c r="AUI270" s="10"/>
      <c r="AUJ270" s="10"/>
      <c r="AUK270" s="10"/>
      <c r="AUL270" s="10"/>
      <c r="AUM270" s="10"/>
      <c r="AUN270" s="10"/>
      <c r="AUO270" s="10"/>
      <c r="AUP270" s="10"/>
      <c r="AUQ270" s="10"/>
      <c r="AUR270" s="10"/>
      <c r="AUS270" s="10"/>
      <c r="AUT270" s="10"/>
      <c r="AUU270" s="10"/>
      <c r="AUV270" s="10"/>
      <c r="AUW270" s="10"/>
      <c r="AUX270" s="10"/>
      <c r="AUY270" s="10"/>
      <c r="AUZ270" s="10"/>
      <c r="AVA270" s="10"/>
      <c r="AVB270" s="10"/>
      <c r="AVC270" s="10"/>
      <c r="AVD270" s="10"/>
      <c r="AVE270" s="10"/>
      <c r="AVF270" s="10"/>
      <c r="AVG270" s="10"/>
      <c r="AVH270" s="10"/>
      <c r="AVI270" s="10"/>
      <c r="AVJ270" s="10"/>
      <c r="AVK270" s="10"/>
      <c r="AVL270" s="10"/>
      <c r="AVM270" s="10"/>
      <c r="AVN270" s="10"/>
      <c r="AVO270" s="10"/>
      <c r="AVP270" s="10"/>
      <c r="AVQ270" s="10"/>
      <c r="AVR270" s="10"/>
      <c r="AVS270" s="10"/>
      <c r="AVT270" s="10"/>
      <c r="AVU270" s="10"/>
      <c r="AVV270" s="10"/>
      <c r="AVW270" s="10"/>
      <c r="AVX270" s="10"/>
      <c r="AVY270" s="10"/>
      <c r="AVZ270" s="10"/>
      <c r="AWA270" s="10"/>
      <c r="AWB270" s="10"/>
      <c r="AWC270" s="10"/>
      <c r="AWD270" s="10"/>
      <c r="AWE270" s="10"/>
      <c r="AWF270" s="10"/>
      <c r="AWG270" s="10"/>
      <c r="AWH270" s="10"/>
      <c r="AWI270" s="10"/>
      <c r="AWJ270" s="10"/>
      <c r="AWK270" s="10"/>
      <c r="AWL270" s="10"/>
      <c r="AWM270" s="10"/>
      <c r="AWN270" s="10"/>
      <c r="AWO270" s="10"/>
      <c r="AWP270" s="10"/>
      <c r="AWQ270" s="10"/>
      <c r="AWR270" s="10"/>
      <c r="AWS270" s="10"/>
      <c r="AWT270" s="10"/>
      <c r="AWU270" s="10"/>
      <c r="AWV270" s="10"/>
      <c r="AWW270" s="10"/>
      <c r="AWX270" s="10"/>
      <c r="AWY270" s="10"/>
      <c r="AWZ270" s="10"/>
      <c r="AXA270" s="10"/>
      <c r="AXB270" s="10"/>
      <c r="AXC270" s="10"/>
      <c r="AXD270" s="10"/>
      <c r="AXE270" s="10"/>
      <c r="AXF270" s="10"/>
      <c r="AXG270" s="10"/>
      <c r="AXH270" s="10"/>
      <c r="AXI270" s="10"/>
      <c r="AXJ270" s="10"/>
      <c r="AXK270" s="10"/>
      <c r="AXL270" s="10"/>
      <c r="AXM270" s="10"/>
      <c r="AXN270" s="10"/>
      <c r="AXO270" s="10"/>
      <c r="AXP270" s="10"/>
      <c r="AXQ270" s="10"/>
      <c r="AXR270" s="10"/>
      <c r="AXS270" s="10"/>
      <c r="AXT270" s="10"/>
      <c r="AXU270" s="10"/>
      <c r="AXV270" s="10"/>
      <c r="AXW270" s="10"/>
      <c r="AXX270" s="10"/>
      <c r="AXY270" s="10"/>
      <c r="AXZ270" s="10"/>
      <c r="AYA270" s="10"/>
      <c r="AYB270" s="10"/>
      <c r="AYC270" s="10"/>
      <c r="AYD270" s="10"/>
      <c r="AYE270" s="10"/>
      <c r="AYF270" s="10"/>
      <c r="AYG270" s="10"/>
      <c r="AYH270" s="10"/>
      <c r="AYI270" s="10"/>
      <c r="AYJ270" s="10"/>
      <c r="AYK270" s="10"/>
      <c r="AYL270" s="10"/>
      <c r="AYM270" s="10"/>
      <c r="AYN270" s="10"/>
      <c r="AYO270" s="10"/>
      <c r="AYP270" s="10"/>
      <c r="AYQ270" s="10"/>
      <c r="AYR270" s="10"/>
      <c r="AYS270" s="10"/>
      <c r="AYT270" s="10"/>
      <c r="AYU270" s="10"/>
      <c r="AYV270" s="10"/>
      <c r="AYW270" s="10"/>
      <c r="AYX270" s="10"/>
      <c r="AYY270" s="10"/>
      <c r="AYZ270" s="10"/>
      <c r="AZA270" s="10"/>
      <c r="AZB270" s="10"/>
      <c r="AZC270" s="10"/>
      <c r="AZD270" s="10"/>
      <c r="AZE270" s="10"/>
      <c r="AZF270" s="10"/>
      <c r="AZG270" s="10"/>
      <c r="AZH270" s="10"/>
      <c r="AZI270" s="10"/>
      <c r="AZJ270" s="10"/>
      <c r="AZK270" s="10"/>
      <c r="AZL270" s="10"/>
      <c r="AZM270" s="10"/>
      <c r="AZN270" s="10"/>
      <c r="AZO270" s="10"/>
      <c r="AZP270" s="10"/>
      <c r="AZQ270" s="10"/>
      <c r="AZR270" s="10"/>
      <c r="AZS270" s="10"/>
      <c r="AZT270" s="10"/>
      <c r="AZU270" s="10"/>
      <c r="AZV270" s="10"/>
      <c r="AZW270" s="10"/>
      <c r="AZX270" s="10"/>
      <c r="AZY270" s="10"/>
      <c r="AZZ270" s="10"/>
      <c r="BAA270" s="10"/>
      <c r="BAB270" s="10"/>
      <c r="BAC270" s="10"/>
      <c r="BAD270" s="10"/>
      <c r="BAE270" s="10"/>
      <c r="BAF270" s="10"/>
      <c r="BAG270" s="10"/>
      <c r="BAH270" s="10"/>
      <c r="BAI270" s="10"/>
      <c r="BAJ270" s="10"/>
      <c r="BAK270" s="10"/>
      <c r="BAL270" s="10"/>
      <c r="BAM270" s="10"/>
      <c r="BAN270" s="10"/>
      <c r="BAO270" s="10"/>
      <c r="BAP270" s="10"/>
      <c r="BAQ270" s="10"/>
      <c r="BAR270" s="10"/>
      <c r="BAS270" s="10"/>
      <c r="BAT270" s="10"/>
      <c r="BAU270" s="10"/>
      <c r="BAV270" s="10"/>
      <c r="BAW270" s="10"/>
      <c r="BAX270" s="10"/>
      <c r="BAY270" s="10"/>
      <c r="BAZ270" s="10"/>
      <c r="BBA270" s="10"/>
      <c r="BBB270" s="10"/>
      <c r="BBC270" s="10"/>
      <c r="BBD270" s="10"/>
      <c r="BBE270" s="10"/>
      <c r="BBF270" s="10"/>
      <c r="BBG270" s="10"/>
      <c r="BBH270" s="10"/>
      <c r="BBI270" s="10"/>
      <c r="BBJ270" s="10"/>
      <c r="BBK270" s="10"/>
      <c r="BBL270" s="10"/>
      <c r="BBM270" s="10"/>
      <c r="BBN270" s="10"/>
      <c r="BBO270" s="10"/>
      <c r="BBP270" s="10"/>
      <c r="BBQ270" s="10"/>
      <c r="BBR270" s="10"/>
      <c r="BBS270" s="10"/>
      <c r="BBT270" s="10"/>
      <c r="BBU270" s="10"/>
      <c r="BBV270" s="10"/>
      <c r="BBW270" s="10"/>
      <c r="BBX270" s="10"/>
      <c r="BBY270" s="10"/>
      <c r="BBZ270" s="10"/>
      <c r="BCA270" s="10"/>
      <c r="BCB270" s="10"/>
      <c r="BCC270" s="10"/>
      <c r="BCD270" s="10"/>
      <c r="BCE270" s="10"/>
      <c r="BCF270" s="10"/>
      <c r="BCG270" s="10"/>
      <c r="BCH270" s="10"/>
      <c r="BCI270" s="10"/>
      <c r="BCJ270" s="10"/>
      <c r="BCK270" s="10"/>
      <c r="BCL270" s="10"/>
      <c r="BCM270" s="10"/>
      <c r="BCN270" s="10"/>
      <c r="BCO270" s="10"/>
      <c r="BCP270" s="10"/>
      <c r="BCQ270" s="10"/>
      <c r="BCR270" s="10"/>
      <c r="BCS270" s="10"/>
      <c r="BCT270" s="10"/>
    </row>
    <row r="271" spans="1:1450" s="37" customFormat="1" x14ac:dyDescent="0.25">
      <c r="A271" s="66" t="s">
        <v>1235</v>
      </c>
      <c r="B271" s="33" t="s">
        <v>689</v>
      </c>
      <c r="C271" s="33" t="s">
        <v>84</v>
      </c>
      <c r="D271" s="33" t="s">
        <v>712</v>
      </c>
      <c r="E271" s="67" t="s">
        <v>713</v>
      </c>
      <c r="F271" s="33" t="s">
        <v>620</v>
      </c>
      <c r="G271" s="67">
        <v>5353</v>
      </c>
      <c r="H271" s="67">
        <v>366</v>
      </c>
      <c r="I271" s="67">
        <v>233</v>
      </c>
      <c r="J271" s="67">
        <v>5</v>
      </c>
      <c r="K271" s="68">
        <f>AVERAGE(G271:G275)</f>
        <v>2195</v>
      </c>
      <c r="L271" s="68">
        <f>STDEV(G271:G274)</f>
        <v>2153.6140941836975</v>
      </c>
      <c r="M271" s="33"/>
      <c r="N271" s="69">
        <v>1.5089999999999999</v>
      </c>
      <c r="O271" s="33" t="str">
        <f t="shared" si="53"/>
        <v/>
      </c>
      <c r="P271" s="68">
        <f>ABS(L271*N271)</f>
        <v>3249.8036681231993</v>
      </c>
      <c r="Q271" s="68">
        <f>ABS(G271-$K$271)</f>
        <v>3158</v>
      </c>
      <c r="R271" s="34">
        <f>IF(Q271&gt;$P$271,"",G271)</f>
        <v>5353</v>
      </c>
      <c r="S271" s="34">
        <f t="shared" si="52"/>
        <v>233</v>
      </c>
      <c r="T271" s="68">
        <f>AVERAGE(R271:R275)</f>
        <v>2195</v>
      </c>
      <c r="U271" s="68">
        <f>STDEV(R271:R275)</f>
        <v>2071.8594305599017</v>
      </c>
      <c r="V271" s="33"/>
      <c r="W271" s="68">
        <f>IF(R271="","",((R271-$T$271)/S271)^2)</f>
        <v>183.70137596934921</v>
      </c>
      <c r="X271" s="70">
        <f>(1/(J271-1))*SUM(W271:W275)</f>
        <v>345.99024969137605</v>
      </c>
      <c r="Y271" s="71">
        <f>U271/T271</f>
        <v>0.94389951278355433</v>
      </c>
      <c r="Z271" s="75"/>
      <c r="AA271" s="71" t="str">
        <f>IF(X271&lt;2,"A",IF(Y271&lt;0.15,"B","C"))</f>
        <v>C</v>
      </c>
      <c r="AB271" s="75"/>
      <c r="AC271" s="38">
        <f>T271/1000</f>
        <v>2.1949999999999998</v>
      </c>
      <c r="AD271" s="72">
        <f>AC271*(SQRT((U271/T271)^2+(0.21/3.98)^2))</f>
        <v>2.0750939691681456</v>
      </c>
      <c r="AE271" s="71">
        <f>AD271/AC271</f>
        <v>0.9453731066825265</v>
      </c>
      <c r="AF271" s="71"/>
      <c r="AG271" s="73">
        <v>87</v>
      </c>
      <c r="AH271" s="36"/>
      <c r="AI271" s="72">
        <f>(MEDIAN(R271:R275))/1000</f>
        <v>1.056</v>
      </c>
      <c r="AJ271" s="72">
        <f>(QUARTILE(R271:R275,1))/1000</f>
        <v>0.72499999999999998</v>
      </c>
      <c r="AK271" s="72">
        <f>(QUARTILE(R271:R275,3))/1000</f>
        <v>3.26</v>
      </c>
      <c r="AL271" s="38">
        <f>(AK271-AJ271)</f>
        <v>2.5349999999999997</v>
      </c>
      <c r="AM271" s="29"/>
      <c r="AN271" s="29"/>
      <c r="AO271" s="29"/>
      <c r="AP271" s="29"/>
      <c r="AQ271" s="29"/>
      <c r="AR271" s="29"/>
      <c r="AS271" s="29"/>
      <c r="AT271" s="29"/>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c r="HU271" s="10"/>
      <c r="HV271" s="10"/>
      <c r="HW271" s="10"/>
      <c r="HX271" s="10"/>
      <c r="HY271" s="10"/>
      <c r="HZ271" s="10"/>
      <c r="IA271" s="10"/>
      <c r="IB271" s="10"/>
      <c r="IC271" s="10"/>
      <c r="ID271" s="10"/>
      <c r="IE271" s="10"/>
      <c r="IF271" s="10"/>
      <c r="IG271" s="10"/>
      <c r="IH271" s="10"/>
      <c r="II271" s="10"/>
      <c r="IJ271" s="10"/>
      <c r="IK271" s="10"/>
      <c r="IL271" s="10"/>
      <c r="IM271" s="10"/>
      <c r="IN271" s="10"/>
      <c r="IO271" s="10"/>
      <c r="IP271" s="10"/>
      <c r="IQ271" s="10"/>
      <c r="IR271" s="10"/>
      <c r="IS271" s="10"/>
      <c r="IT271" s="10"/>
      <c r="IU271" s="10"/>
      <c r="IV271" s="10"/>
      <c r="IW271" s="10"/>
      <c r="IX271" s="10"/>
      <c r="IY271" s="10"/>
      <c r="IZ271" s="10"/>
      <c r="JA271" s="10"/>
      <c r="JB271" s="10"/>
      <c r="JC271" s="10"/>
      <c r="JD271" s="10"/>
      <c r="JE271" s="10"/>
      <c r="JF271" s="10"/>
      <c r="JG271" s="10"/>
      <c r="JH271" s="10"/>
      <c r="JI271" s="10"/>
      <c r="JJ271" s="10"/>
      <c r="JK271" s="10"/>
      <c r="JL271" s="10"/>
      <c r="JM271" s="10"/>
      <c r="JN271" s="10"/>
      <c r="JO271" s="10"/>
      <c r="JP271" s="10"/>
      <c r="JQ271" s="10"/>
      <c r="JR271" s="10"/>
      <c r="JS271" s="10"/>
      <c r="JT271" s="10"/>
      <c r="JU271" s="10"/>
      <c r="JV271" s="10"/>
      <c r="JW271" s="10"/>
      <c r="JX271" s="10"/>
      <c r="JY271" s="10"/>
      <c r="JZ271" s="10"/>
      <c r="KA271" s="10"/>
      <c r="KB271" s="10"/>
      <c r="KC271" s="10"/>
      <c r="KD271" s="10"/>
      <c r="KE271" s="10"/>
      <c r="KF271" s="10"/>
      <c r="KG271" s="10"/>
      <c r="KH271" s="10"/>
      <c r="KI271" s="10"/>
      <c r="KJ271" s="10"/>
      <c r="KK271" s="10"/>
      <c r="KL271" s="10"/>
      <c r="KM271" s="10"/>
      <c r="KN271" s="10"/>
      <c r="KO271" s="10"/>
      <c r="KP271" s="10"/>
      <c r="KQ271" s="10"/>
      <c r="KR271" s="10"/>
      <c r="KS271" s="10"/>
      <c r="KT271" s="10"/>
      <c r="KU271" s="10"/>
      <c r="KV271" s="10"/>
      <c r="KW271" s="10"/>
      <c r="KX271" s="10"/>
      <c r="KY271" s="10"/>
      <c r="KZ271" s="10"/>
      <c r="LA271" s="10"/>
      <c r="LB271" s="10"/>
      <c r="LC271" s="10"/>
      <c r="LD271" s="10"/>
      <c r="LE271" s="10"/>
      <c r="LF271" s="10"/>
      <c r="LG271" s="10"/>
      <c r="LH271" s="10"/>
      <c r="LI271" s="10"/>
      <c r="LJ271" s="10"/>
      <c r="LK271" s="10"/>
      <c r="LL271" s="10"/>
      <c r="LM271" s="10"/>
      <c r="LN271" s="10"/>
      <c r="LO271" s="10"/>
      <c r="LP271" s="10"/>
      <c r="LQ271" s="10"/>
      <c r="LR271" s="10"/>
      <c r="LS271" s="10"/>
      <c r="LT271" s="10"/>
      <c r="LU271" s="10"/>
      <c r="LV271" s="10"/>
      <c r="LW271" s="10"/>
      <c r="LX271" s="10"/>
      <c r="LY271" s="10"/>
      <c r="LZ271" s="10"/>
      <c r="MA271" s="10"/>
      <c r="MB271" s="10"/>
      <c r="MC271" s="10"/>
      <c r="MD271" s="10"/>
      <c r="ME271" s="10"/>
      <c r="MF271" s="10"/>
      <c r="MG271" s="10"/>
      <c r="MH271" s="10"/>
      <c r="MI271" s="10"/>
      <c r="MJ271" s="10"/>
      <c r="MK271" s="10"/>
      <c r="ML271" s="10"/>
      <c r="MM271" s="10"/>
      <c r="MN271" s="10"/>
      <c r="MO271" s="10"/>
      <c r="MP271" s="10"/>
      <c r="MQ271" s="10"/>
      <c r="MR271" s="10"/>
      <c r="MS271" s="10"/>
      <c r="MT271" s="10"/>
      <c r="MU271" s="10"/>
      <c r="MV271" s="10"/>
      <c r="MW271" s="10"/>
      <c r="MX271" s="10"/>
      <c r="MY271" s="10"/>
      <c r="MZ271" s="10"/>
      <c r="NA271" s="10"/>
      <c r="NB271" s="10"/>
      <c r="NC271" s="10"/>
      <c r="ND271" s="10"/>
      <c r="NE271" s="10"/>
      <c r="NF271" s="10"/>
      <c r="NG271" s="10"/>
      <c r="NH271" s="10"/>
      <c r="NI271" s="10"/>
      <c r="NJ271" s="10"/>
      <c r="NK271" s="10"/>
      <c r="NL271" s="10"/>
      <c r="NM271" s="10"/>
      <c r="NN271" s="10"/>
      <c r="NO271" s="10"/>
      <c r="NP271" s="10"/>
      <c r="NQ271" s="10"/>
      <c r="NR271" s="10"/>
      <c r="NS271" s="10"/>
      <c r="NT271" s="10"/>
      <c r="NU271" s="10"/>
      <c r="NV271" s="10"/>
      <c r="NW271" s="10"/>
      <c r="NX271" s="10"/>
      <c r="NY271" s="10"/>
      <c r="NZ271" s="10"/>
      <c r="OA271" s="10"/>
      <c r="OB271" s="10"/>
      <c r="OC271" s="10"/>
      <c r="OD271" s="10"/>
      <c r="OE271" s="10"/>
      <c r="OF271" s="10"/>
      <c r="OG271" s="10"/>
      <c r="OH271" s="10"/>
      <c r="OI271" s="10"/>
      <c r="OJ271" s="10"/>
      <c r="OK271" s="10"/>
      <c r="OL271" s="10"/>
      <c r="OM271" s="10"/>
      <c r="ON271" s="10"/>
      <c r="OO271" s="10"/>
      <c r="OP271" s="10"/>
      <c r="OQ271" s="10"/>
      <c r="OR271" s="10"/>
      <c r="OS271" s="10"/>
      <c r="OT271" s="10"/>
      <c r="OU271" s="10"/>
      <c r="OV271" s="10"/>
      <c r="OW271" s="10"/>
      <c r="OX271" s="10"/>
      <c r="OY271" s="10"/>
      <c r="OZ271" s="10"/>
      <c r="PA271" s="10"/>
      <c r="PB271" s="10"/>
      <c r="PC271" s="10"/>
      <c r="PD271" s="10"/>
      <c r="PE271" s="10"/>
      <c r="PF271" s="10"/>
      <c r="PG271" s="10"/>
      <c r="PH271" s="10"/>
      <c r="PI271" s="10"/>
      <c r="PJ271" s="10"/>
      <c r="PK271" s="10"/>
      <c r="PL271" s="10"/>
      <c r="PM271" s="10"/>
      <c r="PN271" s="10"/>
      <c r="PO271" s="10"/>
      <c r="PP271" s="10"/>
      <c r="PQ271" s="10"/>
      <c r="PR271" s="10"/>
      <c r="PS271" s="10"/>
      <c r="PT271" s="10"/>
      <c r="PU271" s="10"/>
      <c r="PV271" s="10"/>
      <c r="PW271" s="10"/>
      <c r="PX271" s="10"/>
      <c r="PY271" s="10"/>
      <c r="PZ271" s="10"/>
      <c r="QA271" s="10"/>
      <c r="QB271" s="10"/>
      <c r="QC271" s="10"/>
      <c r="QD271" s="10"/>
      <c r="QE271" s="10"/>
      <c r="QF271" s="10"/>
      <c r="QG271" s="10"/>
      <c r="QH271" s="10"/>
      <c r="QI271" s="10"/>
      <c r="QJ271" s="10"/>
      <c r="QK271" s="10"/>
      <c r="QL271" s="10"/>
      <c r="QM271" s="10"/>
      <c r="QN271" s="10"/>
      <c r="QO271" s="10"/>
      <c r="QP271" s="10"/>
      <c r="QQ271" s="10"/>
      <c r="QR271" s="10"/>
      <c r="QS271" s="10"/>
      <c r="QT271" s="10"/>
      <c r="QU271" s="10"/>
      <c r="QV271" s="10"/>
      <c r="QW271" s="10"/>
      <c r="QX271" s="10"/>
      <c r="QY271" s="10"/>
      <c r="QZ271" s="10"/>
      <c r="RA271" s="10"/>
      <c r="RB271" s="10"/>
      <c r="RC271" s="10"/>
      <c r="RD271" s="10"/>
      <c r="RE271" s="10"/>
      <c r="RF271" s="10"/>
      <c r="RG271" s="10"/>
      <c r="RH271" s="10"/>
      <c r="RI271" s="10"/>
      <c r="RJ271" s="10"/>
      <c r="RK271" s="10"/>
      <c r="RL271" s="10"/>
      <c r="RM271" s="10"/>
      <c r="RN271" s="10"/>
      <c r="RO271" s="10"/>
      <c r="RP271" s="10"/>
      <c r="RQ271" s="10"/>
      <c r="RR271" s="10"/>
      <c r="RS271" s="10"/>
      <c r="RT271" s="10"/>
      <c r="RU271" s="10"/>
      <c r="RV271" s="10"/>
      <c r="RW271" s="10"/>
      <c r="RX271" s="10"/>
      <c r="RY271" s="10"/>
      <c r="RZ271" s="10"/>
      <c r="SA271" s="10"/>
      <c r="SB271" s="10"/>
      <c r="SC271" s="10"/>
      <c r="SD271" s="10"/>
      <c r="SE271" s="10"/>
      <c r="SF271" s="10"/>
      <c r="SG271" s="10"/>
      <c r="SH271" s="10"/>
      <c r="SI271" s="10"/>
      <c r="SJ271" s="10"/>
      <c r="SK271" s="10"/>
      <c r="SL271" s="10"/>
      <c r="SM271" s="10"/>
      <c r="SN271" s="10"/>
      <c r="SO271" s="10"/>
      <c r="SP271" s="10"/>
      <c r="SQ271" s="10"/>
      <c r="SR271" s="10"/>
      <c r="SS271" s="10"/>
      <c r="ST271" s="10"/>
      <c r="SU271" s="10"/>
      <c r="SV271" s="10"/>
      <c r="SW271" s="10"/>
      <c r="SX271" s="10"/>
      <c r="SY271" s="10"/>
      <c r="SZ271" s="10"/>
      <c r="TA271" s="10"/>
      <c r="TB271" s="10"/>
      <c r="TC271" s="10"/>
      <c r="TD271" s="10"/>
      <c r="TE271" s="10"/>
      <c r="TF271" s="10"/>
      <c r="TG271" s="10"/>
      <c r="TH271" s="10"/>
      <c r="TI271" s="10"/>
      <c r="TJ271" s="10"/>
      <c r="TK271" s="10"/>
      <c r="TL271" s="10"/>
      <c r="TM271" s="10"/>
      <c r="TN271" s="10"/>
      <c r="TO271" s="10"/>
      <c r="TP271" s="10"/>
      <c r="TQ271" s="10"/>
      <c r="TR271" s="10"/>
      <c r="TS271" s="10"/>
      <c r="TT271" s="10"/>
      <c r="TU271" s="10"/>
      <c r="TV271" s="10"/>
      <c r="TW271" s="10"/>
      <c r="TX271" s="10"/>
      <c r="TY271" s="10"/>
      <c r="TZ271" s="10"/>
      <c r="UA271" s="10"/>
      <c r="UB271" s="10"/>
      <c r="UC271" s="10"/>
      <c r="UD271" s="10"/>
      <c r="UE271" s="10"/>
      <c r="UF271" s="10"/>
      <c r="UG271" s="10"/>
      <c r="UH271" s="10"/>
      <c r="UI271" s="10"/>
      <c r="UJ271" s="10"/>
      <c r="UK271" s="10"/>
      <c r="UL271" s="10"/>
      <c r="UM271" s="10"/>
      <c r="UN271" s="10"/>
      <c r="UO271" s="10"/>
      <c r="UP271" s="10"/>
      <c r="UQ271" s="10"/>
      <c r="UR271" s="10"/>
      <c r="US271" s="10"/>
      <c r="UT271" s="10"/>
      <c r="UU271" s="10"/>
      <c r="UV271" s="10"/>
      <c r="UW271" s="10"/>
      <c r="UX271" s="10"/>
      <c r="UY271" s="10"/>
      <c r="UZ271" s="10"/>
      <c r="VA271" s="10"/>
      <c r="VB271" s="10"/>
      <c r="VC271" s="10"/>
      <c r="VD271" s="10"/>
      <c r="VE271" s="10"/>
      <c r="VF271" s="10"/>
      <c r="VG271" s="10"/>
      <c r="VH271" s="10"/>
      <c r="VI271" s="10"/>
      <c r="VJ271" s="10"/>
      <c r="VK271" s="10"/>
      <c r="VL271" s="10"/>
      <c r="VM271" s="10"/>
      <c r="VN271" s="10"/>
      <c r="VO271" s="10"/>
      <c r="VP271" s="10"/>
      <c r="VQ271" s="10"/>
      <c r="VR271" s="10"/>
      <c r="VS271" s="10"/>
      <c r="VT271" s="10"/>
      <c r="VU271" s="10"/>
      <c r="VV271" s="10"/>
      <c r="VW271" s="10"/>
      <c r="VX271" s="10"/>
      <c r="VY271" s="10"/>
      <c r="VZ271" s="10"/>
      <c r="WA271" s="10"/>
      <c r="WB271" s="10"/>
      <c r="WC271" s="10"/>
      <c r="WD271" s="10"/>
      <c r="WE271" s="10"/>
      <c r="WF271" s="10"/>
      <c r="WG271" s="10"/>
      <c r="WH271" s="10"/>
      <c r="WI271" s="10"/>
      <c r="WJ271" s="10"/>
      <c r="WK271" s="10"/>
      <c r="WL271" s="10"/>
      <c r="WM271" s="10"/>
      <c r="WN271" s="10"/>
      <c r="WO271" s="10"/>
      <c r="WP271" s="10"/>
      <c r="WQ271" s="10"/>
      <c r="WR271" s="10"/>
      <c r="WS271" s="10"/>
      <c r="WT271" s="10"/>
      <c r="WU271" s="10"/>
      <c r="WV271" s="10"/>
      <c r="WW271" s="10"/>
      <c r="WX271" s="10"/>
      <c r="WY271" s="10"/>
      <c r="WZ271" s="10"/>
      <c r="XA271" s="10"/>
      <c r="XB271" s="10"/>
      <c r="XC271" s="10"/>
      <c r="XD271" s="10"/>
      <c r="XE271" s="10"/>
      <c r="XF271" s="10"/>
      <c r="XG271" s="10"/>
      <c r="XH271" s="10"/>
      <c r="XI271" s="10"/>
      <c r="XJ271" s="10"/>
      <c r="XK271" s="10"/>
      <c r="XL271" s="10"/>
      <c r="XM271" s="10"/>
      <c r="XN271" s="10"/>
      <c r="XO271" s="10"/>
      <c r="XP271" s="10"/>
      <c r="XQ271" s="10"/>
      <c r="XR271" s="10"/>
      <c r="XS271" s="10"/>
      <c r="XT271" s="10"/>
      <c r="XU271" s="10"/>
      <c r="XV271" s="10"/>
      <c r="XW271" s="10"/>
      <c r="XX271" s="10"/>
      <c r="XY271" s="10"/>
      <c r="XZ271" s="10"/>
      <c r="YA271" s="10"/>
      <c r="YB271" s="10"/>
      <c r="YC271" s="10"/>
      <c r="YD271" s="10"/>
      <c r="YE271" s="10"/>
      <c r="YF271" s="10"/>
      <c r="YG271" s="10"/>
      <c r="YH271" s="10"/>
      <c r="YI271" s="10"/>
      <c r="YJ271" s="10"/>
      <c r="YK271" s="10"/>
      <c r="YL271" s="10"/>
      <c r="YM271" s="10"/>
      <c r="YN271" s="10"/>
      <c r="YO271" s="10"/>
      <c r="YP271" s="10"/>
      <c r="YQ271" s="10"/>
      <c r="YR271" s="10"/>
      <c r="YS271" s="10"/>
      <c r="YT271" s="10"/>
      <c r="YU271" s="10"/>
      <c r="YV271" s="10"/>
      <c r="YW271" s="10"/>
      <c r="YX271" s="10"/>
      <c r="YY271" s="10"/>
      <c r="YZ271" s="10"/>
      <c r="ZA271" s="10"/>
      <c r="ZB271" s="10"/>
      <c r="ZC271" s="10"/>
      <c r="ZD271" s="10"/>
      <c r="ZE271" s="10"/>
      <c r="ZF271" s="10"/>
      <c r="ZG271" s="10"/>
      <c r="ZH271" s="10"/>
      <c r="ZI271" s="10"/>
      <c r="ZJ271" s="10"/>
      <c r="ZK271" s="10"/>
      <c r="ZL271" s="10"/>
      <c r="ZM271" s="10"/>
      <c r="ZN271" s="10"/>
      <c r="ZO271" s="10"/>
      <c r="ZP271" s="10"/>
      <c r="ZQ271" s="10"/>
      <c r="ZR271" s="10"/>
      <c r="ZS271" s="10"/>
      <c r="ZT271" s="10"/>
      <c r="ZU271" s="10"/>
      <c r="ZV271" s="10"/>
      <c r="ZW271" s="10"/>
      <c r="ZX271" s="10"/>
      <c r="ZY271" s="10"/>
      <c r="ZZ271" s="10"/>
      <c r="AAA271" s="10"/>
      <c r="AAB271" s="10"/>
      <c r="AAC271" s="10"/>
      <c r="AAD271" s="10"/>
      <c r="AAE271" s="10"/>
      <c r="AAF271" s="10"/>
      <c r="AAG271" s="10"/>
      <c r="AAH271" s="10"/>
      <c r="AAI271" s="10"/>
      <c r="AAJ271" s="10"/>
      <c r="AAK271" s="10"/>
      <c r="AAL271" s="10"/>
      <c r="AAM271" s="10"/>
      <c r="AAN271" s="10"/>
      <c r="AAO271" s="10"/>
      <c r="AAP271" s="10"/>
      <c r="AAQ271" s="10"/>
      <c r="AAR271" s="10"/>
      <c r="AAS271" s="10"/>
      <c r="AAT271" s="10"/>
      <c r="AAU271" s="10"/>
      <c r="AAV271" s="10"/>
      <c r="AAW271" s="10"/>
      <c r="AAX271" s="10"/>
      <c r="AAY271" s="10"/>
      <c r="AAZ271" s="10"/>
      <c r="ABA271" s="10"/>
      <c r="ABB271" s="10"/>
      <c r="ABC271" s="10"/>
      <c r="ABD271" s="10"/>
      <c r="ABE271" s="10"/>
      <c r="ABF271" s="10"/>
      <c r="ABG271" s="10"/>
      <c r="ABH271" s="10"/>
      <c r="ABI271" s="10"/>
      <c r="ABJ271" s="10"/>
      <c r="ABK271" s="10"/>
      <c r="ABL271" s="10"/>
      <c r="ABM271" s="10"/>
      <c r="ABN271" s="10"/>
      <c r="ABO271" s="10"/>
      <c r="ABP271" s="10"/>
      <c r="ABQ271" s="10"/>
      <c r="ABR271" s="10"/>
      <c r="ABS271" s="10"/>
      <c r="ABT271" s="10"/>
      <c r="ABU271" s="10"/>
      <c r="ABV271" s="10"/>
      <c r="ABW271" s="10"/>
      <c r="ABX271" s="10"/>
      <c r="ABY271" s="10"/>
      <c r="ABZ271" s="10"/>
      <c r="ACA271" s="10"/>
      <c r="ACB271" s="10"/>
      <c r="ACC271" s="10"/>
      <c r="ACD271" s="10"/>
      <c r="ACE271" s="10"/>
      <c r="ACF271" s="10"/>
      <c r="ACG271" s="10"/>
      <c r="ACH271" s="10"/>
      <c r="ACI271" s="10"/>
      <c r="ACJ271" s="10"/>
      <c r="ACK271" s="10"/>
      <c r="ACL271" s="10"/>
      <c r="ACM271" s="10"/>
      <c r="ACN271" s="10"/>
      <c r="ACO271" s="10"/>
      <c r="ACP271" s="10"/>
      <c r="ACQ271" s="10"/>
      <c r="ACR271" s="10"/>
      <c r="ACS271" s="10"/>
      <c r="ACT271" s="10"/>
      <c r="ACU271" s="10"/>
      <c r="ACV271" s="10"/>
      <c r="ACW271" s="10"/>
      <c r="ACX271" s="10"/>
      <c r="ACY271" s="10"/>
      <c r="ACZ271" s="10"/>
      <c r="ADA271" s="10"/>
      <c r="ADB271" s="10"/>
      <c r="ADC271" s="10"/>
      <c r="ADD271" s="10"/>
      <c r="ADE271" s="10"/>
      <c r="ADF271" s="10"/>
      <c r="ADG271" s="10"/>
      <c r="ADH271" s="10"/>
      <c r="ADI271" s="10"/>
      <c r="ADJ271" s="10"/>
      <c r="ADK271" s="10"/>
      <c r="ADL271" s="10"/>
      <c r="ADM271" s="10"/>
      <c r="ADN271" s="10"/>
      <c r="ADO271" s="10"/>
      <c r="ADP271" s="10"/>
      <c r="ADQ271" s="10"/>
      <c r="ADR271" s="10"/>
      <c r="ADS271" s="10"/>
      <c r="ADT271" s="10"/>
      <c r="ADU271" s="10"/>
      <c r="ADV271" s="10"/>
      <c r="ADW271" s="10"/>
      <c r="ADX271" s="10"/>
      <c r="ADY271" s="10"/>
      <c r="ADZ271" s="10"/>
      <c r="AEA271" s="10"/>
      <c r="AEB271" s="10"/>
      <c r="AEC271" s="10"/>
      <c r="AED271" s="10"/>
      <c r="AEE271" s="10"/>
      <c r="AEF271" s="10"/>
      <c r="AEG271" s="10"/>
      <c r="AEH271" s="10"/>
      <c r="AEI271" s="10"/>
      <c r="AEJ271" s="10"/>
      <c r="AEK271" s="10"/>
      <c r="AEL271" s="10"/>
      <c r="AEM271" s="10"/>
      <c r="AEN271" s="10"/>
      <c r="AEO271" s="10"/>
      <c r="AEP271" s="10"/>
      <c r="AEQ271" s="10"/>
      <c r="AER271" s="10"/>
      <c r="AES271" s="10"/>
      <c r="AET271" s="10"/>
      <c r="AEU271" s="10"/>
      <c r="AEV271" s="10"/>
      <c r="AEW271" s="10"/>
      <c r="AEX271" s="10"/>
      <c r="AEY271" s="10"/>
      <c r="AEZ271" s="10"/>
      <c r="AFA271" s="10"/>
      <c r="AFB271" s="10"/>
      <c r="AFC271" s="10"/>
      <c r="AFD271" s="10"/>
      <c r="AFE271" s="10"/>
      <c r="AFF271" s="10"/>
      <c r="AFG271" s="10"/>
      <c r="AFH271" s="10"/>
      <c r="AFI271" s="10"/>
      <c r="AFJ271" s="10"/>
      <c r="AFK271" s="10"/>
      <c r="AFL271" s="10"/>
      <c r="AFM271" s="10"/>
      <c r="AFN271" s="10"/>
      <c r="AFO271" s="10"/>
      <c r="AFP271" s="10"/>
      <c r="AFQ271" s="10"/>
      <c r="AFR271" s="10"/>
      <c r="AFS271" s="10"/>
      <c r="AFT271" s="10"/>
      <c r="AFU271" s="10"/>
      <c r="AFV271" s="10"/>
      <c r="AFW271" s="10"/>
      <c r="AFX271" s="10"/>
      <c r="AFY271" s="10"/>
      <c r="AFZ271" s="10"/>
      <c r="AGA271" s="10"/>
      <c r="AGB271" s="10"/>
      <c r="AGC271" s="10"/>
      <c r="AGD271" s="10"/>
      <c r="AGE271" s="10"/>
      <c r="AGF271" s="10"/>
      <c r="AGG271" s="10"/>
      <c r="AGH271" s="10"/>
      <c r="AGI271" s="10"/>
      <c r="AGJ271" s="10"/>
      <c r="AGK271" s="10"/>
      <c r="AGL271" s="10"/>
      <c r="AGM271" s="10"/>
      <c r="AGN271" s="10"/>
      <c r="AGO271" s="10"/>
      <c r="AGP271" s="10"/>
      <c r="AGQ271" s="10"/>
      <c r="AGR271" s="10"/>
      <c r="AGS271" s="10"/>
      <c r="AGT271" s="10"/>
      <c r="AGU271" s="10"/>
      <c r="AGV271" s="10"/>
      <c r="AGW271" s="10"/>
      <c r="AGX271" s="10"/>
      <c r="AGY271" s="10"/>
      <c r="AGZ271" s="10"/>
      <c r="AHA271" s="10"/>
      <c r="AHB271" s="10"/>
      <c r="AHC271" s="10"/>
      <c r="AHD271" s="10"/>
      <c r="AHE271" s="10"/>
      <c r="AHF271" s="10"/>
      <c r="AHG271" s="10"/>
      <c r="AHH271" s="10"/>
      <c r="AHI271" s="10"/>
      <c r="AHJ271" s="10"/>
      <c r="AHK271" s="10"/>
      <c r="AHL271" s="10"/>
      <c r="AHM271" s="10"/>
      <c r="AHN271" s="10"/>
      <c r="AHO271" s="10"/>
      <c r="AHP271" s="10"/>
      <c r="AHQ271" s="10"/>
      <c r="AHR271" s="10"/>
      <c r="AHS271" s="10"/>
      <c r="AHT271" s="10"/>
      <c r="AHU271" s="10"/>
      <c r="AHV271" s="10"/>
      <c r="AHW271" s="10"/>
      <c r="AHX271" s="10"/>
      <c r="AHY271" s="10"/>
      <c r="AHZ271" s="10"/>
      <c r="AIA271" s="10"/>
      <c r="AIB271" s="10"/>
      <c r="AIC271" s="10"/>
      <c r="AID271" s="10"/>
      <c r="AIE271" s="10"/>
      <c r="AIF271" s="10"/>
      <c r="AIG271" s="10"/>
      <c r="AIH271" s="10"/>
      <c r="AII271" s="10"/>
      <c r="AIJ271" s="10"/>
      <c r="AIK271" s="10"/>
      <c r="AIL271" s="10"/>
      <c r="AIM271" s="10"/>
      <c r="AIN271" s="10"/>
      <c r="AIO271" s="10"/>
      <c r="AIP271" s="10"/>
      <c r="AIQ271" s="10"/>
      <c r="AIR271" s="10"/>
      <c r="AIS271" s="10"/>
      <c r="AIT271" s="10"/>
      <c r="AIU271" s="10"/>
      <c r="AIV271" s="10"/>
      <c r="AIW271" s="10"/>
      <c r="AIX271" s="10"/>
      <c r="AIY271" s="10"/>
      <c r="AIZ271" s="10"/>
      <c r="AJA271" s="10"/>
      <c r="AJB271" s="10"/>
      <c r="AJC271" s="10"/>
      <c r="AJD271" s="10"/>
      <c r="AJE271" s="10"/>
      <c r="AJF271" s="10"/>
      <c r="AJG271" s="10"/>
      <c r="AJH271" s="10"/>
      <c r="AJI271" s="10"/>
      <c r="AJJ271" s="10"/>
      <c r="AJK271" s="10"/>
      <c r="AJL271" s="10"/>
      <c r="AJM271" s="10"/>
      <c r="AJN271" s="10"/>
      <c r="AJO271" s="10"/>
      <c r="AJP271" s="10"/>
      <c r="AJQ271" s="10"/>
      <c r="AJR271" s="10"/>
      <c r="AJS271" s="10"/>
      <c r="AJT271" s="10"/>
      <c r="AJU271" s="10"/>
      <c r="AJV271" s="10"/>
      <c r="AJW271" s="10"/>
      <c r="AJX271" s="10"/>
      <c r="AJY271" s="10"/>
      <c r="AJZ271" s="10"/>
      <c r="AKA271" s="10"/>
      <c r="AKB271" s="10"/>
      <c r="AKC271" s="10"/>
      <c r="AKD271" s="10"/>
      <c r="AKE271" s="10"/>
      <c r="AKF271" s="10"/>
      <c r="AKG271" s="10"/>
      <c r="AKH271" s="10"/>
      <c r="AKI271" s="10"/>
      <c r="AKJ271" s="10"/>
      <c r="AKK271" s="10"/>
      <c r="AKL271" s="10"/>
      <c r="AKM271" s="10"/>
      <c r="AKN271" s="10"/>
      <c r="AKO271" s="10"/>
      <c r="AKP271" s="10"/>
      <c r="AKQ271" s="10"/>
      <c r="AKR271" s="10"/>
      <c r="AKS271" s="10"/>
      <c r="AKT271" s="10"/>
      <c r="AKU271" s="10"/>
      <c r="AKV271" s="10"/>
      <c r="AKW271" s="10"/>
      <c r="AKX271" s="10"/>
      <c r="AKY271" s="10"/>
      <c r="AKZ271" s="10"/>
      <c r="ALA271" s="10"/>
      <c r="ALB271" s="10"/>
      <c r="ALC271" s="10"/>
      <c r="ALD271" s="10"/>
      <c r="ALE271" s="10"/>
      <c r="ALF271" s="10"/>
      <c r="ALG271" s="10"/>
      <c r="ALH271" s="10"/>
      <c r="ALI271" s="10"/>
      <c r="ALJ271" s="10"/>
      <c r="ALK271" s="10"/>
      <c r="ALL271" s="10"/>
      <c r="ALM271" s="10"/>
      <c r="ALN271" s="10"/>
      <c r="ALO271" s="10"/>
      <c r="ALP271" s="10"/>
      <c r="ALQ271" s="10"/>
      <c r="ALR271" s="10"/>
      <c r="ALS271" s="10"/>
      <c r="ALT271" s="10"/>
      <c r="ALU271" s="10"/>
      <c r="ALV271" s="10"/>
      <c r="ALW271" s="10"/>
      <c r="ALX271" s="10"/>
      <c r="ALY271" s="10"/>
      <c r="ALZ271" s="10"/>
      <c r="AMA271" s="10"/>
      <c r="AMB271" s="10"/>
      <c r="AMC271" s="10"/>
      <c r="AMD271" s="10"/>
      <c r="AME271" s="10"/>
      <c r="AMF271" s="10"/>
      <c r="AMG271" s="10"/>
      <c r="AMH271" s="10"/>
      <c r="AMI271" s="10"/>
      <c r="AMJ271" s="10"/>
      <c r="AMK271" s="10"/>
      <c r="AML271" s="10"/>
      <c r="AMM271" s="10"/>
      <c r="AMN271" s="10"/>
      <c r="AMO271" s="10"/>
      <c r="AMP271" s="10"/>
      <c r="AMQ271" s="10"/>
      <c r="AMR271" s="10"/>
      <c r="AMS271" s="10"/>
      <c r="AMT271" s="10"/>
      <c r="AMU271" s="10"/>
      <c r="AMV271" s="10"/>
      <c r="AMW271" s="10"/>
      <c r="AMX271" s="10"/>
      <c r="AMY271" s="10"/>
      <c r="AMZ271" s="10"/>
      <c r="ANA271" s="10"/>
      <c r="ANB271" s="10"/>
      <c r="ANC271" s="10"/>
      <c r="AND271" s="10"/>
      <c r="ANE271" s="10"/>
      <c r="ANF271" s="10"/>
      <c r="ANG271" s="10"/>
      <c r="ANH271" s="10"/>
      <c r="ANI271" s="10"/>
      <c r="ANJ271" s="10"/>
      <c r="ANK271" s="10"/>
      <c r="ANL271" s="10"/>
      <c r="ANM271" s="10"/>
      <c r="ANN271" s="10"/>
      <c r="ANO271" s="10"/>
      <c r="ANP271" s="10"/>
      <c r="ANQ271" s="10"/>
      <c r="ANR271" s="10"/>
      <c r="ANS271" s="10"/>
      <c r="ANT271" s="10"/>
      <c r="ANU271" s="10"/>
      <c r="ANV271" s="10"/>
      <c r="ANW271" s="10"/>
      <c r="ANX271" s="10"/>
      <c r="ANY271" s="10"/>
      <c r="ANZ271" s="10"/>
      <c r="AOA271" s="10"/>
      <c r="AOB271" s="10"/>
      <c r="AOC271" s="10"/>
      <c r="AOD271" s="10"/>
      <c r="AOE271" s="10"/>
      <c r="AOF271" s="10"/>
      <c r="AOG271" s="10"/>
      <c r="AOH271" s="10"/>
      <c r="AOI271" s="10"/>
      <c r="AOJ271" s="10"/>
      <c r="AOK271" s="10"/>
      <c r="AOL271" s="10"/>
      <c r="AOM271" s="10"/>
      <c r="AON271" s="10"/>
      <c r="AOO271" s="10"/>
      <c r="AOP271" s="10"/>
      <c r="AOQ271" s="10"/>
      <c r="AOR271" s="10"/>
      <c r="AOS271" s="10"/>
      <c r="AOT271" s="10"/>
      <c r="AOU271" s="10"/>
      <c r="AOV271" s="10"/>
      <c r="AOW271" s="10"/>
      <c r="AOX271" s="10"/>
      <c r="AOY271" s="10"/>
      <c r="AOZ271" s="10"/>
      <c r="APA271" s="10"/>
      <c r="APB271" s="10"/>
      <c r="APC271" s="10"/>
      <c r="APD271" s="10"/>
      <c r="APE271" s="10"/>
      <c r="APF271" s="10"/>
      <c r="APG271" s="10"/>
      <c r="APH271" s="10"/>
      <c r="API271" s="10"/>
      <c r="APJ271" s="10"/>
      <c r="APK271" s="10"/>
      <c r="APL271" s="10"/>
      <c r="APM271" s="10"/>
      <c r="APN271" s="10"/>
      <c r="APO271" s="10"/>
      <c r="APP271" s="10"/>
      <c r="APQ271" s="10"/>
      <c r="APR271" s="10"/>
      <c r="APS271" s="10"/>
      <c r="APT271" s="10"/>
      <c r="APU271" s="10"/>
      <c r="APV271" s="10"/>
      <c r="APW271" s="10"/>
      <c r="APX271" s="10"/>
      <c r="APY271" s="10"/>
      <c r="APZ271" s="10"/>
      <c r="AQA271" s="10"/>
      <c r="AQB271" s="10"/>
      <c r="AQC271" s="10"/>
      <c r="AQD271" s="10"/>
      <c r="AQE271" s="10"/>
      <c r="AQF271" s="10"/>
      <c r="AQG271" s="10"/>
      <c r="AQH271" s="10"/>
      <c r="AQI271" s="10"/>
      <c r="AQJ271" s="10"/>
      <c r="AQK271" s="10"/>
      <c r="AQL271" s="10"/>
      <c r="AQM271" s="10"/>
      <c r="AQN271" s="10"/>
      <c r="AQO271" s="10"/>
      <c r="AQP271" s="10"/>
      <c r="AQQ271" s="10"/>
      <c r="AQR271" s="10"/>
      <c r="AQS271" s="10"/>
      <c r="AQT271" s="10"/>
      <c r="AQU271" s="10"/>
      <c r="AQV271" s="10"/>
      <c r="AQW271" s="10"/>
      <c r="AQX271" s="10"/>
      <c r="AQY271" s="10"/>
      <c r="AQZ271" s="10"/>
      <c r="ARA271" s="10"/>
      <c r="ARB271" s="10"/>
      <c r="ARC271" s="10"/>
      <c r="ARD271" s="10"/>
      <c r="ARE271" s="10"/>
      <c r="ARF271" s="10"/>
      <c r="ARG271" s="10"/>
      <c r="ARH271" s="10"/>
      <c r="ARI271" s="10"/>
      <c r="ARJ271" s="10"/>
      <c r="ARK271" s="10"/>
      <c r="ARL271" s="10"/>
      <c r="ARM271" s="10"/>
      <c r="ARN271" s="10"/>
      <c r="ARO271" s="10"/>
      <c r="ARP271" s="10"/>
      <c r="ARQ271" s="10"/>
      <c r="ARR271" s="10"/>
      <c r="ARS271" s="10"/>
      <c r="ART271" s="10"/>
      <c r="ARU271" s="10"/>
      <c r="ARV271" s="10"/>
      <c r="ARW271" s="10"/>
      <c r="ARX271" s="10"/>
      <c r="ARY271" s="10"/>
      <c r="ARZ271" s="10"/>
      <c r="ASA271" s="10"/>
      <c r="ASB271" s="10"/>
      <c r="ASC271" s="10"/>
      <c r="ASD271" s="10"/>
      <c r="ASE271" s="10"/>
      <c r="ASF271" s="10"/>
      <c r="ASG271" s="10"/>
      <c r="ASH271" s="10"/>
      <c r="ASI271" s="10"/>
      <c r="ASJ271" s="10"/>
      <c r="ASK271" s="10"/>
      <c r="ASL271" s="10"/>
      <c r="ASM271" s="10"/>
      <c r="ASN271" s="10"/>
      <c r="ASO271" s="10"/>
      <c r="ASP271" s="10"/>
      <c r="ASQ271" s="10"/>
      <c r="ASR271" s="10"/>
      <c r="ASS271" s="10"/>
      <c r="AST271" s="10"/>
      <c r="ASU271" s="10"/>
      <c r="ASV271" s="10"/>
      <c r="ASW271" s="10"/>
      <c r="ASX271" s="10"/>
      <c r="ASY271" s="10"/>
      <c r="ASZ271" s="10"/>
      <c r="ATA271" s="10"/>
      <c r="ATB271" s="10"/>
      <c r="ATC271" s="10"/>
      <c r="ATD271" s="10"/>
      <c r="ATE271" s="10"/>
      <c r="ATF271" s="10"/>
      <c r="ATG271" s="10"/>
      <c r="ATH271" s="10"/>
      <c r="ATI271" s="10"/>
      <c r="ATJ271" s="10"/>
      <c r="ATK271" s="10"/>
      <c r="ATL271" s="10"/>
      <c r="ATM271" s="10"/>
      <c r="ATN271" s="10"/>
      <c r="ATO271" s="10"/>
      <c r="ATP271" s="10"/>
      <c r="ATQ271" s="10"/>
      <c r="ATR271" s="10"/>
      <c r="ATS271" s="10"/>
      <c r="ATT271" s="10"/>
      <c r="ATU271" s="10"/>
      <c r="ATV271" s="10"/>
      <c r="ATW271" s="10"/>
      <c r="ATX271" s="10"/>
      <c r="ATY271" s="10"/>
      <c r="ATZ271" s="10"/>
      <c r="AUA271" s="10"/>
      <c r="AUB271" s="10"/>
      <c r="AUC271" s="10"/>
      <c r="AUD271" s="10"/>
      <c r="AUE271" s="10"/>
      <c r="AUF271" s="10"/>
      <c r="AUG271" s="10"/>
      <c r="AUH271" s="10"/>
      <c r="AUI271" s="10"/>
      <c r="AUJ271" s="10"/>
      <c r="AUK271" s="10"/>
      <c r="AUL271" s="10"/>
      <c r="AUM271" s="10"/>
      <c r="AUN271" s="10"/>
      <c r="AUO271" s="10"/>
      <c r="AUP271" s="10"/>
      <c r="AUQ271" s="10"/>
      <c r="AUR271" s="10"/>
      <c r="AUS271" s="10"/>
      <c r="AUT271" s="10"/>
      <c r="AUU271" s="10"/>
      <c r="AUV271" s="10"/>
      <c r="AUW271" s="10"/>
      <c r="AUX271" s="10"/>
      <c r="AUY271" s="10"/>
      <c r="AUZ271" s="10"/>
      <c r="AVA271" s="10"/>
      <c r="AVB271" s="10"/>
      <c r="AVC271" s="10"/>
      <c r="AVD271" s="10"/>
      <c r="AVE271" s="10"/>
      <c r="AVF271" s="10"/>
      <c r="AVG271" s="10"/>
      <c r="AVH271" s="10"/>
      <c r="AVI271" s="10"/>
      <c r="AVJ271" s="10"/>
      <c r="AVK271" s="10"/>
      <c r="AVL271" s="10"/>
      <c r="AVM271" s="10"/>
      <c r="AVN271" s="10"/>
      <c r="AVO271" s="10"/>
      <c r="AVP271" s="10"/>
      <c r="AVQ271" s="10"/>
      <c r="AVR271" s="10"/>
      <c r="AVS271" s="10"/>
      <c r="AVT271" s="10"/>
      <c r="AVU271" s="10"/>
      <c r="AVV271" s="10"/>
      <c r="AVW271" s="10"/>
      <c r="AVX271" s="10"/>
      <c r="AVY271" s="10"/>
      <c r="AVZ271" s="10"/>
      <c r="AWA271" s="10"/>
      <c r="AWB271" s="10"/>
      <c r="AWC271" s="10"/>
      <c r="AWD271" s="10"/>
      <c r="AWE271" s="10"/>
      <c r="AWF271" s="10"/>
      <c r="AWG271" s="10"/>
      <c r="AWH271" s="10"/>
      <c r="AWI271" s="10"/>
      <c r="AWJ271" s="10"/>
      <c r="AWK271" s="10"/>
      <c r="AWL271" s="10"/>
      <c r="AWM271" s="10"/>
      <c r="AWN271" s="10"/>
      <c r="AWO271" s="10"/>
      <c r="AWP271" s="10"/>
      <c r="AWQ271" s="10"/>
      <c r="AWR271" s="10"/>
      <c r="AWS271" s="10"/>
      <c r="AWT271" s="10"/>
      <c r="AWU271" s="10"/>
      <c r="AWV271" s="10"/>
      <c r="AWW271" s="10"/>
      <c r="AWX271" s="10"/>
      <c r="AWY271" s="10"/>
      <c r="AWZ271" s="10"/>
      <c r="AXA271" s="10"/>
      <c r="AXB271" s="10"/>
      <c r="AXC271" s="10"/>
      <c r="AXD271" s="10"/>
      <c r="AXE271" s="10"/>
      <c r="AXF271" s="10"/>
      <c r="AXG271" s="10"/>
      <c r="AXH271" s="10"/>
      <c r="AXI271" s="10"/>
      <c r="AXJ271" s="10"/>
      <c r="AXK271" s="10"/>
      <c r="AXL271" s="10"/>
      <c r="AXM271" s="10"/>
      <c r="AXN271" s="10"/>
      <c r="AXO271" s="10"/>
      <c r="AXP271" s="10"/>
      <c r="AXQ271" s="10"/>
      <c r="AXR271" s="10"/>
      <c r="AXS271" s="10"/>
      <c r="AXT271" s="10"/>
      <c r="AXU271" s="10"/>
      <c r="AXV271" s="10"/>
      <c r="AXW271" s="10"/>
      <c r="AXX271" s="10"/>
      <c r="AXY271" s="10"/>
      <c r="AXZ271" s="10"/>
      <c r="AYA271" s="10"/>
      <c r="AYB271" s="10"/>
      <c r="AYC271" s="10"/>
      <c r="AYD271" s="10"/>
      <c r="AYE271" s="10"/>
      <c r="AYF271" s="10"/>
      <c r="AYG271" s="10"/>
      <c r="AYH271" s="10"/>
      <c r="AYI271" s="10"/>
      <c r="AYJ271" s="10"/>
      <c r="AYK271" s="10"/>
      <c r="AYL271" s="10"/>
      <c r="AYM271" s="10"/>
      <c r="AYN271" s="10"/>
      <c r="AYO271" s="10"/>
      <c r="AYP271" s="10"/>
      <c r="AYQ271" s="10"/>
      <c r="AYR271" s="10"/>
      <c r="AYS271" s="10"/>
      <c r="AYT271" s="10"/>
      <c r="AYU271" s="10"/>
      <c r="AYV271" s="10"/>
      <c r="AYW271" s="10"/>
      <c r="AYX271" s="10"/>
      <c r="AYY271" s="10"/>
      <c r="AYZ271" s="10"/>
      <c r="AZA271" s="10"/>
      <c r="AZB271" s="10"/>
      <c r="AZC271" s="10"/>
      <c r="AZD271" s="10"/>
      <c r="AZE271" s="10"/>
      <c r="AZF271" s="10"/>
      <c r="AZG271" s="10"/>
      <c r="AZH271" s="10"/>
      <c r="AZI271" s="10"/>
      <c r="AZJ271" s="10"/>
      <c r="AZK271" s="10"/>
      <c r="AZL271" s="10"/>
      <c r="AZM271" s="10"/>
      <c r="AZN271" s="10"/>
      <c r="AZO271" s="10"/>
      <c r="AZP271" s="10"/>
      <c r="AZQ271" s="10"/>
      <c r="AZR271" s="10"/>
      <c r="AZS271" s="10"/>
      <c r="AZT271" s="10"/>
      <c r="AZU271" s="10"/>
      <c r="AZV271" s="10"/>
      <c r="AZW271" s="10"/>
      <c r="AZX271" s="10"/>
      <c r="AZY271" s="10"/>
      <c r="AZZ271" s="10"/>
      <c r="BAA271" s="10"/>
      <c r="BAB271" s="10"/>
      <c r="BAC271" s="10"/>
      <c r="BAD271" s="10"/>
      <c r="BAE271" s="10"/>
      <c r="BAF271" s="10"/>
      <c r="BAG271" s="10"/>
      <c r="BAH271" s="10"/>
      <c r="BAI271" s="10"/>
      <c r="BAJ271" s="10"/>
      <c r="BAK271" s="10"/>
      <c r="BAL271" s="10"/>
      <c r="BAM271" s="10"/>
      <c r="BAN271" s="10"/>
      <c r="BAO271" s="10"/>
      <c r="BAP271" s="10"/>
      <c r="BAQ271" s="10"/>
      <c r="BAR271" s="10"/>
      <c r="BAS271" s="10"/>
      <c r="BAT271" s="10"/>
      <c r="BAU271" s="10"/>
      <c r="BAV271" s="10"/>
      <c r="BAW271" s="10"/>
      <c r="BAX271" s="10"/>
      <c r="BAY271" s="10"/>
      <c r="BAZ271" s="10"/>
      <c r="BBA271" s="10"/>
      <c r="BBB271" s="10"/>
      <c r="BBC271" s="10"/>
      <c r="BBD271" s="10"/>
      <c r="BBE271" s="10"/>
      <c r="BBF271" s="10"/>
      <c r="BBG271" s="10"/>
      <c r="BBH271" s="10"/>
      <c r="BBI271" s="10"/>
      <c r="BBJ271" s="10"/>
      <c r="BBK271" s="10"/>
      <c r="BBL271" s="10"/>
      <c r="BBM271" s="10"/>
      <c r="BBN271" s="10"/>
      <c r="BBO271" s="10"/>
      <c r="BBP271" s="10"/>
      <c r="BBQ271" s="10"/>
      <c r="BBR271" s="10"/>
      <c r="BBS271" s="10"/>
      <c r="BBT271" s="10"/>
      <c r="BBU271" s="10"/>
      <c r="BBV271" s="10"/>
      <c r="BBW271" s="10"/>
      <c r="BBX271" s="10"/>
      <c r="BBY271" s="10"/>
      <c r="BBZ271" s="10"/>
      <c r="BCA271" s="10"/>
      <c r="BCB271" s="10"/>
      <c r="BCC271" s="10"/>
      <c r="BCD271" s="10"/>
      <c r="BCE271" s="10"/>
      <c r="BCF271" s="10"/>
      <c r="BCG271" s="10"/>
      <c r="BCH271" s="10"/>
      <c r="BCI271" s="10"/>
      <c r="BCJ271" s="10"/>
      <c r="BCK271" s="10"/>
      <c r="BCL271" s="10"/>
      <c r="BCM271" s="10"/>
      <c r="BCN271" s="10"/>
      <c r="BCO271" s="10"/>
      <c r="BCP271" s="10"/>
      <c r="BCQ271" s="10"/>
      <c r="BCR271" s="10"/>
      <c r="BCS271" s="10"/>
      <c r="BCT271" s="10"/>
    </row>
    <row r="272" spans="1:1450" x14ac:dyDescent="0.25">
      <c r="A272" s="66" t="s">
        <v>1235</v>
      </c>
      <c r="B272" s="33" t="s">
        <v>689</v>
      </c>
      <c r="C272" s="33" t="s">
        <v>84</v>
      </c>
      <c r="D272" s="33" t="s">
        <v>714</v>
      </c>
      <c r="E272" s="67" t="s">
        <v>713</v>
      </c>
      <c r="F272" s="33" t="s">
        <v>621</v>
      </c>
      <c r="G272" s="67">
        <v>3260</v>
      </c>
      <c r="H272" s="67">
        <v>257</v>
      </c>
      <c r="I272" s="67">
        <v>191</v>
      </c>
      <c r="J272" s="67"/>
      <c r="K272" s="67"/>
      <c r="L272" s="33"/>
      <c r="M272" s="33"/>
      <c r="N272" s="33"/>
      <c r="O272" s="33" t="str">
        <f t="shared" si="53"/>
        <v/>
      </c>
      <c r="P272" s="33"/>
      <c r="Q272" s="68">
        <f>ABS(G272-$K$271)</f>
        <v>1065</v>
      </c>
      <c r="R272" s="34">
        <f>IF(Q272&gt;$P$271,"",G272)</f>
        <v>3260</v>
      </c>
      <c r="S272" s="34">
        <f t="shared" si="52"/>
        <v>191</v>
      </c>
      <c r="T272" s="33"/>
      <c r="U272" s="33"/>
      <c r="V272" s="33"/>
      <c r="W272" s="68">
        <f>IF(R272="","",((R272-$T$271)/S272)^2)</f>
        <v>31.090841808064475</v>
      </c>
      <c r="X272" s="33"/>
      <c r="Y272" s="75"/>
      <c r="Z272" s="75"/>
      <c r="AA272" s="75"/>
      <c r="AB272" s="75"/>
      <c r="AC272" s="33"/>
      <c r="AD272" s="33"/>
      <c r="AE272" s="33"/>
      <c r="AF272" s="33"/>
      <c r="AG272" s="76"/>
      <c r="AH272" s="36"/>
      <c r="AI272" s="36"/>
      <c r="AJ272" s="36"/>
      <c r="AK272" s="36"/>
      <c r="AL272" s="33"/>
      <c r="AM272" s="29"/>
      <c r="AN272" s="29"/>
      <c r="AO272" s="29"/>
      <c r="AP272" s="29"/>
      <c r="AQ272" s="29"/>
      <c r="AR272" s="29"/>
      <c r="AS272" s="29"/>
      <c r="AT272" s="29"/>
    </row>
    <row r="273" spans="1:1450" x14ac:dyDescent="0.25">
      <c r="A273" s="66" t="s">
        <v>1235</v>
      </c>
      <c r="B273" s="33" t="s">
        <v>689</v>
      </c>
      <c r="C273" s="33" t="s">
        <v>84</v>
      </c>
      <c r="D273" s="33" t="s">
        <v>715</v>
      </c>
      <c r="E273" s="67" t="s">
        <v>713</v>
      </c>
      <c r="F273" s="33" t="s">
        <v>622</v>
      </c>
      <c r="G273" s="67">
        <v>1056</v>
      </c>
      <c r="H273" s="67">
        <v>73</v>
      </c>
      <c r="I273" s="67">
        <v>47</v>
      </c>
      <c r="J273" s="67"/>
      <c r="K273" s="67"/>
      <c r="L273" s="33"/>
      <c r="M273" s="33"/>
      <c r="N273" s="33"/>
      <c r="O273" s="33" t="str">
        <f t="shared" si="53"/>
        <v/>
      </c>
      <c r="P273" s="33"/>
      <c r="Q273" s="68">
        <f>ABS(G273-$K$271)</f>
        <v>1139</v>
      </c>
      <c r="R273" s="34">
        <f>IF(Q273&gt;$P$271,"",G273)</f>
        <v>1056</v>
      </c>
      <c r="S273" s="34">
        <f t="shared" si="52"/>
        <v>47</v>
      </c>
      <c r="T273" s="33"/>
      <c r="U273" s="33"/>
      <c r="V273" s="33"/>
      <c r="W273" s="68">
        <f>IF(R273="","",((R273-$T$271)/S273)^2)</f>
        <v>587.28881846989589</v>
      </c>
      <c r="X273" s="33"/>
      <c r="Y273" s="75"/>
      <c r="Z273" s="75"/>
      <c r="AA273" s="75"/>
      <c r="AB273" s="75"/>
      <c r="AC273" s="33"/>
      <c r="AD273" s="33"/>
      <c r="AE273" s="33"/>
      <c r="AF273" s="33"/>
      <c r="AG273" s="76"/>
      <c r="AH273" s="36"/>
      <c r="AI273" s="36"/>
      <c r="AJ273" s="36"/>
      <c r="AK273" s="36"/>
      <c r="AL273" s="33"/>
      <c r="AM273" s="29"/>
      <c r="AN273" s="29"/>
      <c r="AO273" s="29"/>
      <c r="AP273" s="29"/>
      <c r="AQ273" s="29"/>
      <c r="AR273" s="29"/>
      <c r="AS273" s="29"/>
      <c r="AT273" s="29"/>
    </row>
    <row r="274" spans="1:1450" x14ac:dyDescent="0.25">
      <c r="A274" s="66" t="s">
        <v>1235</v>
      </c>
      <c r="B274" s="33" t="s">
        <v>689</v>
      </c>
      <c r="C274" s="33" t="s">
        <v>84</v>
      </c>
      <c r="D274" s="33" t="s">
        <v>716</v>
      </c>
      <c r="E274" s="67" t="s">
        <v>713</v>
      </c>
      <c r="F274" s="33" t="s">
        <v>623</v>
      </c>
      <c r="G274" s="67">
        <v>725</v>
      </c>
      <c r="H274" s="67">
        <v>104</v>
      </c>
      <c r="I274" s="67">
        <v>97</v>
      </c>
      <c r="J274" s="67"/>
      <c r="K274" s="67"/>
      <c r="L274" s="33"/>
      <c r="M274" s="33"/>
      <c r="N274" s="33"/>
      <c r="O274" s="33" t="str">
        <f t="shared" si="53"/>
        <v/>
      </c>
      <c r="P274" s="33"/>
      <c r="Q274" s="68">
        <f>ABS(G274-$K$271)</f>
        <v>1470</v>
      </c>
      <c r="R274" s="34">
        <f>IF(Q274&gt;$P$271,"",G274)</f>
        <v>725</v>
      </c>
      <c r="S274" s="34">
        <f t="shared" si="52"/>
        <v>97</v>
      </c>
      <c r="T274" s="33"/>
      <c r="U274" s="33"/>
      <c r="V274" s="33"/>
      <c r="W274" s="68">
        <f>IF(R274="","",((R274-$T$271)/S274)^2)</f>
        <v>229.66308853225632</v>
      </c>
      <c r="X274" s="33"/>
      <c r="Y274" s="75"/>
      <c r="Z274" s="75"/>
      <c r="AA274" s="75"/>
      <c r="AB274" s="75"/>
      <c r="AC274" s="33"/>
      <c r="AD274" s="33"/>
      <c r="AE274" s="33"/>
      <c r="AF274" s="33"/>
      <c r="AG274" s="76"/>
      <c r="AH274" s="36"/>
      <c r="AI274" s="36"/>
      <c r="AJ274" s="36"/>
      <c r="AK274" s="36"/>
      <c r="AL274" s="33"/>
      <c r="AM274" s="29"/>
      <c r="AN274" s="29"/>
      <c r="AO274" s="29"/>
      <c r="AP274" s="29"/>
      <c r="AQ274" s="29"/>
      <c r="AR274" s="29"/>
      <c r="AS274" s="29"/>
      <c r="AT274" s="29"/>
    </row>
    <row r="275" spans="1:1450" s="37" customFormat="1" x14ac:dyDescent="0.25">
      <c r="A275" s="66" t="s">
        <v>1235</v>
      </c>
      <c r="B275" s="33" t="s">
        <v>689</v>
      </c>
      <c r="C275" s="33" t="s">
        <v>84</v>
      </c>
      <c r="D275" s="33" t="s">
        <v>717</v>
      </c>
      <c r="E275" s="67" t="s">
        <v>713</v>
      </c>
      <c r="F275" s="33" t="s">
        <v>624</v>
      </c>
      <c r="G275" s="67">
        <v>581</v>
      </c>
      <c r="H275" s="67">
        <v>91</v>
      </c>
      <c r="I275" s="67">
        <v>86</v>
      </c>
      <c r="J275" s="67"/>
      <c r="K275" s="67"/>
      <c r="L275" s="33"/>
      <c r="M275" s="33"/>
      <c r="N275" s="33"/>
      <c r="O275" s="33" t="str">
        <f t="shared" si="53"/>
        <v/>
      </c>
      <c r="P275" s="33"/>
      <c r="Q275" s="68">
        <f>ABS(G275-$K$271)</f>
        <v>1614</v>
      </c>
      <c r="R275" s="34">
        <f>IF(Q275&gt;$P$271,"",G275)</f>
        <v>581</v>
      </c>
      <c r="S275" s="34">
        <f t="shared" si="52"/>
        <v>86</v>
      </c>
      <c r="T275" s="33"/>
      <c r="U275" s="33"/>
      <c r="V275" s="33"/>
      <c r="W275" s="68">
        <f>IF(R275="","",((R275-$T$271)/S275)^2)</f>
        <v>352.21687398593832</v>
      </c>
      <c r="X275" s="33"/>
      <c r="Y275" s="75"/>
      <c r="Z275" s="75"/>
      <c r="AA275" s="75"/>
      <c r="AB275" s="75"/>
      <c r="AC275" s="33"/>
      <c r="AD275" s="33"/>
      <c r="AE275" s="33"/>
      <c r="AF275" s="33"/>
      <c r="AG275" s="76"/>
      <c r="AH275" s="36"/>
      <c r="AI275" s="36"/>
      <c r="AJ275" s="36"/>
      <c r="AK275" s="36"/>
      <c r="AL275" s="33"/>
      <c r="AM275" s="29"/>
      <c r="AN275" s="29"/>
      <c r="AO275" s="29"/>
      <c r="AP275" s="29"/>
      <c r="AQ275" s="29"/>
      <c r="AR275" s="29"/>
      <c r="AS275" s="29"/>
      <c r="AT275" s="29"/>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c r="HU275" s="10"/>
      <c r="HV275" s="10"/>
      <c r="HW275" s="10"/>
      <c r="HX275" s="10"/>
      <c r="HY275" s="10"/>
      <c r="HZ275" s="10"/>
      <c r="IA275" s="10"/>
      <c r="IB275" s="10"/>
      <c r="IC275" s="10"/>
      <c r="ID275" s="10"/>
      <c r="IE275" s="10"/>
      <c r="IF275" s="10"/>
      <c r="IG275" s="10"/>
      <c r="IH275" s="10"/>
      <c r="II275" s="10"/>
      <c r="IJ275" s="10"/>
      <c r="IK275" s="10"/>
      <c r="IL275" s="10"/>
      <c r="IM275" s="10"/>
      <c r="IN275" s="10"/>
      <c r="IO275" s="10"/>
      <c r="IP275" s="10"/>
      <c r="IQ275" s="10"/>
      <c r="IR275" s="10"/>
      <c r="IS275" s="10"/>
      <c r="IT275" s="10"/>
      <c r="IU275" s="10"/>
      <c r="IV275" s="10"/>
      <c r="IW275" s="10"/>
      <c r="IX275" s="10"/>
      <c r="IY275" s="10"/>
      <c r="IZ275" s="10"/>
      <c r="JA275" s="10"/>
      <c r="JB275" s="10"/>
      <c r="JC275" s="10"/>
      <c r="JD275" s="10"/>
      <c r="JE275" s="10"/>
      <c r="JF275" s="10"/>
      <c r="JG275" s="10"/>
      <c r="JH275" s="10"/>
      <c r="JI275" s="10"/>
      <c r="JJ275" s="10"/>
      <c r="JK275" s="10"/>
      <c r="JL275" s="10"/>
      <c r="JM275" s="10"/>
      <c r="JN275" s="10"/>
      <c r="JO275" s="10"/>
      <c r="JP275" s="10"/>
      <c r="JQ275" s="10"/>
      <c r="JR275" s="10"/>
      <c r="JS275" s="10"/>
      <c r="JT275" s="10"/>
      <c r="JU275" s="10"/>
      <c r="JV275" s="10"/>
      <c r="JW275" s="10"/>
      <c r="JX275" s="10"/>
      <c r="JY275" s="10"/>
      <c r="JZ275" s="10"/>
      <c r="KA275" s="10"/>
      <c r="KB275" s="10"/>
      <c r="KC275" s="10"/>
      <c r="KD275" s="10"/>
      <c r="KE275" s="10"/>
      <c r="KF275" s="10"/>
      <c r="KG275" s="10"/>
      <c r="KH275" s="10"/>
      <c r="KI275" s="10"/>
      <c r="KJ275" s="10"/>
      <c r="KK275" s="10"/>
      <c r="KL275" s="10"/>
      <c r="KM275" s="10"/>
      <c r="KN275" s="10"/>
      <c r="KO275" s="10"/>
      <c r="KP275" s="10"/>
      <c r="KQ275" s="10"/>
      <c r="KR275" s="10"/>
      <c r="KS275" s="10"/>
      <c r="KT275" s="10"/>
      <c r="KU275" s="10"/>
      <c r="KV275" s="10"/>
      <c r="KW275" s="10"/>
      <c r="KX275" s="10"/>
      <c r="KY275" s="10"/>
      <c r="KZ275" s="10"/>
      <c r="LA275" s="10"/>
      <c r="LB275" s="10"/>
      <c r="LC275" s="10"/>
      <c r="LD275" s="10"/>
      <c r="LE275" s="10"/>
      <c r="LF275" s="10"/>
      <c r="LG275" s="10"/>
      <c r="LH275" s="10"/>
      <c r="LI275" s="10"/>
      <c r="LJ275" s="10"/>
      <c r="LK275" s="10"/>
      <c r="LL275" s="10"/>
      <c r="LM275" s="10"/>
      <c r="LN275" s="10"/>
      <c r="LO275" s="10"/>
      <c r="LP275" s="10"/>
      <c r="LQ275" s="10"/>
      <c r="LR275" s="10"/>
      <c r="LS275" s="10"/>
      <c r="LT275" s="10"/>
      <c r="LU275" s="10"/>
      <c r="LV275" s="10"/>
      <c r="LW275" s="10"/>
      <c r="LX275" s="10"/>
      <c r="LY275" s="10"/>
      <c r="LZ275" s="10"/>
      <c r="MA275" s="10"/>
      <c r="MB275" s="10"/>
      <c r="MC275" s="10"/>
      <c r="MD275" s="10"/>
      <c r="ME275" s="10"/>
      <c r="MF275" s="10"/>
      <c r="MG275" s="10"/>
      <c r="MH275" s="10"/>
      <c r="MI275" s="10"/>
      <c r="MJ275" s="10"/>
      <c r="MK275" s="10"/>
      <c r="ML275" s="10"/>
      <c r="MM275" s="10"/>
      <c r="MN275" s="10"/>
      <c r="MO275" s="10"/>
      <c r="MP275" s="10"/>
      <c r="MQ275" s="10"/>
      <c r="MR275" s="10"/>
      <c r="MS275" s="10"/>
      <c r="MT275" s="10"/>
      <c r="MU275" s="10"/>
      <c r="MV275" s="10"/>
      <c r="MW275" s="10"/>
      <c r="MX275" s="10"/>
      <c r="MY275" s="10"/>
      <c r="MZ275" s="10"/>
      <c r="NA275" s="10"/>
      <c r="NB275" s="10"/>
      <c r="NC275" s="10"/>
      <c r="ND275" s="10"/>
      <c r="NE275" s="10"/>
      <c r="NF275" s="10"/>
      <c r="NG275" s="10"/>
      <c r="NH275" s="10"/>
      <c r="NI275" s="10"/>
      <c r="NJ275" s="10"/>
      <c r="NK275" s="10"/>
      <c r="NL275" s="10"/>
      <c r="NM275" s="10"/>
      <c r="NN275" s="10"/>
      <c r="NO275" s="10"/>
      <c r="NP275" s="10"/>
      <c r="NQ275" s="10"/>
      <c r="NR275" s="10"/>
      <c r="NS275" s="10"/>
      <c r="NT275" s="10"/>
      <c r="NU275" s="10"/>
      <c r="NV275" s="10"/>
      <c r="NW275" s="10"/>
      <c r="NX275" s="10"/>
      <c r="NY275" s="10"/>
      <c r="NZ275" s="10"/>
      <c r="OA275" s="10"/>
      <c r="OB275" s="10"/>
      <c r="OC275" s="10"/>
      <c r="OD275" s="10"/>
      <c r="OE275" s="10"/>
      <c r="OF275" s="10"/>
      <c r="OG275" s="10"/>
      <c r="OH275" s="10"/>
      <c r="OI275" s="10"/>
      <c r="OJ275" s="10"/>
      <c r="OK275" s="10"/>
      <c r="OL275" s="10"/>
      <c r="OM275" s="10"/>
      <c r="ON275" s="10"/>
      <c r="OO275" s="10"/>
      <c r="OP275" s="10"/>
      <c r="OQ275" s="10"/>
      <c r="OR275" s="10"/>
      <c r="OS275" s="10"/>
      <c r="OT275" s="10"/>
      <c r="OU275" s="10"/>
      <c r="OV275" s="10"/>
      <c r="OW275" s="10"/>
      <c r="OX275" s="10"/>
      <c r="OY275" s="10"/>
      <c r="OZ275" s="10"/>
      <c r="PA275" s="10"/>
      <c r="PB275" s="10"/>
      <c r="PC275" s="10"/>
      <c r="PD275" s="10"/>
      <c r="PE275" s="10"/>
      <c r="PF275" s="10"/>
      <c r="PG275" s="10"/>
      <c r="PH275" s="10"/>
      <c r="PI275" s="10"/>
      <c r="PJ275" s="10"/>
      <c r="PK275" s="10"/>
      <c r="PL275" s="10"/>
      <c r="PM275" s="10"/>
      <c r="PN275" s="10"/>
      <c r="PO275" s="10"/>
      <c r="PP275" s="10"/>
      <c r="PQ275" s="10"/>
      <c r="PR275" s="10"/>
      <c r="PS275" s="10"/>
      <c r="PT275" s="10"/>
      <c r="PU275" s="10"/>
      <c r="PV275" s="10"/>
      <c r="PW275" s="10"/>
      <c r="PX275" s="10"/>
      <c r="PY275" s="10"/>
      <c r="PZ275" s="10"/>
      <c r="QA275" s="10"/>
      <c r="QB275" s="10"/>
      <c r="QC275" s="10"/>
      <c r="QD275" s="10"/>
      <c r="QE275" s="10"/>
      <c r="QF275" s="10"/>
      <c r="QG275" s="10"/>
      <c r="QH275" s="10"/>
      <c r="QI275" s="10"/>
      <c r="QJ275" s="10"/>
      <c r="QK275" s="10"/>
      <c r="QL275" s="10"/>
      <c r="QM275" s="10"/>
      <c r="QN275" s="10"/>
      <c r="QO275" s="10"/>
      <c r="QP275" s="10"/>
      <c r="QQ275" s="10"/>
      <c r="QR275" s="10"/>
      <c r="QS275" s="10"/>
      <c r="QT275" s="10"/>
      <c r="QU275" s="10"/>
      <c r="QV275" s="10"/>
      <c r="QW275" s="10"/>
      <c r="QX275" s="10"/>
      <c r="QY275" s="10"/>
      <c r="QZ275" s="10"/>
      <c r="RA275" s="10"/>
      <c r="RB275" s="10"/>
      <c r="RC275" s="10"/>
      <c r="RD275" s="10"/>
      <c r="RE275" s="10"/>
      <c r="RF275" s="10"/>
      <c r="RG275" s="10"/>
      <c r="RH275" s="10"/>
      <c r="RI275" s="10"/>
      <c r="RJ275" s="10"/>
      <c r="RK275" s="10"/>
      <c r="RL275" s="10"/>
      <c r="RM275" s="10"/>
      <c r="RN275" s="10"/>
      <c r="RO275" s="10"/>
      <c r="RP275" s="10"/>
      <c r="RQ275" s="10"/>
      <c r="RR275" s="10"/>
      <c r="RS275" s="10"/>
      <c r="RT275" s="10"/>
      <c r="RU275" s="10"/>
      <c r="RV275" s="10"/>
      <c r="RW275" s="10"/>
      <c r="RX275" s="10"/>
      <c r="RY275" s="10"/>
      <c r="RZ275" s="10"/>
      <c r="SA275" s="10"/>
      <c r="SB275" s="10"/>
      <c r="SC275" s="10"/>
      <c r="SD275" s="10"/>
      <c r="SE275" s="10"/>
      <c r="SF275" s="10"/>
      <c r="SG275" s="10"/>
      <c r="SH275" s="10"/>
      <c r="SI275" s="10"/>
      <c r="SJ275" s="10"/>
      <c r="SK275" s="10"/>
      <c r="SL275" s="10"/>
      <c r="SM275" s="10"/>
      <c r="SN275" s="10"/>
      <c r="SO275" s="10"/>
      <c r="SP275" s="10"/>
      <c r="SQ275" s="10"/>
      <c r="SR275" s="10"/>
      <c r="SS275" s="10"/>
      <c r="ST275" s="10"/>
      <c r="SU275" s="10"/>
      <c r="SV275" s="10"/>
      <c r="SW275" s="10"/>
      <c r="SX275" s="10"/>
      <c r="SY275" s="10"/>
      <c r="SZ275" s="10"/>
      <c r="TA275" s="10"/>
      <c r="TB275" s="10"/>
      <c r="TC275" s="10"/>
      <c r="TD275" s="10"/>
      <c r="TE275" s="10"/>
      <c r="TF275" s="10"/>
      <c r="TG275" s="10"/>
      <c r="TH275" s="10"/>
      <c r="TI275" s="10"/>
      <c r="TJ275" s="10"/>
      <c r="TK275" s="10"/>
      <c r="TL275" s="10"/>
      <c r="TM275" s="10"/>
      <c r="TN275" s="10"/>
      <c r="TO275" s="10"/>
      <c r="TP275" s="10"/>
      <c r="TQ275" s="10"/>
      <c r="TR275" s="10"/>
      <c r="TS275" s="10"/>
      <c r="TT275" s="10"/>
      <c r="TU275" s="10"/>
      <c r="TV275" s="10"/>
      <c r="TW275" s="10"/>
      <c r="TX275" s="10"/>
      <c r="TY275" s="10"/>
      <c r="TZ275" s="10"/>
      <c r="UA275" s="10"/>
      <c r="UB275" s="10"/>
      <c r="UC275" s="10"/>
      <c r="UD275" s="10"/>
      <c r="UE275" s="10"/>
      <c r="UF275" s="10"/>
      <c r="UG275" s="10"/>
      <c r="UH275" s="10"/>
      <c r="UI275" s="10"/>
      <c r="UJ275" s="10"/>
      <c r="UK275" s="10"/>
      <c r="UL275" s="10"/>
      <c r="UM275" s="10"/>
      <c r="UN275" s="10"/>
      <c r="UO275" s="10"/>
      <c r="UP275" s="10"/>
      <c r="UQ275" s="10"/>
      <c r="UR275" s="10"/>
      <c r="US275" s="10"/>
      <c r="UT275" s="10"/>
      <c r="UU275" s="10"/>
      <c r="UV275" s="10"/>
      <c r="UW275" s="10"/>
      <c r="UX275" s="10"/>
      <c r="UY275" s="10"/>
      <c r="UZ275" s="10"/>
      <c r="VA275" s="10"/>
      <c r="VB275" s="10"/>
      <c r="VC275" s="10"/>
      <c r="VD275" s="10"/>
      <c r="VE275" s="10"/>
      <c r="VF275" s="10"/>
      <c r="VG275" s="10"/>
      <c r="VH275" s="10"/>
      <c r="VI275" s="10"/>
      <c r="VJ275" s="10"/>
      <c r="VK275" s="10"/>
      <c r="VL275" s="10"/>
      <c r="VM275" s="10"/>
      <c r="VN275" s="10"/>
      <c r="VO275" s="10"/>
      <c r="VP275" s="10"/>
      <c r="VQ275" s="10"/>
      <c r="VR275" s="10"/>
      <c r="VS275" s="10"/>
      <c r="VT275" s="10"/>
      <c r="VU275" s="10"/>
      <c r="VV275" s="10"/>
      <c r="VW275" s="10"/>
      <c r="VX275" s="10"/>
      <c r="VY275" s="10"/>
      <c r="VZ275" s="10"/>
      <c r="WA275" s="10"/>
      <c r="WB275" s="10"/>
      <c r="WC275" s="10"/>
      <c r="WD275" s="10"/>
      <c r="WE275" s="10"/>
      <c r="WF275" s="10"/>
      <c r="WG275" s="10"/>
      <c r="WH275" s="10"/>
      <c r="WI275" s="10"/>
      <c r="WJ275" s="10"/>
      <c r="WK275" s="10"/>
      <c r="WL275" s="10"/>
      <c r="WM275" s="10"/>
      <c r="WN275" s="10"/>
      <c r="WO275" s="10"/>
      <c r="WP275" s="10"/>
      <c r="WQ275" s="10"/>
      <c r="WR275" s="10"/>
      <c r="WS275" s="10"/>
      <c r="WT275" s="10"/>
      <c r="WU275" s="10"/>
      <c r="WV275" s="10"/>
      <c r="WW275" s="10"/>
      <c r="WX275" s="10"/>
      <c r="WY275" s="10"/>
      <c r="WZ275" s="10"/>
      <c r="XA275" s="10"/>
      <c r="XB275" s="10"/>
      <c r="XC275" s="10"/>
      <c r="XD275" s="10"/>
      <c r="XE275" s="10"/>
      <c r="XF275" s="10"/>
      <c r="XG275" s="10"/>
      <c r="XH275" s="10"/>
      <c r="XI275" s="10"/>
      <c r="XJ275" s="10"/>
      <c r="XK275" s="10"/>
      <c r="XL275" s="10"/>
      <c r="XM275" s="10"/>
      <c r="XN275" s="10"/>
      <c r="XO275" s="10"/>
      <c r="XP275" s="10"/>
      <c r="XQ275" s="10"/>
      <c r="XR275" s="10"/>
      <c r="XS275" s="10"/>
      <c r="XT275" s="10"/>
      <c r="XU275" s="10"/>
      <c r="XV275" s="10"/>
      <c r="XW275" s="10"/>
      <c r="XX275" s="10"/>
      <c r="XY275" s="10"/>
      <c r="XZ275" s="10"/>
      <c r="YA275" s="10"/>
      <c r="YB275" s="10"/>
      <c r="YC275" s="10"/>
      <c r="YD275" s="10"/>
      <c r="YE275" s="10"/>
      <c r="YF275" s="10"/>
      <c r="YG275" s="10"/>
      <c r="YH275" s="10"/>
      <c r="YI275" s="10"/>
      <c r="YJ275" s="10"/>
      <c r="YK275" s="10"/>
      <c r="YL275" s="10"/>
      <c r="YM275" s="10"/>
      <c r="YN275" s="10"/>
      <c r="YO275" s="10"/>
      <c r="YP275" s="10"/>
      <c r="YQ275" s="10"/>
      <c r="YR275" s="10"/>
      <c r="YS275" s="10"/>
      <c r="YT275" s="10"/>
      <c r="YU275" s="10"/>
      <c r="YV275" s="10"/>
      <c r="YW275" s="10"/>
      <c r="YX275" s="10"/>
      <c r="YY275" s="10"/>
      <c r="YZ275" s="10"/>
      <c r="ZA275" s="10"/>
      <c r="ZB275" s="10"/>
      <c r="ZC275" s="10"/>
      <c r="ZD275" s="10"/>
      <c r="ZE275" s="10"/>
      <c r="ZF275" s="10"/>
      <c r="ZG275" s="10"/>
      <c r="ZH275" s="10"/>
      <c r="ZI275" s="10"/>
      <c r="ZJ275" s="10"/>
      <c r="ZK275" s="10"/>
      <c r="ZL275" s="10"/>
      <c r="ZM275" s="10"/>
      <c r="ZN275" s="10"/>
      <c r="ZO275" s="10"/>
      <c r="ZP275" s="10"/>
      <c r="ZQ275" s="10"/>
      <c r="ZR275" s="10"/>
      <c r="ZS275" s="10"/>
      <c r="ZT275" s="10"/>
      <c r="ZU275" s="10"/>
      <c r="ZV275" s="10"/>
      <c r="ZW275" s="10"/>
      <c r="ZX275" s="10"/>
      <c r="ZY275" s="10"/>
      <c r="ZZ275" s="10"/>
      <c r="AAA275" s="10"/>
      <c r="AAB275" s="10"/>
      <c r="AAC275" s="10"/>
      <c r="AAD275" s="10"/>
      <c r="AAE275" s="10"/>
      <c r="AAF275" s="10"/>
      <c r="AAG275" s="10"/>
      <c r="AAH275" s="10"/>
      <c r="AAI275" s="10"/>
      <c r="AAJ275" s="10"/>
      <c r="AAK275" s="10"/>
      <c r="AAL275" s="10"/>
      <c r="AAM275" s="10"/>
      <c r="AAN275" s="10"/>
      <c r="AAO275" s="10"/>
      <c r="AAP275" s="10"/>
      <c r="AAQ275" s="10"/>
      <c r="AAR275" s="10"/>
      <c r="AAS275" s="10"/>
      <c r="AAT275" s="10"/>
      <c r="AAU275" s="10"/>
      <c r="AAV275" s="10"/>
      <c r="AAW275" s="10"/>
      <c r="AAX275" s="10"/>
      <c r="AAY275" s="10"/>
      <c r="AAZ275" s="10"/>
      <c r="ABA275" s="10"/>
      <c r="ABB275" s="10"/>
      <c r="ABC275" s="10"/>
      <c r="ABD275" s="10"/>
      <c r="ABE275" s="10"/>
      <c r="ABF275" s="10"/>
      <c r="ABG275" s="10"/>
      <c r="ABH275" s="10"/>
      <c r="ABI275" s="10"/>
      <c r="ABJ275" s="10"/>
      <c r="ABK275" s="10"/>
      <c r="ABL275" s="10"/>
      <c r="ABM275" s="10"/>
      <c r="ABN275" s="10"/>
      <c r="ABO275" s="10"/>
      <c r="ABP275" s="10"/>
      <c r="ABQ275" s="10"/>
      <c r="ABR275" s="10"/>
      <c r="ABS275" s="10"/>
      <c r="ABT275" s="10"/>
      <c r="ABU275" s="10"/>
      <c r="ABV275" s="10"/>
      <c r="ABW275" s="10"/>
      <c r="ABX275" s="10"/>
      <c r="ABY275" s="10"/>
      <c r="ABZ275" s="10"/>
      <c r="ACA275" s="10"/>
      <c r="ACB275" s="10"/>
      <c r="ACC275" s="10"/>
      <c r="ACD275" s="10"/>
      <c r="ACE275" s="10"/>
      <c r="ACF275" s="10"/>
      <c r="ACG275" s="10"/>
      <c r="ACH275" s="10"/>
      <c r="ACI275" s="10"/>
      <c r="ACJ275" s="10"/>
      <c r="ACK275" s="10"/>
      <c r="ACL275" s="10"/>
      <c r="ACM275" s="10"/>
      <c r="ACN275" s="10"/>
      <c r="ACO275" s="10"/>
      <c r="ACP275" s="10"/>
      <c r="ACQ275" s="10"/>
      <c r="ACR275" s="10"/>
      <c r="ACS275" s="10"/>
      <c r="ACT275" s="10"/>
      <c r="ACU275" s="10"/>
      <c r="ACV275" s="10"/>
      <c r="ACW275" s="10"/>
      <c r="ACX275" s="10"/>
      <c r="ACY275" s="10"/>
      <c r="ACZ275" s="10"/>
      <c r="ADA275" s="10"/>
      <c r="ADB275" s="10"/>
      <c r="ADC275" s="10"/>
      <c r="ADD275" s="10"/>
      <c r="ADE275" s="10"/>
      <c r="ADF275" s="10"/>
      <c r="ADG275" s="10"/>
      <c r="ADH275" s="10"/>
      <c r="ADI275" s="10"/>
      <c r="ADJ275" s="10"/>
      <c r="ADK275" s="10"/>
      <c r="ADL275" s="10"/>
      <c r="ADM275" s="10"/>
      <c r="ADN275" s="10"/>
      <c r="ADO275" s="10"/>
      <c r="ADP275" s="10"/>
      <c r="ADQ275" s="10"/>
      <c r="ADR275" s="10"/>
      <c r="ADS275" s="10"/>
      <c r="ADT275" s="10"/>
      <c r="ADU275" s="10"/>
      <c r="ADV275" s="10"/>
      <c r="ADW275" s="10"/>
      <c r="ADX275" s="10"/>
      <c r="ADY275" s="10"/>
      <c r="ADZ275" s="10"/>
      <c r="AEA275" s="10"/>
      <c r="AEB275" s="10"/>
      <c r="AEC275" s="10"/>
      <c r="AED275" s="10"/>
      <c r="AEE275" s="10"/>
      <c r="AEF275" s="10"/>
      <c r="AEG275" s="10"/>
      <c r="AEH275" s="10"/>
      <c r="AEI275" s="10"/>
      <c r="AEJ275" s="10"/>
      <c r="AEK275" s="10"/>
      <c r="AEL275" s="10"/>
      <c r="AEM275" s="10"/>
      <c r="AEN275" s="10"/>
      <c r="AEO275" s="10"/>
      <c r="AEP275" s="10"/>
      <c r="AEQ275" s="10"/>
      <c r="AER275" s="10"/>
      <c r="AES275" s="10"/>
      <c r="AET275" s="10"/>
      <c r="AEU275" s="10"/>
      <c r="AEV275" s="10"/>
      <c r="AEW275" s="10"/>
      <c r="AEX275" s="10"/>
      <c r="AEY275" s="10"/>
      <c r="AEZ275" s="10"/>
      <c r="AFA275" s="10"/>
      <c r="AFB275" s="10"/>
      <c r="AFC275" s="10"/>
      <c r="AFD275" s="10"/>
      <c r="AFE275" s="10"/>
      <c r="AFF275" s="10"/>
      <c r="AFG275" s="10"/>
      <c r="AFH275" s="10"/>
      <c r="AFI275" s="10"/>
      <c r="AFJ275" s="10"/>
      <c r="AFK275" s="10"/>
      <c r="AFL275" s="10"/>
      <c r="AFM275" s="10"/>
      <c r="AFN275" s="10"/>
      <c r="AFO275" s="10"/>
      <c r="AFP275" s="10"/>
      <c r="AFQ275" s="10"/>
      <c r="AFR275" s="10"/>
      <c r="AFS275" s="10"/>
      <c r="AFT275" s="10"/>
      <c r="AFU275" s="10"/>
      <c r="AFV275" s="10"/>
      <c r="AFW275" s="10"/>
      <c r="AFX275" s="10"/>
      <c r="AFY275" s="10"/>
      <c r="AFZ275" s="10"/>
      <c r="AGA275" s="10"/>
      <c r="AGB275" s="10"/>
      <c r="AGC275" s="10"/>
      <c r="AGD275" s="10"/>
      <c r="AGE275" s="10"/>
      <c r="AGF275" s="10"/>
      <c r="AGG275" s="10"/>
      <c r="AGH275" s="10"/>
      <c r="AGI275" s="10"/>
      <c r="AGJ275" s="10"/>
      <c r="AGK275" s="10"/>
      <c r="AGL275" s="10"/>
      <c r="AGM275" s="10"/>
      <c r="AGN275" s="10"/>
      <c r="AGO275" s="10"/>
      <c r="AGP275" s="10"/>
      <c r="AGQ275" s="10"/>
      <c r="AGR275" s="10"/>
      <c r="AGS275" s="10"/>
      <c r="AGT275" s="10"/>
      <c r="AGU275" s="10"/>
      <c r="AGV275" s="10"/>
      <c r="AGW275" s="10"/>
      <c r="AGX275" s="10"/>
      <c r="AGY275" s="10"/>
      <c r="AGZ275" s="10"/>
      <c r="AHA275" s="10"/>
      <c r="AHB275" s="10"/>
      <c r="AHC275" s="10"/>
      <c r="AHD275" s="10"/>
      <c r="AHE275" s="10"/>
      <c r="AHF275" s="10"/>
      <c r="AHG275" s="10"/>
      <c r="AHH275" s="10"/>
      <c r="AHI275" s="10"/>
      <c r="AHJ275" s="10"/>
      <c r="AHK275" s="10"/>
      <c r="AHL275" s="10"/>
      <c r="AHM275" s="10"/>
      <c r="AHN275" s="10"/>
      <c r="AHO275" s="10"/>
      <c r="AHP275" s="10"/>
      <c r="AHQ275" s="10"/>
      <c r="AHR275" s="10"/>
      <c r="AHS275" s="10"/>
      <c r="AHT275" s="10"/>
      <c r="AHU275" s="10"/>
      <c r="AHV275" s="10"/>
      <c r="AHW275" s="10"/>
      <c r="AHX275" s="10"/>
      <c r="AHY275" s="10"/>
      <c r="AHZ275" s="10"/>
      <c r="AIA275" s="10"/>
      <c r="AIB275" s="10"/>
      <c r="AIC275" s="10"/>
      <c r="AID275" s="10"/>
      <c r="AIE275" s="10"/>
      <c r="AIF275" s="10"/>
      <c r="AIG275" s="10"/>
      <c r="AIH275" s="10"/>
      <c r="AII275" s="10"/>
      <c r="AIJ275" s="10"/>
      <c r="AIK275" s="10"/>
      <c r="AIL275" s="10"/>
      <c r="AIM275" s="10"/>
      <c r="AIN275" s="10"/>
      <c r="AIO275" s="10"/>
      <c r="AIP275" s="10"/>
      <c r="AIQ275" s="10"/>
      <c r="AIR275" s="10"/>
      <c r="AIS275" s="10"/>
      <c r="AIT275" s="10"/>
      <c r="AIU275" s="10"/>
      <c r="AIV275" s="10"/>
      <c r="AIW275" s="10"/>
      <c r="AIX275" s="10"/>
      <c r="AIY275" s="10"/>
      <c r="AIZ275" s="10"/>
      <c r="AJA275" s="10"/>
      <c r="AJB275" s="10"/>
      <c r="AJC275" s="10"/>
      <c r="AJD275" s="10"/>
      <c r="AJE275" s="10"/>
      <c r="AJF275" s="10"/>
      <c r="AJG275" s="10"/>
      <c r="AJH275" s="10"/>
      <c r="AJI275" s="10"/>
      <c r="AJJ275" s="10"/>
      <c r="AJK275" s="10"/>
      <c r="AJL275" s="10"/>
      <c r="AJM275" s="10"/>
      <c r="AJN275" s="10"/>
      <c r="AJO275" s="10"/>
      <c r="AJP275" s="10"/>
      <c r="AJQ275" s="10"/>
      <c r="AJR275" s="10"/>
      <c r="AJS275" s="10"/>
      <c r="AJT275" s="10"/>
      <c r="AJU275" s="10"/>
      <c r="AJV275" s="10"/>
      <c r="AJW275" s="10"/>
      <c r="AJX275" s="10"/>
      <c r="AJY275" s="10"/>
      <c r="AJZ275" s="10"/>
      <c r="AKA275" s="10"/>
      <c r="AKB275" s="10"/>
      <c r="AKC275" s="10"/>
      <c r="AKD275" s="10"/>
      <c r="AKE275" s="10"/>
      <c r="AKF275" s="10"/>
      <c r="AKG275" s="10"/>
      <c r="AKH275" s="10"/>
      <c r="AKI275" s="10"/>
      <c r="AKJ275" s="10"/>
      <c r="AKK275" s="10"/>
      <c r="AKL275" s="10"/>
      <c r="AKM275" s="10"/>
      <c r="AKN275" s="10"/>
      <c r="AKO275" s="10"/>
      <c r="AKP275" s="10"/>
      <c r="AKQ275" s="10"/>
      <c r="AKR275" s="10"/>
      <c r="AKS275" s="10"/>
      <c r="AKT275" s="10"/>
      <c r="AKU275" s="10"/>
      <c r="AKV275" s="10"/>
      <c r="AKW275" s="10"/>
      <c r="AKX275" s="10"/>
      <c r="AKY275" s="10"/>
      <c r="AKZ275" s="10"/>
      <c r="ALA275" s="10"/>
      <c r="ALB275" s="10"/>
      <c r="ALC275" s="10"/>
      <c r="ALD275" s="10"/>
      <c r="ALE275" s="10"/>
      <c r="ALF275" s="10"/>
      <c r="ALG275" s="10"/>
      <c r="ALH275" s="10"/>
      <c r="ALI275" s="10"/>
      <c r="ALJ275" s="10"/>
      <c r="ALK275" s="10"/>
      <c r="ALL275" s="10"/>
      <c r="ALM275" s="10"/>
      <c r="ALN275" s="10"/>
      <c r="ALO275" s="10"/>
      <c r="ALP275" s="10"/>
      <c r="ALQ275" s="10"/>
      <c r="ALR275" s="10"/>
      <c r="ALS275" s="10"/>
      <c r="ALT275" s="10"/>
      <c r="ALU275" s="10"/>
      <c r="ALV275" s="10"/>
      <c r="ALW275" s="10"/>
      <c r="ALX275" s="10"/>
      <c r="ALY275" s="10"/>
      <c r="ALZ275" s="10"/>
      <c r="AMA275" s="10"/>
      <c r="AMB275" s="10"/>
      <c r="AMC275" s="10"/>
      <c r="AMD275" s="10"/>
      <c r="AME275" s="10"/>
      <c r="AMF275" s="10"/>
      <c r="AMG275" s="10"/>
      <c r="AMH275" s="10"/>
      <c r="AMI275" s="10"/>
      <c r="AMJ275" s="10"/>
      <c r="AMK275" s="10"/>
      <c r="AML275" s="10"/>
      <c r="AMM275" s="10"/>
      <c r="AMN275" s="10"/>
      <c r="AMO275" s="10"/>
      <c r="AMP275" s="10"/>
      <c r="AMQ275" s="10"/>
      <c r="AMR275" s="10"/>
      <c r="AMS275" s="10"/>
      <c r="AMT275" s="10"/>
      <c r="AMU275" s="10"/>
      <c r="AMV275" s="10"/>
      <c r="AMW275" s="10"/>
      <c r="AMX275" s="10"/>
      <c r="AMY275" s="10"/>
      <c r="AMZ275" s="10"/>
      <c r="ANA275" s="10"/>
      <c r="ANB275" s="10"/>
      <c r="ANC275" s="10"/>
      <c r="AND275" s="10"/>
      <c r="ANE275" s="10"/>
      <c r="ANF275" s="10"/>
      <c r="ANG275" s="10"/>
      <c r="ANH275" s="10"/>
      <c r="ANI275" s="10"/>
      <c r="ANJ275" s="10"/>
      <c r="ANK275" s="10"/>
      <c r="ANL275" s="10"/>
      <c r="ANM275" s="10"/>
      <c r="ANN275" s="10"/>
      <c r="ANO275" s="10"/>
      <c r="ANP275" s="10"/>
      <c r="ANQ275" s="10"/>
      <c r="ANR275" s="10"/>
      <c r="ANS275" s="10"/>
      <c r="ANT275" s="10"/>
      <c r="ANU275" s="10"/>
      <c r="ANV275" s="10"/>
      <c r="ANW275" s="10"/>
      <c r="ANX275" s="10"/>
      <c r="ANY275" s="10"/>
      <c r="ANZ275" s="10"/>
      <c r="AOA275" s="10"/>
      <c r="AOB275" s="10"/>
      <c r="AOC275" s="10"/>
      <c r="AOD275" s="10"/>
      <c r="AOE275" s="10"/>
      <c r="AOF275" s="10"/>
      <c r="AOG275" s="10"/>
      <c r="AOH275" s="10"/>
      <c r="AOI275" s="10"/>
      <c r="AOJ275" s="10"/>
      <c r="AOK275" s="10"/>
      <c r="AOL275" s="10"/>
      <c r="AOM275" s="10"/>
      <c r="AON275" s="10"/>
      <c r="AOO275" s="10"/>
      <c r="AOP275" s="10"/>
      <c r="AOQ275" s="10"/>
      <c r="AOR275" s="10"/>
      <c r="AOS275" s="10"/>
      <c r="AOT275" s="10"/>
      <c r="AOU275" s="10"/>
      <c r="AOV275" s="10"/>
      <c r="AOW275" s="10"/>
      <c r="AOX275" s="10"/>
      <c r="AOY275" s="10"/>
      <c r="AOZ275" s="10"/>
      <c r="APA275" s="10"/>
      <c r="APB275" s="10"/>
      <c r="APC275" s="10"/>
      <c r="APD275" s="10"/>
      <c r="APE275" s="10"/>
      <c r="APF275" s="10"/>
      <c r="APG275" s="10"/>
      <c r="APH275" s="10"/>
      <c r="API275" s="10"/>
      <c r="APJ275" s="10"/>
      <c r="APK275" s="10"/>
      <c r="APL275" s="10"/>
      <c r="APM275" s="10"/>
      <c r="APN275" s="10"/>
      <c r="APO275" s="10"/>
      <c r="APP275" s="10"/>
      <c r="APQ275" s="10"/>
      <c r="APR275" s="10"/>
      <c r="APS275" s="10"/>
      <c r="APT275" s="10"/>
      <c r="APU275" s="10"/>
      <c r="APV275" s="10"/>
      <c r="APW275" s="10"/>
      <c r="APX275" s="10"/>
      <c r="APY275" s="10"/>
      <c r="APZ275" s="10"/>
      <c r="AQA275" s="10"/>
      <c r="AQB275" s="10"/>
      <c r="AQC275" s="10"/>
      <c r="AQD275" s="10"/>
      <c r="AQE275" s="10"/>
      <c r="AQF275" s="10"/>
      <c r="AQG275" s="10"/>
      <c r="AQH275" s="10"/>
      <c r="AQI275" s="10"/>
      <c r="AQJ275" s="10"/>
      <c r="AQK275" s="10"/>
      <c r="AQL275" s="10"/>
      <c r="AQM275" s="10"/>
      <c r="AQN275" s="10"/>
      <c r="AQO275" s="10"/>
      <c r="AQP275" s="10"/>
      <c r="AQQ275" s="10"/>
      <c r="AQR275" s="10"/>
      <c r="AQS275" s="10"/>
      <c r="AQT275" s="10"/>
      <c r="AQU275" s="10"/>
      <c r="AQV275" s="10"/>
      <c r="AQW275" s="10"/>
      <c r="AQX275" s="10"/>
      <c r="AQY275" s="10"/>
      <c r="AQZ275" s="10"/>
      <c r="ARA275" s="10"/>
      <c r="ARB275" s="10"/>
      <c r="ARC275" s="10"/>
      <c r="ARD275" s="10"/>
      <c r="ARE275" s="10"/>
      <c r="ARF275" s="10"/>
      <c r="ARG275" s="10"/>
      <c r="ARH275" s="10"/>
      <c r="ARI275" s="10"/>
      <c r="ARJ275" s="10"/>
      <c r="ARK275" s="10"/>
      <c r="ARL275" s="10"/>
      <c r="ARM275" s="10"/>
      <c r="ARN275" s="10"/>
      <c r="ARO275" s="10"/>
      <c r="ARP275" s="10"/>
      <c r="ARQ275" s="10"/>
      <c r="ARR275" s="10"/>
      <c r="ARS275" s="10"/>
      <c r="ART275" s="10"/>
      <c r="ARU275" s="10"/>
      <c r="ARV275" s="10"/>
      <c r="ARW275" s="10"/>
      <c r="ARX275" s="10"/>
      <c r="ARY275" s="10"/>
      <c r="ARZ275" s="10"/>
      <c r="ASA275" s="10"/>
      <c r="ASB275" s="10"/>
      <c r="ASC275" s="10"/>
      <c r="ASD275" s="10"/>
      <c r="ASE275" s="10"/>
      <c r="ASF275" s="10"/>
      <c r="ASG275" s="10"/>
      <c r="ASH275" s="10"/>
      <c r="ASI275" s="10"/>
      <c r="ASJ275" s="10"/>
      <c r="ASK275" s="10"/>
      <c r="ASL275" s="10"/>
      <c r="ASM275" s="10"/>
      <c r="ASN275" s="10"/>
      <c r="ASO275" s="10"/>
      <c r="ASP275" s="10"/>
      <c r="ASQ275" s="10"/>
      <c r="ASR275" s="10"/>
      <c r="ASS275" s="10"/>
      <c r="AST275" s="10"/>
      <c r="ASU275" s="10"/>
      <c r="ASV275" s="10"/>
      <c r="ASW275" s="10"/>
      <c r="ASX275" s="10"/>
      <c r="ASY275" s="10"/>
      <c r="ASZ275" s="10"/>
      <c r="ATA275" s="10"/>
      <c r="ATB275" s="10"/>
      <c r="ATC275" s="10"/>
      <c r="ATD275" s="10"/>
      <c r="ATE275" s="10"/>
      <c r="ATF275" s="10"/>
      <c r="ATG275" s="10"/>
      <c r="ATH275" s="10"/>
      <c r="ATI275" s="10"/>
      <c r="ATJ275" s="10"/>
      <c r="ATK275" s="10"/>
      <c r="ATL275" s="10"/>
      <c r="ATM275" s="10"/>
      <c r="ATN275" s="10"/>
      <c r="ATO275" s="10"/>
      <c r="ATP275" s="10"/>
      <c r="ATQ275" s="10"/>
      <c r="ATR275" s="10"/>
      <c r="ATS275" s="10"/>
      <c r="ATT275" s="10"/>
      <c r="ATU275" s="10"/>
      <c r="ATV275" s="10"/>
      <c r="ATW275" s="10"/>
      <c r="ATX275" s="10"/>
      <c r="ATY275" s="10"/>
      <c r="ATZ275" s="10"/>
      <c r="AUA275" s="10"/>
      <c r="AUB275" s="10"/>
      <c r="AUC275" s="10"/>
      <c r="AUD275" s="10"/>
      <c r="AUE275" s="10"/>
      <c r="AUF275" s="10"/>
      <c r="AUG275" s="10"/>
      <c r="AUH275" s="10"/>
      <c r="AUI275" s="10"/>
      <c r="AUJ275" s="10"/>
      <c r="AUK275" s="10"/>
      <c r="AUL275" s="10"/>
      <c r="AUM275" s="10"/>
      <c r="AUN275" s="10"/>
      <c r="AUO275" s="10"/>
      <c r="AUP275" s="10"/>
      <c r="AUQ275" s="10"/>
      <c r="AUR275" s="10"/>
      <c r="AUS275" s="10"/>
      <c r="AUT275" s="10"/>
      <c r="AUU275" s="10"/>
      <c r="AUV275" s="10"/>
      <c r="AUW275" s="10"/>
      <c r="AUX275" s="10"/>
      <c r="AUY275" s="10"/>
      <c r="AUZ275" s="10"/>
      <c r="AVA275" s="10"/>
      <c r="AVB275" s="10"/>
      <c r="AVC275" s="10"/>
      <c r="AVD275" s="10"/>
      <c r="AVE275" s="10"/>
      <c r="AVF275" s="10"/>
      <c r="AVG275" s="10"/>
      <c r="AVH275" s="10"/>
      <c r="AVI275" s="10"/>
      <c r="AVJ275" s="10"/>
      <c r="AVK275" s="10"/>
      <c r="AVL275" s="10"/>
      <c r="AVM275" s="10"/>
      <c r="AVN275" s="10"/>
      <c r="AVO275" s="10"/>
      <c r="AVP275" s="10"/>
      <c r="AVQ275" s="10"/>
      <c r="AVR275" s="10"/>
      <c r="AVS275" s="10"/>
      <c r="AVT275" s="10"/>
      <c r="AVU275" s="10"/>
      <c r="AVV275" s="10"/>
      <c r="AVW275" s="10"/>
      <c r="AVX275" s="10"/>
      <c r="AVY275" s="10"/>
      <c r="AVZ275" s="10"/>
      <c r="AWA275" s="10"/>
      <c r="AWB275" s="10"/>
      <c r="AWC275" s="10"/>
      <c r="AWD275" s="10"/>
      <c r="AWE275" s="10"/>
      <c r="AWF275" s="10"/>
      <c r="AWG275" s="10"/>
      <c r="AWH275" s="10"/>
      <c r="AWI275" s="10"/>
      <c r="AWJ275" s="10"/>
      <c r="AWK275" s="10"/>
      <c r="AWL275" s="10"/>
      <c r="AWM275" s="10"/>
      <c r="AWN275" s="10"/>
      <c r="AWO275" s="10"/>
      <c r="AWP275" s="10"/>
      <c r="AWQ275" s="10"/>
      <c r="AWR275" s="10"/>
      <c r="AWS275" s="10"/>
      <c r="AWT275" s="10"/>
      <c r="AWU275" s="10"/>
      <c r="AWV275" s="10"/>
      <c r="AWW275" s="10"/>
      <c r="AWX275" s="10"/>
      <c r="AWY275" s="10"/>
      <c r="AWZ275" s="10"/>
      <c r="AXA275" s="10"/>
      <c r="AXB275" s="10"/>
      <c r="AXC275" s="10"/>
      <c r="AXD275" s="10"/>
      <c r="AXE275" s="10"/>
      <c r="AXF275" s="10"/>
      <c r="AXG275" s="10"/>
      <c r="AXH275" s="10"/>
      <c r="AXI275" s="10"/>
      <c r="AXJ275" s="10"/>
      <c r="AXK275" s="10"/>
      <c r="AXL275" s="10"/>
      <c r="AXM275" s="10"/>
      <c r="AXN275" s="10"/>
      <c r="AXO275" s="10"/>
      <c r="AXP275" s="10"/>
      <c r="AXQ275" s="10"/>
      <c r="AXR275" s="10"/>
      <c r="AXS275" s="10"/>
      <c r="AXT275" s="10"/>
      <c r="AXU275" s="10"/>
      <c r="AXV275" s="10"/>
      <c r="AXW275" s="10"/>
      <c r="AXX275" s="10"/>
      <c r="AXY275" s="10"/>
      <c r="AXZ275" s="10"/>
      <c r="AYA275" s="10"/>
      <c r="AYB275" s="10"/>
      <c r="AYC275" s="10"/>
      <c r="AYD275" s="10"/>
      <c r="AYE275" s="10"/>
      <c r="AYF275" s="10"/>
      <c r="AYG275" s="10"/>
      <c r="AYH275" s="10"/>
      <c r="AYI275" s="10"/>
      <c r="AYJ275" s="10"/>
      <c r="AYK275" s="10"/>
      <c r="AYL275" s="10"/>
      <c r="AYM275" s="10"/>
      <c r="AYN275" s="10"/>
      <c r="AYO275" s="10"/>
      <c r="AYP275" s="10"/>
      <c r="AYQ275" s="10"/>
      <c r="AYR275" s="10"/>
      <c r="AYS275" s="10"/>
      <c r="AYT275" s="10"/>
      <c r="AYU275" s="10"/>
      <c r="AYV275" s="10"/>
      <c r="AYW275" s="10"/>
      <c r="AYX275" s="10"/>
      <c r="AYY275" s="10"/>
      <c r="AYZ275" s="10"/>
      <c r="AZA275" s="10"/>
      <c r="AZB275" s="10"/>
      <c r="AZC275" s="10"/>
      <c r="AZD275" s="10"/>
      <c r="AZE275" s="10"/>
      <c r="AZF275" s="10"/>
      <c r="AZG275" s="10"/>
      <c r="AZH275" s="10"/>
      <c r="AZI275" s="10"/>
      <c r="AZJ275" s="10"/>
      <c r="AZK275" s="10"/>
      <c r="AZL275" s="10"/>
      <c r="AZM275" s="10"/>
      <c r="AZN275" s="10"/>
      <c r="AZO275" s="10"/>
      <c r="AZP275" s="10"/>
      <c r="AZQ275" s="10"/>
      <c r="AZR275" s="10"/>
      <c r="AZS275" s="10"/>
      <c r="AZT275" s="10"/>
      <c r="AZU275" s="10"/>
      <c r="AZV275" s="10"/>
      <c r="AZW275" s="10"/>
      <c r="AZX275" s="10"/>
      <c r="AZY275" s="10"/>
      <c r="AZZ275" s="10"/>
      <c r="BAA275" s="10"/>
      <c r="BAB275" s="10"/>
      <c r="BAC275" s="10"/>
      <c r="BAD275" s="10"/>
      <c r="BAE275" s="10"/>
      <c r="BAF275" s="10"/>
      <c r="BAG275" s="10"/>
      <c r="BAH275" s="10"/>
      <c r="BAI275" s="10"/>
      <c r="BAJ275" s="10"/>
      <c r="BAK275" s="10"/>
      <c r="BAL275" s="10"/>
      <c r="BAM275" s="10"/>
      <c r="BAN275" s="10"/>
      <c r="BAO275" s="10"/>
      <c r="BAP275" s="10"/>
      <c r="BAQ275" s="10"/>
      <c r="BAR275" s="10"/>
      <c r="BAS275" s="10"/>
      <c r="BAT275" s="10"/>
      <c r="BAU275" s="10"/>
      <c r="BAV275" s="10"/>
      <c r="BAW275" s="10"/>
      <c r="BAX275" s="10"/>
      <c r="BAY275" s="10"/>
      <c r="BAZ275" s="10"/>
      <c r="BBA275" s="10"/>
      <c r="BBB275" s="10"/>
      <c r="BBC275" s="10"/>
      <c r="BBD275" s="10"/>
      <c r="BBE275" s="10"/>
      <c r="BBF275" s="10"/>
      <c r="BBG275" s="10"/>
      <c r="BBH275" s="10"/>
      <c r="BBI275" s="10"/>
      <c r="BBJ275" s="10"/>
      <c r="BBK275" s="10"/>
      <c r="BBL275" s="10"/>
      <c r="BBM275" s="10"/>
      <c r="BBN275" s="10"/>
      <c r="BBO275" s="10"/>
      <c r="BBP275" s="10"/>
      <c r="BBQ275" s="10"/>
      <c r="BBR275" s="10"/>
      <c r="BBS275" s="10"/>
      <c r="BBT275" s="10"/>
      <c r="BBU275" s="10"/>
      <c r="BBV275" s="10"/>
      <c r="BBW275" s="10"/>
      <c r="BBX275" s="10"/>
      <c r="BBY275" s="10"/>
      <c r="BBZ275" s="10"/>
      <c r="BCA275" s="10"/>
      <c r="BCB275" s="10"/>
      <c r="BCC275" s="10"/>
      <c r="BCD275" s="10"/>
      <c r="BCE275" s="10"/>
      <c r="BCF275" s="10"/>
      <c r="BCG275" s="10"/>
      <c r="BCH275" s="10"/>
      <c r="BCI275" s="10"/>
      <c r="BCJ275" s="10"/>
      <c r="BCK275" s="10"/>
      <c r="BCL275" s="10"/>
      <c r="BCM275" s="10"/>
      <c r="BCN275" s="10"/>
      <c r="BCO275" s="10"/>
      <c r="BCP275" s="10"/>
      <c r="BCQ275" s="10"/>
      <c r="BCR275" s="10"/>
      <c r="BCS275" s="10"/>
      <c r="BCT275" s="10"/>
    </row>
    <row r="276" spans="1:1450" s="37" customFormat="1" x14ac:dyDescent="0.25">
      <c r="A276" s="17" t="s">
        <v>1235</v>
      </c>
      <c r="B276" s="29" t="s">
        <v>689</v>
      </c>
      <c r="C276" s="8" t="s">
        <v>84</v>
      </c>
      <c r="D276" s="29" t="s">
        <v>718</v>
      </c>
      <c r="E276" s="14" t="s">
        <v>719</v>
      </c>
      <c r="F276" s="29" t="s">
        <v>625</v>
      </c>
      <c r="G276" s="43">
        <v>16771</v>
      </c>
      <c r="H276" s="43">
        <v>957</v>
      </c>
      <c r="I276" s="43">
        <v>354</v>
      </c>
      <c r="J276" s="43">
        <v>5</v>
      </c>
      <c r="K276" s="112">
        <f>AVERAGE(G276:G280)</f>
        <v>14270.4</v>
      </c>
      <c r="L276" s="112">
        <f>STDEV(G276:G280)</f>
        <v>3135.5669024914796</v>
      </c>
      <c r="M276" s="29"/>
      <c r="N276" s="45">
        <v>1.5089999999999999</v>
      </c>
      <c r="O276" s="29" t="str">
        <f t="shared" si="53"/>
        <v/>
      </c>
      <c r="P276" s="44">
        <f>ABS(L276*N276)</f>
        <v>4731.5704558596426</v>
      </c>
      <c r="Q276" s="44">
        <f>ABS(G276-$K$276)</f>
        <v>2500.6000000000004</v>
      </c>
      <c r="R276" s="30">
        <f>IF(Q276&gt;$P$276,"",G276)</f>
        <v>16771</v>
      </c>
      <c r="S276" s="30">
        <f>IF(R276=G276,I276,"")</f>
        <v>354</v>
      </c>
      <c r="T276" s="44">
        <f>AVERAGE(R276:R280)</f>
        <v>14270.4</v>
      </c>
      <c r="U276" s="44">
        <f>STDEV(R276:R280)</f>
        <v>3135.5669024914796</v>
      </c>
      <c r="V276" s="29"/>
      <c r="W276" s="44">
        <f>IF(R276="","",((R276-$T$2774)/S276)^2)</f>
        <v>2244.4575393405471</v>
      </c>
      <c r="X276" s="46">
        <f>(1/(J276-1))*SUM(W276:W280)</f>
        <v>2530.8709029395677</v>
      </c>
      <c r="Y276" s="47">
        <f>U276/T276</f>
        <v>0.21972522861948365</v>
      </c>
      <c r="Z276" s="31"/>
      <c r="AA276" s="47" t="str">
        <f>IF(X276&lt;2,"A",IF(Y276&lt;0.15,"B","C"))</f>
        <v>C</v>
      </c>
      <c r="AB276" s="31"/>
      <c r="AC276" s="48">
        <f>T276/1000</f>
        <v>14.2704</v>
      </c>
      <c r="AD276" s="49">
        <f>AC276*(SQRT((U276/T276)^2+(0.21/3.98)^2))</f>
        <v>3.2247061528751124</v>
      </c>
      <c r="AE276" s="47">
        <f>AD276/AC276</f>
        <v>0.22597167233399992</v>
      </c>
      <c r="AF276" s="47"/>
      <c r="AG276" s="50">
        <v>81</v>
      </c>
      <c r="AH276" s="32"/>
      <c r="AI276" s="49">
        <f>(MEDIAN(R276:R280))/1000</f>
        <v>16.029</v>
      </c>
      <c r="AJ276" s="49">
        <f>(QUARTILE(R276:R280,1))/1000</f>
        <v>11.923999999999999</v>
      </c>
      <c r="AK276" s="49">
        <f>(QUARTILE(R276:R280,3))/1000</f>
        <v>16.678999999999998</v>
      </c>
      <c r="AL276" s="48">
        <f>(AK276-AJ276)</f>
        <v>4.754999999999999</v>
      </c>
      <c r="AM276" s="29"/>
      <c r="AN276" s="29"/>
      <c r="AO276" s="29"/>
      <c r="AP276" s="29"/>
      <c r="AQ276" s="29"/>
      <c r="AR276" s="29"/>
      <c r="AS276" s="29"/>
      <c r="AT276" s="29"/>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c r="HU276" s="10"/>
      <c r="HV276" s="10"/>
      <c r="HW276" s="10"/>
      <c r="HX276" s="10"/>
      <c r="HY276" s="10"/>
      <c r="HZ276" s="10"/>
      <c r="IA276" s="10"/>
      <c r="IB276" s="10"/>
      <c r="IC276" s="10"/>
      <c r="ID276" s="10"/>
      <c r="IE276" s="10"/>
      <c r="IF276" s="10"/>
      <c r="IG276" s="10"/>
      <c r="IH276" s="10"/>
      <c r="II276" s="10"/>
      <c r="IJ276" s="10"/>
      <c r="IK276" s="10"/>
      <c r="IL276" s="10"/>
      <c r="IM276" s="10"/>
      <c r="IN276" s="10"/>
      <c r="IO276" s="10"/>
      <c r="IP276" s="10"/>
      <c r="IQ276" s="10"/>
      <c r="IR276" s="10"/>
      <c r="IS276" s="10"/>
      <c r="IT276" s="10"/>
      <c r="IU276" s="10"/>
      <c r="IV276" s="10"/>
      <c r="IW276" s="10"/>
      <c r="IX276" s="10"/>
      <c r="IY276" s="10"/>
      <c r="IZ276" s="10"/>
      <c r="JA276" s="10"/>
      <c r="JB276" s="10"/>
      <c r="JC276" s="10"/>
      <c r="JD276" s="10"/>
      <c r="JE276" s="10"/>
      <c r="JF276" s="10"/>
      <c r="JG276" s="10"/>
      <c r="JH276" s="10"/>
      <c r="JI276" s="10"/>
      <c r="JJ276" s="10"/>
      <c r="JK276" s="10"/>
      <c r="JL276" s="10"/>
      <c r="JM276" s="10"/>
      <c r="JN276" s="10"/>
      <c r="JO276" s="10"/>
      <c r="JP276" s="10"/>
      <c r="JQ276" s="10"/>
      <c r="JR276" s="10"/>
      <c r="JS276" s="10"/>
      <c r="JT276" s="10"/>
      <c r="JU276" s="10"/>
      <c r="JV276" s="10"/>
      <c r="JW276" s="10"/>
      <c r="JX276" s="10"/>
      <c r="JY276" s="10"/>
      <c r="JZ276" s="10"/>
      <c r="KA276" s="10"/>
      <c r="KB276" s="10"/>
      <c r="KC276" s="10"/>
      <c r="KD276" s="10"/>
      <c r="KE276" s="10"/>
      <c r="KF276" s="10"/>
      <c r="KG276" s="10"/>
      <c r="KH276" s="10"/>
      <c r="KI276" s="10"/>
      <c r="KJ276" s="10"/>
      <c r="KK276" s="10"/>
      <c r="KL276" s="10"/>
      <c r="KM276" s="10"/>
      <c r="KN276" s="10"/>
      <c r="KO276" s="10"/>
      <c r="KP276" s="10"/>
      <c r="KQ276" s="10"/>
      <c r="KR276" s="10"/>
      <c r="KS276" s="10"/>
      <c r="KT276" s="10"/>
      <c r="KU276" s="10"/>
      <c r="KV276" s="10"/>
      <c r="KW276" s="10"/>
      <c r="KX276" s="10"/>
      <c r="KY276" s="10"/>
      <c r="KZ276" s="10"/>
      <c r="LA276" s="10"/>
      <c r="LB276" s="10"/>
      <c r="LC276" s="10"/>
      <c r="LD276" s="10"/>
      <c r="LE276" s="10"/>
      <c r="LF276" s="10"/>
      <c r="LG276" s="10"/>
      <c r="LH276" s="10"/>
      <c r="LI276" s="10"/>
      <c r="LJ276" s="10"/>
      <c r="LK276" s="10"/>
      <c r="LL276" s="10"/>
      <c r="LM276" s="10"/>
      <c r="LN276" s="10"/>
      <c r="LO276" s="10"/>
      <c r="LP276" s="10"/>
      <c r="LQ276" s="10"/>
      <c r="LR276" s="10"/>
      <c r="LS276" s="10"/>
      <c r="LT276" s="10"/>
      <c r="LU276" s="10"/>
      <c r="LV276" s="10"/>
      <c r="LW276" s="10"/>
      <c r="LX276" s="10"/>
      <c r="LY276" s="10"/>
      <c r="LZ276" s="10"/>
      <c r="MA276" s="10"/>
      <c r="MB276" s="10"/>
      <c r="MC276" s="10"/>
      <c r="MD276" s="10"/>
      <c r="ME276" s="10"/>
      <c r="MF276" s="10"/>
      <c r="MG276" s="10"/>
      <c r="MH276" s="10"/>
      <c r="MI276" s="10"/>
      <c r="MJ276" s="10"/>
      <c r="MK276" s="10"/>
      <c r="ML276" s="10"/>
      <c r="MM276" s="10"/>
      <c r="MN276" s="10"/>
      <c r="MO276" s="10"/>
      <c r="MP276" s="10"/>
      <c r="MQ276" s="10"/>
      <c r="MR276" s="10"/>
      <c r="MS276" s="10"/>
      <c r="MT276" s="10"/>
      <c r="MU276" s="10"/>
      <c r="MV276" s="10"/>
      <c r="MW276" s="10"/>
      <c r="MX276" s="10"/>
      <c r="MY276" s="10"/>
      <c r="MZ276" s="10"/>
      <c r="NA276" s="10"/>
      <c r="NB276" s="10"/>
      <c r="NC276" s="10"/>
      <c r="ND276" s="10"/>
      <c r="NE276" s="10"/>
      <c r="NF276" s="10"/>
      <c r="NG276" s="10"/>
      <c r="NH276" s="10"/>
      <c r="NI276" s="10"/>
      <c r="NJ276" s="10"/>
      <c r="NK276" s="10"/>
      <c r="NL276" s="10"/>
      <c r="NM276" s="10"/>
      <c r="NN276" s="10"/>
      <c r="NO276" s="10"/>
      <c r="NP276" s="10"/>
      <c r="NQ276" s="10"/>
      <c r="NR276" s="10"/>
      <c r="NS276" s="10"/>
      <c r="NT276" s="10"/>
      <c r="NU276" s="10"/>
      <c r="NV276" s="10"/>
      <c r="NW276" s="10"/>
      <c r="NX276" s="10"/>
      <c r="NY276" s="10"/>
      <c r="NZ276" s="10"/>
      <c r="OA276" s="10"/>
      <c r="OB276" s="10"/>
      <c r="OC276" s="10"/>
      <c r="OD276" s="10"/>
      <c r="OE276" s="10"/>
      <c r="OF276" s="10"/>
      <c r="OG276" s="10"/>
      <c r="OH276" s="10"/>
      <c r="OI276" s="10"/>
      <c r="OJ276" s="10"/>
      <c r="OK276" s="10"/>
      <c r="OL276" s="10"/>
      <c r="OM276" s="10"/>
      <c r="ON276" s="10"/>
      <c r="OO276" s="10"/>
      <c r="OP276" s="10"/>
      <c r="OQ276" s="10"/>
      <c r="OR276" s="10"/>
      <c r="OS276" s="10"/>
      <c r="OT276" s="10"/>
      <c r="OU276" s="10"/>
      <c r="OV276" s="10"/>
      <c r="OW276" s="10"/>
      <c r="OX276" s="10"/>
      <c r="OY276" s="10"/>
      <c r="OZ276" s="10"/>
      <c r="PA276" s="10"/>
      <c r="PB276" s="10"/>
      <c r="PC276" s="10"/>
      <c r="PD276" s="10"/>
      <c r="PE276" s="10"/>
      <c r="PF276" s="10"/>
      <c r="PG276" s="10"/>
      <c r="PH276" s="10"/>
      <c r="PI276" s="10"/>
      <c r="PJ276" s="10"/>
      <c r="PK276" s="10"/>
      <c r="PL276" s="10"/>
      <c r="PM276" s="10"/>
      <c r="PN276" s="10"/>
      <c r="PO276" s="10"/>
      <c r="PP276" s="10"/>
      <c r="PQ276" s="10"/>
      <c r="PR276" s="10"/>
      <c r="PS276" s="10"/>
      <c r="PT276" s="10"/>
      <c r="PU276" s="10"/>
      <c r="PV276" s="10"/>
      <c r="PW276" s="10"/>
      <c r="PX276" s="10"/>
      <c r="PY276" s="10"/>
      <c r="PZ276" s="10"/>
      <c r="QA276" s="10"/>
      <c r="QB276" s="10"/>
      <c r="QC276" s="10"/>
      <c r="QD276" s="10"/>
      <c r="QE276" s="10"/>
      <c r="QF276" s="10"/>
      <c r="QG276" s="10"/>
      <c r="QH276" s="10"/>
      <c r="QI276" s="10"/>
      <c r="QJ276" s="10"/>
      <c r="QK276" s="10"/>
      <c r="QL276" s="10"/>
      <c r="QM276" s="10"/>
      <c r="QN276" s="10"/>
      <c r="QO276" s="10"/>
      <c r="QP276" s="10"/>
      <c r="QQ276" s="10"/>
      <c r="QR276" s="10"/>
      <c r="QS276" s="10"/>
      <c r="QT276" s="10"/>
      <c r="QU276" s="10"/>
      <c r="QV276" s="10"/>
      <c r="QW276" s="10"/>
      <c r="QX276" s="10"/>
      <c r="QY276" s="10"/>
      <c r="QZ276" s="10"/>
      <c r="RA276" s="10"/>
      <c r="RB276" s="10"/>
      <c r="RC276" s="10"/>
      <c r="RD276" s="10"/>
      <c r="RE276" s="10"/>
      <c r="RF276" s="10"/>
      <c r="RG276" s="10"/>
      <c r="RH276" s="10"/>
      <c r="RI276" s="10"/>
      <c r="RJ276" s="10"/>
      <c r="RK276" s="10"/>
      <c r="RL276" s="10"/>
      <c r="RM276" s="10"/>
      <c r="RN276" s="10"/>
      <c r="RO276" s="10"/>
      <c r="RP276" s="10"/>
      <c r="RQ276" s="10"/>
      <c r="RR276" s="10"/>
      <c r="RS276" s="10"/>
      <c r="RT276" s="10"/>
      <c r="RU276" s="10"/>
      <c r="RV276" s="10"/>
      <c r="RW276" s="10"/>
      <c r="RX276" s="10"/>
      <c r="RY276" s="10"/>
      <c r="RZ276" s="10"/>
      <c r="SA276" s="10"/>
      <c r="SB276" s="10"/>
      <c r="SC276" s="10"/>
      <c r="SD276" s="10"/>
      <c r="SE276" s="10"/>
      <c r="SF276" s="10"/>
      <c r="SG276" s="10"/>
      <c r="SH276" s="10"/>
      <c r="SI276" s="10"/>
      <c r="SJ276" s="10"/>
      <c r="SK276" s="10"/>
      <c r="SL276" s="10"/>
      <c r="SM276" s="10"/>
      <c r="SN276" s="10"/>
      <c r="SO276" s="10"/>
      <c r="SP276" s="10"/>
      <c r="SQ276" s="10"/>
      <c r="SR276" s="10"/>
      <c r="SS276" s="10"/>
      <c r="ST276" s="10"/>
      <c r="SU276" s="10"/>
      <c r="SV276" s="10"/>
      <c r="SW276" s="10"/>
      <c r="SX276" s="10"/>
      <c r="SY276" s="10"/>
      <c r="SZ276" s="10"/>
      <c r="TA276" s="10"/>
      <c r="TB276" s="10"/>
      <c r="TC276" s="10"/>
      <c r="TD276" s="10"/>
      <c r="TE276" s="10"/>
      <c r="TF276" s="10"/>
      <c r="TG276" s="10"/>
      <c r="TH276" s="10"/>
      <c r="TI276" s="10"/>
      <c r="TJ276" s="10"/>
      <c r="TK276" s="10"/>
      <c r="TL276" s="10"/>
      <c r="TM276" s="10"/>
      <c r="TN276" s="10"/>
      <c r="TO276" s="10"/>
      <c r="TP276" s="10"/>
      <c r="TQ276" s="10"/>
      <c r="TR276" s="10"/>
      <c r="TS276" s="10"/>
      <c r="TT276" s="10"/>
      <c r="TU276" s="10"/>
      <c r="TV276" s="10"/>
      <c r="TW276" s="10"/>
      <c r="TX276" s="10"/>
      <c r="TY276" s="10"/>
      <c r="TZ276" s="10"/>
      <c r="UA276" s="10"/>
      <c r="UB276" s="10"/>
      <c r="UC276" s="10"/>
      <c r="UD276" s="10"/>
      <c r="UE276" s="10"/>
      <c r="UF276" s="10"/>
      <c r="UG276" s="10"/>
      <c r="UH276" s="10"/>
      <c r="UI276" s="10"/>
      <c r="UJ276" s="10"/>
      <c r="UK276" s="10"/>
      <c r="UL276" s="10"/>
      <c r="UM276" s="10"/>
      <c r="UN276" s="10"/>
      <c r="UO276" s="10"/>
      <c r="UP276" s="10"/>
      <c r="UQ276" s="10"/>
      <c r="UR276" s="10"/>
      <c r="US276" s="10"/>
      <c r="UT276" s="10"/>
      <c r="UU276" s="10"/>
      <c r="UV276" s="10"/>
      <c r="UW276" s="10"/>
      <c r="UX276" s="10"/>
      <c r="UY276" s="10"/>
      <c r="UZ276" s="10"/>
      <c r="VA276" s="10"/>
      <c r="VB276" s="10"/>
      <c r="VC276" s="10"/>
      <c r="VD276" s="10"/>
      <c r="VE276" s="10"/>
      <c r="VF276" s="10"/>
      <c r="VG276" s="10"/>
      <c r="VH276" s="10"/>
      <c r="VI276" s="10"/>
      <c r="VJ276" s="10"/>
      <c r="VK276" s="10"/>
      <c r="VL276" s="10"/>
      <c r="VM276" s="10"/>
      <c r="VN276" s="10"/>
      <c r="VO276" s="10"/>
      <c r="VP276" s="10"/>
      <c r="VQ276" s="10"/>
      <c r="VR276" s="10"/>
      <c r="VS276" s="10"/>
      <c r="VT276" s="10"/>
      <c r="VU276" s="10"/>
      <c r="VV276" s="10"/>
      <c r="VW276" s="10"/>
      <c r="VX276" s="10"/>
      <c r="VY276" s="10"/>
      <c r="VZ276" s="10"/>
      <c r="WA276" s="10"/>
      <c r="WB276" s="10"/>
      <c r="WC276" s="10"/>
      <c r="WD276" s="10"/>
      <c r="WE276" s="10"/>
      <c r="WF276" s="10"/>
      <c r="WG276" s="10"/>
      <c r="WH276" s="10"/>
      <c r="WI276" s="10"/>
      <c r="WJ276" s="10"/>
      <c r="WK276" s="10"/>
      <c r="WL276" s="10"/>
      <c r="WM276" s="10"/>
      <c r="WN276" s="10"/>
      <c r="WO276" s="10"/>
      <c r="WP276" s="10"/>
      <c r="WQ276" s="10"/>
      <c r="WR276" s="10"/>
      <c r="WS276" s="10"/>
      <c r="WT276" s="10"/>
      <c r="WU276" s="10"/>
      <c r="WV276" s="10"/>
      <c r="WW276" s="10"/>
      <c r="WX276" s="10"/>
      <c r="WY276" s="10"/>
      <c r="WZ276" s="10"/>
      <c r="XA276" s="10"/>
      <c r="XB276" s="10"/>
      <c r="XC276" s="10"/>
      <c r="XD276" s="10"/>
      <c r="XE276" s="10"/>
      <c r="XF276" s="10"/>
      <c r="XG276" s="10"/>
      <c r="XH276" s="10"/>
      <c r="XI276" s="10"/>
      <c r="XJ276" s="10"/>
      <c r="XK276" s="10"/>
      <c r="XL276" s="10"/>
      <c r="XM276" s="10"/>
      <c r="XN276" s="10"/>
      <c r="XO276" s="10"/>
      <c r="XP276" s="10"/>
      <c r="XQ276" s="10"/>
      <c r="XR276" s="10"/>
      <c r="XS276" s="10"/>
      <c r="XT276" s="10"/>
      <c r="XU276" s="10"/>
      <c r="XV276" s="10"/>
      <c r="XW276" s="10"/>
      <c r="XX276" s="10"/>
      <c r="XY276" s="10"/>
      <c r="XZ276" s="10"/>
      <c r="YA276" s="10"/>
      <c r="YB276" s="10"/>
      <c r="YC276" s="10"/>
      <c r="YD276" s="10"/>
      <c r="YE276" s="10"/>
      <c r="YF276" s="10"/>
      <c r="YG276" s="10"/>
      <c r="YH276" s="10"/>
      <c r="YI276" s="10"/>
      <c r="YJ276" s="10"/>
      <c r="YK276" s="10"/>
      <c r="YL276" s="10"/>
      <c r="YM276" s="10"/>
      <c r="YN276" s="10"/>
      <c r="YO276" s="10"/>
      <c r="YP276" s="10"/>
      <c r="YQ276" s="10"/>
      <c r="YR276" s="10"/>
      <c r="YS276" s="10"/>
      <c r="YT276" s="10"/>
      <c r="YU276" s="10"/>
      <c r="YV276" s="10"/>
      <c r="YW276" s="10"/>
      <c r="YX276" s="10"/>
      <c r="YY276" s="10"/>
      <c r="YZ276" s="10"/>
      <c r="ZA276" s="10"/>
      <c r="ZB276" s="10"/>
      <c r="ZC276" s="10"/>
      <c r="ZD276" s="10"/>
      <c r="ZE276" s="10"/>
      <c r="ZF276" s="10"/>
      <c r="ZG276" s="10"/>
      <c r="ZH276" s="10"/>
      <c r="ZI276" s="10"/>
      <c r="ZJ276" s="10"/>
      <c r="ZK276" s="10"/>
      <c r="ZL276" s="10"/>
      <c r="ZM276" s="10"/>
      <c r="ZN276" s="10"/>
      <c r="ZO276" s="10"/>
      <c r="ZP276" s="10"/>
      <c r="ZQ276" s="10"/>
      <c r="ZR276" s="10"/>
      <c r="ZS276" s="10"/>
      <c r="ZT276" s="10"/>
      <c r="ZU276" s="10"/>
      <c r="ZV276" s="10"/>
      <c r="ZW276" s="10"/>
      <c r="ZX276" s="10"/>
      <c r="ZY276" s="10"/>
      <c r="ZZ276" s="10"/>
      <c r="AAA276" s="10"/>
      <c r="AAB276" s="10"/>
      <c r="AAC276" s="10"/>
      <c r="AAD276" s="10"/>
      <c r="AAE276" s="10"/>
      <c r="AAF276" s="10"/>
      <c r="AAG276" s="10"/>
      <c r="AAH276" s="10"/>
      <c r="AAI276" s="10"/>
      <c r="AAJ276" s="10"/>
      <c r="AAK276" s="10"/>
      <c r="AAL276" s="10"/>
      <c r="AAM276" s="10"/>
      <c r="AAN276" s="10"/>
      <c r="AAO276" s="10"/>
      <c r="AAP276" s="10"/>
      <c r="AAQ276" s="10"/>
      <c r="AAR276" s="10"/>
      <c r="AAS276" s="10"/>
      <c r="AAT276" s="10"/>
      <c r="AAU276" s="10"/>
      <c r="AAV276" s="10"/>
      <c r="AAW276" s="10"/>
      <c r="AAX276" s="10"/>
      <c r="AAY276" s="10"/>
      <c r="AAZ276" s="10"/>
      <c r="ABA276" s="10"/>
      <c r="ABB276" s="10"/>
      <c r="ABC276" s="10"/>
      <c r="ABD276" s="10"/>
      <c r="ABE276" s="10"/>
      <c r="ABF276" s="10"/>
      <c r="ABG276" s="10"/>
      <c r="ABH276" s="10"/>
      <c r="ABI276" s="10"/>
      <c r="ABJ276" s="10"/>
      <c r="ABK276" s="10"/>
      <c r="ABL276" s="10"/>
      <c r="ABM276" s="10"/>
      <c r="ABN276" s="10"/>
      <c r="ABO276" s="10"/>
      <c r="ABP276" s="10"/>
      <c r="ABQ276" s="10"/>
      <c r="ABR276" s="10"/>
      <c r="ABS276" s="10"/>
      <c r="ABT276" s="10"/>
      <c r="ABU276" s="10"/>
      <c r="ABV276" s="10"/>
      <c r="ABW276" s="10"/>
      <c r="ABX276" s="10"/>
      <c r="ABY276" s="10"/>
      <c r="ABZ276" s="10"/>
      <c r="ACA276" s="10"/>
      <c r="ACB276" s="10"/>
      <c r="ACC276" s="10"/>
      <c r="ACD276" s="10"/>
      <c r="ACE276" s="10"/>
      <c r="ACF276" s="10"/>
      <c r="ACG276" s="10"/>
      <c r="ACH276" s="10"/>
      <c r="ACI276" s="10"/>
      <c r="ACJ276" s="10"/>
      <c r="ACK276" s="10"/>
      <c r="ACL276" s="10"/>
      <c r="ACM276" s="10"/>
      <c r="ACN276" s="10"/>
      <c r="ACO276" s="10"/>
      <c r="ACP276" s="10"/>
      <c r="ACQ276" s="10"/>
      <c r="ACR276" s="10"/>
      <c r="ACS276" s="10"/>
      <c r="ACT276" s="10"/>
      <c r="ACU276" s="10"/>
      <c r="ACV276" s="10"/>
      <c r="ACW276" s="10"/>
      <c r="ACX276" s="10"/>
      <c r="ACY276" s="10"/>
      <c r="ACZ276" s="10"/>
      <c r="ADA276" s="10"/>
      <c r="ADB276" s="10"/>
      <c r="ADC276" s="10"/>
      <c r="ADD276" s="10"/>
      <c r="ADE276" s="10"/>
      <c r="ADF276" s="10"/>
      <c r="ADG276" s="10"/>
      <c r="ADH276" s="10"/>
      <c r="ADI276" s="10"/>
      <c r="ADJ276" s="10"/>
      <c r="ADK276" s="10"/>
      <c r="ADL276" s="10"/>
      <c r="ADM276" s="10"/>
      <c r="ADN276" s="10"/>
      <c r="ADO276" s="10"/>
      <c r="ADP276" s="10"/>
      <c r="ADQ276" s="10"/>
      <c r="ADR276" s="10"/>
      <c r="ADS276" s="10"/>
      <c r="ADT276" s="10"/>
      <c r="ADU276" s="10"/>
      <c r="ADV276" s="10"/>
      <c r="ADW276" s="10"/>
      <c r="ADX276" s="10"/>
      <c r="ADY276" s="10"/>
      <c r="ADZ276" s="10"/>
      <c r="AEA276" s="10"/>
      <c r="AEB276" s="10"/>
      <c r="AEC276" s="10"/>
      <c r="AED276" s="10"/>
      <c r="AEE276" s="10"/>
      <c r="AEF276" s="10"/>
      <c r="AEG276" s="10"/>
      <c r="AEH276" s="10"/>
      <c r="AEI276" s="10"/>
      <c r="AEJ276" s="10"/>
      <c r="AEK276" s="10"/>
      <c r="AEL276" s="10"/>
      <c r="AEM276" s="10"/>
      <c r="AEN276" s="10"/>
      <c r="AEO276" s="10"/>
      <c r="AEP276" s="10"/>
      <c r="AEQ276" s="10"/>
      <c r="AER276" s="10"/>
      <c r="AES276" s="10"/>
      <c r="AET276" s="10"/>
      <c r="AEU276" s="10"/>
      <c r="AEV276" s="10"/>
      <c r="AEW276" s="10"/>
      <c r="AEX276" s="10"/>
      <c r="AEY276" s="10"/>
      <c r="AEZ276" s="10"/>
      <c r="AFA276" s="10"/>
      <c r="AFB276" s="10"/>
      <c r="AFC276" s="10"/>
      <c r="AFD276" s="10"/>
      <c r="AFE276" s="10"/>
      <c r="AFF276" s="10"/>
      <c r="AFG276" s="10"/>
      <c r="AFH276" s="10"/>
      <c r="AFI276" s="10"/>
      <c r="AFJ276" s="10"/>
      <c r="AFK276" s="10"/>
      <c r="AFL276" s="10"/>
      <c r="AFM276" s="10"/>
      <c r="AFN276" s="10"/>
      <c r="AFO276" s="10"/>
      <c r="AFP276" s="10"/>
      <c r="AFQ276" s="10"/>
      <c r="AFR276" s="10"/>
      <c r="AFS276" s="10"/>
      <c r="AFT276" s="10"/>
      <c r="AFU276" s="10"/>
      <c r="AFV276" s="10"/>
      <c r="AFW276" s="10"/>
      <c r="AFX276" s="10"/>
      <c r="AFY276" s="10"/>
      <c r="AFZ276" s="10"/>
      <c r="AGA276" s="10"/>
      <c r="AGB276" s="10"/>
      <c r="AGC276" s="10"/>
      <c r="AGD276" s="10"/>
      <c r="AGE276" s="10"/>
      <c r="AGF276" s="10"/>
      <c r="AGG276" s="10"/>
      <c r="AGH276" s="10"/>
      <c r="AGI276" s="10"/>
      <c r="AGJ276" s="10"/>
      <c r="AGK276" s="10"/>
      <c r="AGL276" s="10"/>
      <c r="AGM276" s="10"/>
      <c r="AGN276" s="10"/>
      <c r="AGO276" s="10"/>
      <c r="AGP276" s="10"/>
      <c r="AGQ276" s="10"/>
      <c r="AGR276" s="10"/>
      <c r="AGS276" s="10"/>
      <c r="AGT276" s="10"/>
      <c r="AGU276" s="10"/>
      <c r="AGV276" s="10"/>
      <c r="AGW276" s="10"/>
      <c r="AGX276" s="10"/>
      <c r="AGY276" s="10"/>
      <c r="AGZ276" s="10"/>
      <c r="AHA276" s="10"/>
      <c r="AHB276" s="10"/>
      <c r="AHC276" s="10"/>
      <c r="AHD276" s="10"/>
      <c r="AHE276" s="10"/>
      <c r="AHF276" s="10"/>
      <c r="AHG276" s="10"/>
      <c r="AHH276" s="10"/>
      <c r="AHI276" s="10"/>
      <c r="AHJ276" s="10"/>
      <c r="AHK276" s="10"/>
      <c r="AHL276" s="10"/>
      <c r="AHM276" s="10"/>
      <c r="AHN276" s="10"/>
      <c r="AHO276" s="10"/>
      <c r="AHP276" s="10"/>
      <c r="AHQ276" s="10"/>
      <c r="AHR276" s="10"/>
      <c r="AHS276" s="10"/>
      <c r="AHT276" s="10"/>
      <c r="AHU276" s="10"/>
      <c r="AHV276" s="10"/>
      <c r="AHW276" s="10"/>
      <c r="AHX276" s="10"/>
      <c r="AHY276" s="10"/>
      <c r="AHZ276" s="10"/>
      <c r="AIA276" s="10"/>
      <c r="AIB276" s="10"/>
      <c r="AIC276" s="10"/>
      <c r="AID276" s="10"/>
      <c r="AIE276" s="10"/>
      <c r="AIF276" s="10"/>
      <c r="AIG276" s="10"/>
      <c r="AIH276" s="10"/>
      <c r="AII276" s="10"/>
      <c r="AIJ276" s="10"/>
      <c r="AIK276" s="10"/>
      <c r="AIL276" s="10"/>
      <c r="AIM276" s="10"/>
      <c r="AIN276" s="10"/>
      <c r="AIO276" s="10"/>
      <c r="AIP276" s="10"/>
      <c r="AIQ276" s="10"/>
      <c r="AIR276" s="10"/>
      <c r="AIS276" s="10"/>
      <c r="AIT276" s="10"/>
      <c r="AIU276" s="10"/>
      <c r="AIV276" s="10"/>
      <c r="AIW276" s="10"/>
      <c r="AIX276" s="10"/>
      <c r="AIY276" s="10"/>
      <c r="AIZ276" s="10"/>
      <c r="AJA276" s="10"/>
      <c r="AJB276" s="10"/>
      <c r="AJC276" s="10"/>
      <c r="AJD276" s="10"/>
      <c r="AJE276" s="10"/>
      <c r="AJF276" s="10"/>
      <c r="AJG276" s="10"/>
      <c r="AJH276" s="10"/>
      <c r="AJI276" s="10"/>
      <c r="AJJ276" s="10"/>
      <c r="AJK276" s="10"/>
      <c r="AJL276" s="10"/>
      <c r="AJM276" s="10"/>
      <c r="AJN276" s="10"/>
      <c r="AJO276" s="10"/>
      <c r="AJP276" s="10"/>
      <c r="AJQ276" s="10"/>
      <c r="AJR276" s="10"/>
      <c r="AJS276" s="10"/>
      <c r="AJT276" s="10"/>
      <c r="AJU276" s="10"/>
      <c r="AJV276" s="10"/>
      <c r="AJW276" s="10"/>
      <c r="AJX276" s="10"/>
      <c r="AJY276" s="10"/>
      <c r="AJZ276" s="10"/>
      <c r="AKA276" s="10"/>
      <c r="AKB276" s="10"/>
      <c r="AKC276" s="10"/>
      <c r="AKD276" s="10"/>
      <c r="AKE276" s="10"/>
      <c r="AKF276" s="10"/>
      <c r="AKG276" s="10"/>
      <c r="AKH276" s="10"/>
      <c r="AKI276" s="10"/>
      <c r="AKJ276" s="10"/>
      <c r="AKK276" s="10"/>
      <c r="AKL276" s="10"/>
      <c r="AKM276" s="10"/>
      <c r="AKN276" s="10"/>
      <c r="AKO276" s="10"/>
      <c r="AKP276" s="10"/>
      <c r="AKQ276" s="10"/>
      <c r="AKR276" s="10"/>
      <c r="AKS276" s="10"/>
      <c r="AKT276" s="10"/>
      <c r="AKU276" s="10"/>
      <c r="AKV276" s="10"/>
      <c r="AKW276" s="10"/>
      <c r="AKX276" s="10"/>
      <c r="AKY276" s="10"/>
      <c r="AKZ276" s="10"/>
      <c r="ALA276" s="10"/>
      <c r="ALB276" s="10"/>
      <c r="ALC276" s="10"/>
      <c r="ALD276" s="10"/>
      <c r="ALE276" s="10"/>
      <c r="ALF276" s="10"/>
      <c r="ALG276" s="10"/>
      <c r="ALH276" s="10"/>
      <c r="ALI276" s="10"/>
      <c r="ALJ276" s="10"/>
      <c r="ALK276" s="10"/>
      <c r="ALL276" s="10"/>
      <c r="ALM276" s="10"/>
      <c r="ALN276" s="10"/>
      <c r="ALO276" s="10"/>
      <c r="ALP276" s="10"/>
      <c r="ALQ276" s="10"/>
      <c r="ALR276" s="10"/>
      <c r="ALS276" s="10"/>
      <c r="ALT276" s="10"/>
      <c r="ALU276" s="10"/>
      <c r="ALV276" s="10"/>
      <c r="ALW276" s="10"/>
      <c r="ALX276" s="10"/>
      <c r="ALY276" s="10"/>
      <c r="ALZ276" s="10"/>
      <c r="AMA276" s="10"/>
      <c r="AMB276" s="10"/>
      <c r="AMC276" s="10"/>
      <c r="AMD276" s="10"/>
      <c r="AME276" s="10"/>
      <c r="AMF276" s="10"/>
      <c r="AMG276" s="10"/>
      <c r="AMH276" s="10"/>
      <c r="AMI276" s="10"/>
      <c r="AMJ276" s="10"/>
      <c r="AMK276" s="10"/>
      <c r="AML276" s="10"/>
      <c r="AMM276" s="10"/>
      <c r="AMN276" s="10"/>
      <c r="AMO276" s="10"/>
      <c r="AMP276" s="10"/>
      <c r="AMQ276" s="10"/>
      <c r="AMR276" s="10"/>
      <c r="AMS276" s="10"/>
      <c r="AMT276" s="10"/>
      <c r="AMU276" s="10"/>
      <c r="AMV276" s="10"/>
      <c r="AMW276" s="10"/>
      <c r="AMX276" s="10"/>
      <c r="AMY276" s="10"/>
      <c r="AMZ276" s="10"/>
      <c r="ANA276" s="10"/>
      <c r="ANB276" s="10"/>
      <c r="ANC276" s="10"/>
      <c r="AND276" s="10"/>
      <c r="ANE276" s="10"/>
      <c r="ANF276" s="10"/>
      <c r="ANG276" s="10"/>
      <c r="ANH276" s="10"/>
      <c r="ANI276" s="10"/>
      <c r="ANJ276" s="10"/>
      <c r="ANK276" s="10"/>
      <c r="ANL276" s="10"/>
      <c r="ANM276" s="10"/>
      <c r="ANN276" s="10"/>
      <c r="ANO276" s="10"/>
      <c r="ANP276" s="10"/>
      <c r="ANQ276" s="10"/>
      <c r="ANR276" s="10"/>
      <c r="ANS276" s="10"/>
      <c r="ANT276" s="10"/>
      <c r="ANU276" s="10"/>
      <c r="ANV276" s="10"/>
      <c r="ANW276" s="10"/>
      <c r="ANX276" s="10"/>
      <c r="ANY276" s="10"/>
      <c r="ANZ276" s="10"/>
      <c r="AOA276" s="10"/>
      <c r="AOB276" s="10"/>
      <c r="AOC276" s="10"/>
      <c r="AOD276" s="10"/>
      <c r="AOE276" s="10"/>
      <c r="AOF276" s="10"/>
      <c r="AOG276" s="10"/>
      <c r="AOH276" s="10"/>
      <c r="AOI276" s="10"/>
      <c r="AOJ276" s="10"/>
      <c r="AOK276" s="10"/>
      <c r="AOL276" s="10"/>
      <c r="AOM276" s="10"/>
      <c r="AON276" s="10"/>
      <c r="AOO276" s="10"/>
      <c r="AOP276" s="10"/>
      <c r="AOQ276" s="10"/>
      <c r="AOR276" s="10"/>
      <c r="AOS276" s="10"/>
      <c r="AOT276" s="10"/>
      <c r="AOU276" s="10"/>
      <c r="AOV276" s="10"/>
      <c r="AOW276" s="10"/>
      <c r="AOX276" s="10"/>
      <c r="AOY276" s="10"/>
      <c r="AOZ276" s="10"/>
      <c r="APA276" s="10"/>
      <c r="APB276" s="10"/>
      <c r="APC276" s="10"/>
      <c r="APD276" s="10"/>
      <c r="APE276" s="10"/>
      <c r="APF276" s="10"/>
      <c r="APG276" s="10"/>
      <c r="APH276" s="10"/>
      <c r="API276" s="10"/>
      <c r="APJ276" s="10"/>
      <c r="APK276" s="10"/>
      <c r="APL276" s="10"/>
      <c r="APM276" s="10"/>
      <c r="APN276" s="10"/>
      <c r="APO276" s="10"/>
      <c r="APP276" s="10"/>
      <c r="APQ276" s="10"/>
      <c r="APR276" s="10"/>
      <c r="APS276" s="10"/>
      <c r="APT276" s="10"/>
      <c r="APU276" s="10"/>
      <c r="APV276" s="10"/>
      <c r="APW276" s="10"/>
      <c r="APX276" s="10"/>
      <c r="APY276" s="10"/>
      <c r="APZ276" s="10"/>
      <c r="AQA276" s="10"/>
      <c r="AQB276" s="10"/>
      <c r="AQC276" s="10"/>
      <c r="AQD276" s="10"/>
      <c r="AQE276" s="10"/>
      <c r="AQF276" s="10"/>
      <c r="AQG276" s="10"/>
      <c r="AQH276" s="10"/>
      <c r="AQI276" s="10"/>
      <c r="AQJ276" s="10"/>
      <c r="AQK276" s="10"/>
      <c r="AQL276" s="10"/>
      <c r="AQM276" s="10"/>
      <c r="AQN276" s="10"/>
      <c r="AQO276" s="10"/>
      <c r="AQP276" s="10"/>
      <c r="AQQ276" s="10"/>
      <c r="AQR276" s="10"/>
      <c r="AQS276" s="10"/>
      <c r="AQT276" s="10"/>
      <c r="AQU276" s="10"/>
      <c r="AQV276" s="10"/>
      <c r="AQW276" s="10"/>
      <c r="AQX276" s="10"/>
      <c r="AQY276" s="10"/>
      <c r="AQZ276" s="10"/>
      <c r="ARA276" s="10"/>
      <c r="ARB276" s="10"/>
      <c r="ARC276" s="10"/>
      <c r="ARD276" s="10"/>
      <c r="ARE276" s="10"/>
      <c r="ARF276" s="10"/>
      <c r="ARG276" s="10"/>
      <c r="ARH276" s="10"/>
      <c r="ARI276" s="10"/>
      <c r="ARJ276" s="10"/>
      <c r="ARK276" s="10"/>
      <c r="ARL276" s="10"/>
      <c r="ARM276" s="10"/>
      <c r="ARN276" s="10"/>
      <c r="ARO276" s="10"/>
      <c r="ARP276" s="10"/>
      <c r="ARQ276" s="10"/>
      <c r="ARR276" s="10"/>
      <c r="ARS276" s="10"/>
      <c r="ART276" s="10"/>
      <c r="ARU276" s="10"/>
      <c r="ARV276" s="10"/>
      <c r="ARW276" s="10"/>
      <c r="ARX276" s="10"/>
      <c r="ARY276" s="10"/>
      <c r="ARZ276" s="10"/>
      <c r="ASA276" s="10"/>
      <c r="ASB276" s="10"/>
      <c r="ASC276" s="10"/>
      <c r="ASD276" s="10"/>
      <c r="ASE276" s="10"/>
      <c r="ASF276" s="10"/>
      <c r="ASG276" s="10"/>
      <c r="ASH276" s="10"/>
      <c r="ASI276" s="10"/>
      <c r="ASJ276" s="10"/>
      <c r="ASK276" s="10"/>
      <c r="ASL276" s="10"/>
      <c r="ASM276" s="10"/>
      <c r="ASN276" s="10"/>
      <c r="ASO276" s="10"/>
      <c r="ASP276" s="10"/>
      <c r="ASQ276" s="10"/>
      <c r="ASR276" s="10"/>
      <c r="ASS276" s="10"/>
      <c r="AST276" s="10"/>
      <c r="ASU276" s="10"/>
      <c r="ASV276" s="10"/>
      <c r="ASW276" s="10"/>
      <c r="ASX276" s="10"/>
      <c r="ASY276" s="10"/>
      <c r="ASZ276" s="10"/>
      <c r="ATA276" s="10"/>
      <c r="ATB276" s="10"/>
      <c r="ATC276" s="10"/>
      <c r="ATD276" s="10"/>
      <c r="ATE276" s="10"/>
      <c r="ATF276" s="10"/>
      <c r="ATG276" s="10"/>
      <c r="ATH276" s="10"/>
      <c r="ATI276" s="10"/>
      <c r="ATJ276" s="10"/>
      <c r="ATK276" s="10"/>
      <c r="ATL276" s="10"/>
      <c r="ATM276" s="10"/>
      <c r="ATN276" s="10"/>
      <c r="ATO276" s="10"/>
      <c r="ATP276" s="10"/>
      <c r="ATQ276" s="10"/>
      <c r="ATR276" s="10"/>
      <c r="ATS276" s="10"/>
      <c r="ATT276" s="10"/>
      <c r="ATU276" s="10"/>
      <c r="ATV276" s="10"/>
      <c r="ATW276" s="10"/>
      <c r="ATX276" s="10"/>
      <c r="ATY276" s="10"/>
      <c r="ATZ276" s="10"/>
      <c r="AUA276" s="10"/>
      <c r="AUB276" s="10"/>
      <c r="AUC276" s="10"/>
      <c r="AUD276" s="10"/>
      <c r="AUE276" s="10"/>
      <c r="AUF276" s="10"/>
      <c r="AUG276" s="10"/>
      <c r="AUH276" s="10"/>
      <c r="AUI276" s="10"/>
      <c r="AUJ276" s="10"/>
      <c r="AUK276" s="10"/>
      <c r="AUL276" s="10"/>
      <c r="AUM276" s="10"/>
      <c r="AUN276" s="10"/>
      <c r="AUO276" s="10"/>
      <c r="AUP276" s="10"/>
      <c r="AUQ276" s="10"/>
      <c r="AUR276" s="10"/>
      <c r="AUS276" s="10"/>
      <c r="AUT276" s="10"/>
      <c r="AUU276" s="10"/>
      <c r="AUV276" s="10"/>
      <c r="AUW276" s="10"/>
      <c r="AUX276" s="10"/>
      <c r="AUY276" s="10"/>
      <c r="AUZ276" s="10"/>
      <c r="AVA276" s="10"/>
      <c r="AVB276" s="10"/>
      <c r="AVC276" s="10"/>
      <c r="AVD276" s="10"/>
      <c r="AVE276" s="10"/>
      <c r="AVF276" s="10"/>
      <c r="AVG276" s="10"/>
      <c r="AVH276" s="10"/>
      <c r="AVI276" s="10"/>
      <c r="AVJ276" s="10"/>
      <c r="AVK276" s="10"/>
      <c r="AVL276" s="10"/>
      <c r="AVM276" s="10"/>
      <c r="AVN276" s="10"/>
      <c r="AVO276" s="10"/>
      <c r="AVP276" s="10"/>
      <c r="AVQ276" s="10"/>
      <c r="AVR276" s="10"/>
      <c r="AVS276" s="10"/>
      <c r="AVT276" s="10"/>
      <c r="AVU276" s="10"/>
      <c r="AVV276" s="10"/>
      <c r="AVW276" s="10"/>
      <c r="AVX276" s="10"/>
      <c r="AVY276" s="10"/>
      <c r="AVZ276" s="10"/>
      <c r="AWA276" s="10"/>
      <c r="AWB276" s="10"/>
      <c r="AWC276" s="10"/>
      <c r="AWD276" s="10"/>
      <c r="AWE276" s="10"/>
      <c r="AWF276" s="10"/>
      <c r="AWG276" s="10"/>
      <c r="AWH276" s="10"/>
      <c r="AWI276" s="10"/>
      <c r="AWJ276" s="10"/>
      <c r="AWK276" s="10"/>
      <c r="AWL276" s="10"/>
      <c r="AWM276" s="10"/>
      <c r="AWN276" s="10"/>
      <c r="AWO276" s="10"/>
      <c r="AWP276" s="10"/>
      <c r="AWQ276" s="10"/>
      <c r="AWR276" s="10"/>
      <c r="AWS276" s="10"/>
      <c r="AWT276" s="10"/>
      <c r="AWU276" s="10"/>
      <c r="AWV276" s="10"/>
      <c r="AWW276" s="10"/>
      <c r="AWX276" s="10"/>
      <c r="AWY276" s="10"/>
      <c r="AWZ276" s="10"/>
      <c r="AXA276" s="10"/>
      <c r="AXB276" s="10"/>
      <c r="AXC276" s="10"/>
      <c r="AXD276" s="10"/>
      <c r="AXE276" s="10"/>
      <c r="AXF276" s="10"/>
      <c r="AXG276" s="10"/>
      <c r="AXH276" s="10"/>
      <c r="AXI276" s="10"/>
      <c r="AXJ276" s="10"/>
      <c r="AXK276" s="10"/>
      <c r="AXL276" s="10"/>
      <c r="AXM276" s="10"/>
      <c r="AXN276" s="10"/>
      <c r="AXO276" s="10"/>
      <c r="AXP276" s="10"/>
      <c r="AXQ276" s="10"/>
      <c r="AXR276" s="10"/>
      <c r="AXS276" s="10"/>
      <c r="AXT276" s="10"/>
      <c r="AXU276" s="10"/>
      <c r="AXV276" s="10"/>
      <c r="AXW276" s="10"/>
      <c r="AXX276" s="10"/>
      <c r="AXY276" s="10"/>
      <c r="AXZ276" s="10"/>
      <c r="AYA276" s="10"/>
      <c r="AYB276" s="10"/>
      <c r="AYC276" s="10"/>
      <c r="AYD276" s="10"/>
      <c r="AYE276" s="10"/>
      <c r="AYF276" s="10"/>
      <c r="AYG276" s="10"/>
      <c r="AYH276" s="10"/>
      <c r="AYI276" s="10"/>
      <c r="AYJ276" s="10"/>
      <c r="AYK276" s="10"/>
      <c r="AYL276" s="10"/>
      <c r="AYM276" s="10"/>
      <c r="AYN276" s="10"/>
      <c r="AYO276" s="10"/>
      <c r="AYP276" s="10"/>
      <c r="AYQ276" s="10"/>
      <c r="AYR276" s="10"/>
      <c r="AYS276" s="10"/>
      <c r="AYT276" s="10"/>
      <c r="AYU276" s="10"/>
      <c r="AYV276" s="10"/>
      <c r="AYW276" s="10"/>
      <c r="AYX276" s="10"/>
      <c r="AYY276" s="10"/>
      <c r="AYZ276" s="10"/>
      <c r="AZA276" s="10"/>
      <c r="AZB276" s="10"/>
      <c r="AZC276" s="10"/>
      <c r="AZD276" s="10"/>
      <c r="AZE276" s="10"/>
      <c r="AZF276" s="10"/>
      <c r="AZG276" s="10"/>
      <c r="AZH276" s="10"/>
      <c r="AZI276" s="10"/>
      <c r="AZJ276" s="10"/>
      <c r="AZK276" s="10"/>
      <c r="AZL276" s="10"/>
      <c r="AZM276" s="10"/>
      <c r="AZN276" s="10"/>
      <c r="AZO276" s="10"/>
      <c r="AZP276" s="10"/>
      <c r="AZQ276" s="10"/>
      <c r="AZR276" s="10"/>
      <c r="AZS276" s="10"/>
      <c r="AZT276" s="10"/>
      <c r="AZU276" s="10"/>
      <c r="AZV276" s="10"/>
      <c r="AZW276" s="10"/>
      <c r="AZX276" s="10"/>
      <c r="AZY276" s="10"/>
      <c r="AZZ276" s="10"/>
      <c r="BAA276" s="10"/>
      <c r="BAB276" s="10"/>
      <c r="BAC276" s="10"/>
      <c r="BAD276" s="10"/>
      <c r="BAE276" s="10"/>
      <c r="BAF276" s="10"/>
      <c r="BAG276" s="10"/>
      <c r="BAH276" s="10"/>
      <c r="BAI276" s="10"/>
      <c r="BAJ276" s="10"/>
      <c r="BAK276" s="10"/>
      <c r="BAL276" s="10"/>
      <c r="BAM276" s="10"/>
      <c r="BAN276" s="10"/>
      <c r="BAO276" s="10"/>
      <c r="BAP276" s="10"/>
      <c r="BAQ276" s="10"/>
      <c r="BAR276" s="10"/>
      <c r="BAS276" s="10"/>
      <c r="BAT276" s="10"/>
      <c r="BAU276" s="10"/>
      <c r="BAV276" s="10"/>
      <c r="BAW276" s="10"/>
      <c r="BAX276" s="10"/>
      <c r="BAY276" s="10"/>
      <c r="BAZ276" s="10"/>
      <c r="BBA276" s="10"/>
      <c r="BBB276" s="10"/>
      <c r="BBC276" s="10"/>
      <c r="BBD276" s="10"/>
      <c r="BBE276" s="10"/>
      <c r="BBF276" s="10"/>
      <c r="BBG276" s="10"/>
      <c r="BBH276" s="10"/>
      <c r="BBI276" s="10"/>
      <c r="BBJ276" s="10"/>
      <c r="BBK276" s="10"/>
      <c r="BBL276" s="10"/>
      <c r="BBM276" s="10"/>
      <c r="BBN276" s="10"/>
      <c r="BBO276" s="10"/>
      <c r="BBP276" s="10"/>
      <c r="BBQ276" s="10"/>
      <c r="BBR276" s="10"/>
      <c r="BBS276" s="10"/>
      <c r="BBT276" s="10"/>
      <c r="BBU276" s="10"/>
      <c r="BBV276" s="10"/>
      <c r="BBW276" s="10"/>
      <c r="BBX276" s="10"/>
      <c r="BBY276" s="10"/>
      <c r="BBZ276" s="10"/>
      <c r="BCA276" s="10"/>
      <c r="BCB276" s="10"/>
      <c r="BCC276" s="10"/>
      <c r="BCD276" s="10"/>
      <c r="BCE276" s="10"/>
      <c r="BCF276" s="10"/>
      <c r="BCG276" s="10"/>
      <c r="BCH276" s="10"/>
      <c r="BCI276" s="10"/>
      <c r="BCJ276" s="10"/>
      <c r="BCK276" s="10"/>
      <c r="BCL276" s="10"/>
      <c r="BCM276" s="10"/>
      <c r="BCN276" s="10"/>
      <c r="BCO276" s="10"/>
      <c r="BCP276" s="10"/>
      <c r="BCQ276" s="10"/>
      <c r="BCR276" s="10"/>
      <c r="BCS276" s="10"/>
      <c r="BCT276" s="10"/>
    </row>
    <row r="277" spans="1:1450" s="37" customFormat="1" x14ac:dyDescent="0.25">
      <c r="A277" s="17" t="s">
        <v>1235</v>
      </c>
      <c r="B277" s="29" t="s">
        <v>689</v>
      </c>
      <c r="C277" s="8" t="s">
        <v>84</v>
      </c>
      <c r="D277" s="29" t="s">
        <v>720</v>
      </c>
      <c r="E277" s="14" t="s">
        <v>719</v>
      </c>
      <c r="F277" s="29" t="s">
        <v>626</v>
      </c>
      <c r="G277" s="43">
        <v>16679</v>
      </c>
      <c r="H277" s="43">
        <v>971</v>
      </c>
      <c r="I277" s="43">
        <v>402</v>
      </c>
      <c r="J277" s="43"/>
      <c r="K277" s="43"/>
      <c r="L277" s="29"/>
      <c r="M277" s="29"/>
      <c r="N277" s="29"/>
      <c r="O277" s="29" t="str">
        <f t="shared" si="53"/>
        <v/>
      </c>
      <c r="P277" s="29"/>
      <c r="Q277" s="44">
        <f>ABS(G277-$K$276)</f>
        <v>2408.6000000000004</v>
      </c>
      <c r="R277" s="30">
        <f>IF(Q277&gt;$P$276,"",G277)</f>
        <v>16679</v>
      </c>
      <c r="S277" s="30">
        <f>IF(R277=G277,I277,"")</f>
        <v>402</v>
      </c>
      <c r="T277" s="29"/>
      <c r="U277" s="29"/>
      <c r="V277" s="29"/>
      <c r="W277" s="44">
        <f>IF(R277="","",((R277-$T$2774)/S277)^2)</f>
        <v>1721.4242283606841</v>
      </c>
      <c r="X277" s="29"/>
      <c r="Y277" s="31"/>
      <c r="Z277" s="31"/>
      <c r="AA277" s="31"/>
      <c r="AB277" s="31"/>
      <c r="AC277" s="29"/>
      <c r="AD277" s="29"/>
      <c r="AE277" s="29"/>
      <c r="AF277" s="29"/>
      <c r="AG277" s="63"/>
      <c r="AH277" s="32"/>
      <c r="AI277" s="32"/>
      <c r="AJ277" s="32"/>
      <c r="AK277" s="32"/>
      <c r="AL277" s="29"/>
      <c r="AM277" s="29"/>
      <c r="AN277" s="29"/>
      <c r="AO277" s="29"/>
      <c r="AP277" s="29"/>
      <c r="AQ277" s="29"/>
      <c r="AR277" s="29"/>
      <c r="AS277" s="29"/>
      <c r="AT277" s="29"/>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c r="HU277" s="10"/>
      <c r="HV277" s="10"/>
      <c r="HW277" s="10"/>
      <c r="HX277" s="10"/>
      <c r="HY277" s="10"/>
      <c r="HZ277" s="10"/>
      <c r="IA277" s="10"/>
      <c r="IB277" s="10"/>
      <c r="IC277" s="10"/>
      <c r="ID277" s="10"/>
      <c r="IE277" s="10"/>
      <c r="IF277" s="10"/>
      <c r="IG277" s="10"/>
      <c r="IH277" s="10"/>
      <c r="II277" s="10"/>
      <c r="IJ277" s="10"/>
      <c r="IK277" s="10"/>
      <c r="IL277" s="10"/>
      <c r="IM277" s="10"/>
      <c r="IN277" s="10"/>
      <c r="IO277" s="10"/>
      <c r="IP277" s="10"/>
      <c r="IQ277" s="10"/>
      <c r="IR277" s="10"/>
      <c r="IS277" s="10"/>
      <c r="IT277" s="10"/>
      <c r="IU277" s="10"/>
      <c r="IV277" s="10"/>
      <c r="IW277" s="10"/>
      <c r="IX277" s="10"/>
      <c r="IY277" s="10"/>
      <c r="IZ277" s="10"/>
      <c r="JA277" s="10"/>
      <c r="JB277" s="10"/>
      <c r="JC277" s="10"/>
      <c r="JD277" s="10"/>
      <c r="JE277" s="10"/>
      <c r="JF277" s="10"/>
      <c r="JG277" s="10"/>
      <c r="JH277" s="10"/>
      <c r="JI277" s="10"/>
      <c r="JJ277" s="10"/>
      <c r="JK277" s="10"/>
      <c r="JL277" s="10"/>
      <c r="JM277" s="10"/>
      <c r="JN277" s="10"/>
      <c r="JO277" s="10"/>
      <c r="JP277" s="10"/>
      <c r="JQ277" s="10"/>
      <c r="JR277" s="10"/>
      <c r="JS277" s="10"/>
      <c r="JT277" s="10"/>
      <c r="JU277" s="10"/>
      <c r="JV277" s="10"/>
      <c r="JW277" s="10"/>
      <c r="JX277" s="10"/>
      <c r="JY277" s="10"/>
      <c r="JZ277" s="10"/>
      <c r="KA277" s="10"/>
      <c r="KB277" s="10"/>
      <c r="KC277" s="10"/>
      <c r="KD277" s="10"/>
      <c r="KE277" s="10"/>
      <c r="KF277" s="10"/>
      <c r="KG277" s="10"/>
      <c r="KH277" s="10"/>
      <c r="KI277" s="10"/>
      <c r="KJ277" s="10"/>
      <c r="KK277" s="10"/>
      <c r="KL277" s="10"/>
      <c r="KM277" s="10"/>
      <c r="KN277" s="10"/>
      <c r="KO277" s="10"/>
      <c r="KP277" s="10"/>
      <c r="KQ277" s="10"/>
      <c r="KR277" s="10"/>
      <c r="KS277" s="10"/>
      <c r="KT277" s="10"/>
      <c r="KU277" s="10"/>
      <c r="KV277" s="10"/>
      <c r="KW277" s="10"/>
      <c r="KX277" s="10"/>
      <c r="KY277" s="10"/>
      <c r="KZ277" s="10"/>
      <c r="LA277" s="10"/>
      <c r="LB277" s="10"/>
      <c r="LC277" s="10"/>
      <c r="LD277" s="10"/>
      <c r="LE277" s="10"/>
      <c r="LF277" s="10"/>
      <c r="LG277" s="10"/>
      <c r="LH277" s="10"/>
      <c r="LI277" s="10"/>
      <c r="LJ277" s="10"/>
      <c r="LK277" s="10"/>
      <c r="LL277" s="10"/>
      <c r="LM277" s="10"/>
      <c r="LN277" s="10"/>
      <c r="LO277" s="10"/>
      <c r="LP277" s="10"/>
      <c r="LQ277" s="10"/>
      <c r="LR277" s="10"/>
      <c r="LS277" s="10"/>
      <c r="LT277" s="10"/>
      <c r="LU277" s="10"/>
      <c r="LV277" s="10"/>
      <c r="LW277" s="10"/>
      <c r="LX277" s="10"/>
      <c r="LY277" s="10"/>
      <c r="LZ277" s="10"/>
      <c r="MA277" s="10"/>
      <c r="MB277" s="10"/>
      <c r="MC277" s="10"/>
      <c r="MD277" s="10"/>
      <c r="ME277" s="10"/>
      <c r="MF277" s="10"/>
      <c r="MG277" s="10"/>
      <c r="MH277" s="10"/>
      <c r="MI277" s="10"/>
      <c r="MJ277" s="10"/>
      <c r="MK277" s="10"/>
      <c r="ML277" s="10"/>
      <c r="MM277" s="10"/>
      <c r="MN277" s="10"/>
      <c r="MO277" s="10"/>
      <c r="MP277" s="10"/>
      <c r="MQ277" s="10"/>
      <c r="MR277" s="10"/>
      <c r="MS277" s="10"/>
      <c r="MT277" s="10"/>
      <c r="MU277" s="10"/>
      <c r="MV277" s="10"/>
      <c r="MW277" s="10"/>
      <c r="MX277" s="10"/>
      <c r="MY277" s="10"/>
      <c r="MZ277" s="10"/>
      <c r="NA277" s="10"/>
      <c r="NB277" s="10"/>
      <c r="NC277" s="10"/>
      <c r="ND277" s="10"/>
      <c r="NE277" s="10"/>
      <c r="NF277" s="10"/>
      <c r="NG277" s="10"/>
      <c r="NH277" s="10"/>
      <c r="NI277" s="10"/>
      <c r="NJ277" s="10"/>
      <c r="NK277" s="10"/>
      <c r="NL277" s="10"/>
      <c r="NM277" s="10"/>
      <c r="NN277" s="10"/>
      <c r="NO277" s="10"/>
      <c r="NP277" s="10"/>
      <c r="NQ277" s="10"/>
      <c r="NR277" s="10"/>
      <c r="NS277" s="10"/>
      <c r="NT277" s="10"/>
      <c r="NU277" s="10"/>
      <c r="NV277" s="10"/>
      <c r="NW277" s="10"/>
      <c r="NX277" s="10"/>
      <c r="NY277" s="10"/>
      <c r="NZ277" s="10"/>
      <c r="OA277" s="10"/>
      <c r="OB277" s="10"/>
      <c r="OC277" s="10"/>
      <c r="OD277" s="10"/>
      <c r="OE277" s="10"/>
      <c r="OF277" s="10"/>
      <c r="OG277" s="10"/>
      <c r="OH277" s="10"/>
      <c r="OI277" s="10"/>
      <c r="OJ277" s="10"/>
      <c r="OK277" s="10"/>
      <c r="OL277" s="10"/>
      <c r="OM277" s="10"/>
      <c r="ON277" s="10"/>
      <c r="OO277" s="10"/>
      <c r="OP277" s="10"/>
      <c r="OQ277" s="10"/>
      <c r="OR277" s="10"/>
      <c r="OS277" s="10"/>
      <c r="OT277" s="10"/>
      <c r="OU277" s="10"/>
      <c r="OV277" s="10"/>
      <c r="OW277" s="10"/>
      <c r="OX277" s="10"/>
      <c r="OY277" s="10"/>
      <c r="OZ277" s="10"/>
      <c r="PA277" s="10"/>
      <c r="PB277" s="10"/>
      <c r="PC277" s="10"/>
      <c r="PD277" s="10"/>
      <c r="PE277" s="10"/>
      <c r="PF277" s="10"/>
      <c r="PG277" s="10"/>
      <c r="PH277" s="10"/>
      <c r="PI277" s="10"/>
      <c r="PJ277" s="10"/>
      <c r="PK277" s="10"/>
      <c r="PL277" s="10"/>
      <c r="PM277" s="10"/>
      <c r="PN277" s="10"/>
      <c r="PO277" s="10"/>
      <c r="PP277" s="10"/>
      <c r="PQ277" s="10"/>
      <c r="PR277" s="10"/>
      <c r="PS277" s="10"/>
      <c r="PT277" s="10"/>
      <c r="PU277" s="10"/>
      <c r="PV277" s="10"/>
      <c r="PW277" s="10"/>
      <c r="PX277" s="10"/>
      <c r="PY277" s="10"/>
      <c r="PZ277" s="10"/>
      <c r="QA277" s="10"/>
      <c r="QB277" s="10"/>
      <c r="QC277" s="10"/>
      <c r="QD277" s="10"/>
      <c r="QE277" s="10"/>
      <c r="QF277" s="10"/>
      <c r="QG277" s="10"/>
      <c r="QH277" s="10"/>
      <c r="QI277" s="10"/>
      <c r="QJ277" s="10"/>
      <c r="QK277" s="10"/>
      <c r="QL277" s="10"/>
      <c r="QM277" s="10"/>
      <c r="QN277" s="10"/>
      <c r="QO277" s="10"/>
      <c r="QP277" s="10"/>
      <c r="QQ277" s="10"/>
      <c r="QR277" s="10"/>
      <c r="QS277" s="10"/>
      <c r="QT277" s="10"/>
      <c r="QU277" s="10"/>
      <c r="QV277" s="10"/>
      <c r="QW277" s="10"/>
      <c r="QX277" s="10"/>
      <c r="QY277" s="10"/>
      <c r="QZ277" s="10"/>
      <c r="RA277" s="10"/>
      <c r="RB277" s="10"/>
      <c r="RC277" s="10"/>
      <c r="RD277" s="10"/>
      <c r="RE277" s="10"/>
      <c r="RF277" s="10"/>
      <c r="RG277" s="10"/>
      <c r="RH277" s="10"/>
      <c r="RI277" s="10"/>
      <c r="RJ277" s="10"/>
      <c r="RK277" s="10"/>
      <c r="RL277" s="10"/>
      <c r="RM277" s="10"/>
      <c r="RN277" s="10"/>
      <c r="RO277" s="10"/>
      <c r="RP277" s="10"/>
      <c r="RQ277" s="10"/>
      <c r="RR277" s="10"/>
      <c r="RS277" s="10"/>
      <c r="RT277" s="10"/>
      <c r="RU277" s="10"/>
      <c r="RV277" s="10"/>
      <c r="RW277" s="10"/>
      <c r="RX277" s="10"/>
      <c r="RY277" s="10"/>
      <c r="RZ277" s="10"/>
      <c r="SA277" s="10"/>
      <c r="SB277" s="10"/>
      <c r="SC277" s="10"/>
      <c r="SD277" s="10"/>
      <c r="SE277" s="10"/>
      <c r="SF277" s="10"/>
      <c r="SG277" s="10"/>
      <c r="SH277" s="10"/>
      <c r="SI277" s="10"/>
      <c r="SJ277" s="10"/>
      <c r="SK277" s="10"/>
      <c r="SL277" s="10"/>
      <c r="SM277" s="10"/>
      <c r="SN277" s="10"/>
      <c r="SO277" s="10"/>
      <c r="SP277" s="10"/>
      <c r="SQ277" s="10"/>
      <c r="SR277" s="10"/>
      <c r="SS277" s="10"/>
      <c r="ST277" s="10"/>
      <c r="SU277" s="10"/>
      <c r="SV277" s="10"/>
      <c r="SW277" s="10"/>
      <c r="SX277" s="10"/>
      <c r="SY277" s="10"/>
      <c r="SZ277" s="10"/>
      <c r="TA277" s="10"/>
      <c r="TB277" s="10"/>
      <c r="TC277" s="10"/>
      <c r="TD277" s="10"/>
      <c r="TE277" s="10"/>
      <c r="TF277" s="10"/>
      <c r="TG277" s="10"/>
      <c r="TH277" s="10"/>
      <c r="TI277" s="10"/>
      <c r="TJ277" s="10"/>
      <c r="TK277" s="10"/>
      <c r="TL277" s="10"/>
      <c r="TM277" s="10"/>
      <c r="TN277" s="10"/>
      <c r="TO277" s="10"/>
      <c r="TP277" s="10"/>
      <c r="TQ277" s="10"/>
      <c r="TR277" s="10"/>
      <c r="TS277" s="10"/>
      <c r="TT277" s="10"/>
      <c r="TU277" s="10"/>
      <c r="TV277" s="10"/>
      <c r="TW277" s="10"/>
      <c r="TX277" s="10"/>
      <c r="TY277" s="10"/>
      <c r="TZ277" s="10"/>
      <c r="UA277" s="10"/>
      <c r="UB277" s="10"/>
      <c r="UC277" s="10"/>
      <c r="UD277" s="10"/>
      <c r="UE277" s="10"/>
      <c r="UF277" s="10"/>
      <c r="UG277" s="10"/>
      <c r="UH277" s="10"/>
      <c r="UI277" s="10"/>
      <c r="UJ277" s="10"/>
      <c r="UK277" s="10"/>
      <c r="UL277" s="10"/>
      <c r="UM277" s="10"/>
      <c r="UN277" s="10"/>
      <c r="UO277" s="10"/>
      <c r="UP277" s="10"/>
      <c r="UQ277" s="10"/>
      <c r="UR277" s="10"/>
      <c r="US277" s="10"/>
      <c r="UT277" s="10"/>
      <c r="UU277" s="10"/>
      <c r="UV277" s="10"/>
      <c r="UW277" s="10"/>
      <c r="UX277" s="10"/>
      <c r="UY277" s="10"/>
      <c r="UZ277" s="10"/>
      <c r="VA277" s="10"/>
      <c r="VB277" s="10"/>
      <c r="VC277" s="10"/>
      <c r="VD277" s="10"/>
      <c r="VE277" s="10"/>
      <c r="VF277" s="10"/>
      <c r="VG277" s="10"/>
      <c r="VH277" s="10"/>
      <c r="VI277" s="10"/>
      <c r="VJ277" s="10"/>
      <c r="VK277" s="10"/>
      <c r="VL277" s="10"/>
      <c r="VM277" s="10"/>
      <c r="VN277" s="10"/>
      <c r="VO277" s="10"/>
      <c r="VP277" s="10"/>
      <c r="VQ277" s="10"/>
      <c r="VR277" s="10"/>
      <c r="VS277" s="10"/>
      <c r="VT277" s="10"/>
      <c r="VU277" s="10"/>
      <c r="VV277" s="10"/>
      <c r="VW277" s="10"/>
      <c r="VX277" s="10"/>
      <c r="VY277" s="10"/>
      <c r="VZ277" s="10"/>
      <c r="WA277" s="10"/>
      <c r="WB277" s="10"/>
      <c r="WC277" s="10"/>
      <c r="WD277" s="10"/>
      <c r="WE277" s="10"/>
      <c r="WF277" s="10"/>
      <c r="WG277" s="10"/>
      <c r="WH277" s="10"/>
      <c r="WI277" s="10"/>
      <c r="WJ277" s="10"/>
      <c r="WK277" s="10"/>
      <c r="WL277" s="10"/>
      <c r="WM277" s="10"/>
      <c r="WN277" s="10"/>
      <c r="WO277" s="10"/>
      <c r="WP277" s="10"/>
      <c r="WQ277" s="10"/>
      <c r="WR277" s="10"/>
      <c r="WS277" s="10"/>
      <c r="WT277" s="10"/>
      <c r="WU277" s="10"/>
      <c r="WV277" s="10"/>
      <c r="WW277" s="10"/>
      <c r="WX277" s="10"/>
      <c r="WY277" s="10"/>
      <c r="WZ277" s="10"/>
      <c r="XA277" s="10"/>
      <c r="XB277" s="10"/>
      <c r="XC277" s="10"/>
      <c r="XD277" s="10"/>
      <c r="XE277" s="10"/>
      <c r="XF277" s="10"/>
      <c r="XG277" s="10"/>
      <c r="XH277" s="10"/>
      <c r="XI277" s="10"/>
      <c r="XJ277" s="10"/>
      <c r="XK277" s="10"/>
      <c r="XL277" s="10"/>
      <c r="XM277" s="10"/>
      <c r="XN277" s="10"/>
      <c r="XO277" s="10"/>
      <c r="XP277" s="10"/>
      <c r="XQ277" s="10"/>
      <c r="XR277" s="10"/>
      <c r="XS277" s="10"/>
      <c r="XT277" s="10"/>
      <c r="XU277" s="10"/>
      <c r="XV277" s="10"/>
      <c r="XW277" s="10"/>
      <c r="XX277" s="10"/>
      <c r="XY277" s="10"/>
      <c r="XZ277" s="10"/>
      <c r="YA277" s="10"/>
      <c r="YB277" s="10"/>
      <c r="YC277" s="10"/>
      <c r="YD277" s="10"/>
      <c r="YE277" s="10"/>
      <c r="YF277" s="10"/>
      <c r="YG277" s="10"/>
      <c r="YH277" s="10"/>
      <c r="YI277" s="10"/>
      <c r="YJ277" s="10"/>
      <c r="YK277" s="10"/>
      <c r="YL277" s="10"/>
      <c r="YM277" s="10"/>
      <c r="YN277" s="10"/>
      <c r="YO277" s="10"/>
      <c r="YP277" s="10"/>
      <c r="YQ277" s="10"/>
      <c r="YR277" s="10"/>
      <c r="YS277" s="10"/>
      <c r="YT277" s="10"/>
      <c r="YU277" s="10"/>
      <c r="YV277" s="10"/>
      <c r="YW277" s="10"/>
      <c r="YX277" s="10"/>
      <c r="YY277" s="10"/>
      <c r="YZ277" s="10"/>
      <c r="ZA277" s="10"/>
      <c r="ZB277" s="10"/>
      <c r="ZC277" s="10"/>
      <c r="ZD277" s="10"/>
      <c r="ZE277" s="10"/>
      <c r="ZF277" s="10"/>
      <c r="ZG277" s="10"/>
      <c r="ZH277" s="10"/>
      <c r="ZI277" s="10"/>
      <c r="ZJ277" s="10"/>
      <c r="ZK277" s="10"/>
      <c r="ZL277" s="10"/>
      <c r="ZM277" s="10"/>
      <c r="ZN277" s="10"/>
      <c r="ZO277" s="10"/>
      <c r="ZP277" s="10"/>
      <c r="ZQ277" s="10"/>
      <c r="ZR277" s="10"/>
      <c r="ZS277" s="10"/>
      <c r="ZT277" s="10"/>
      <c r="ZU277" s="10"/>
      <c r="ZV277" s="10"/>
      <c r="ZW277" s="10"/>
      <c r="ZX277" s="10"/>
      <c r="ZY277" s="10"/>
      <c r="ZZ277" s="10"/>
      <c r="AAA277" s="10"/>
      <c r="AAB277" s="10"/>
      <c r="AAC277" s="10"/>
      <c r="AAD277" s="10"/>
      <c r="AAE277" s="10"/>
      <c r="AAF277" s="10"/>
      <c r="AAG277" s="10"/>
      <c r="AAH277" s="10"/>
      <c r="AAI277" s="10"/>
      <c r="AAJ277" s="10"/>
      <c r="AAK277" s="10"/>
      <c r="AAL277" s="10"/>
      <c r="AAM277" s="10"/>
      <c r="AAN277" s="10"/>
      <c r="AAO277" s="10"/>
      <c r="AAP277" s="10"/>
      <c r="AAQ277" s="10"/>
      <c r="AAR277" s="10"/>
      <c r="AAS277" s="10"/>
      <c r="AAT277" s="10"/>
      <c r="AAU277" s="10"/>
      <c r="AAV277" s="10"/>
      <c r="AAW277" s="10"/>
      <c r="AAX277" s="10"/>
      <c r="AAY277" s="10"/>
      <c r="AAZ277" s="10"/>
      <c r="ABA277" s="10"/>
      <c r="ABB277" s="10"/>
      <c r="ABC277" s="10"/>
      <c r="ABD277" s="10"/>
      <c r="ABE277" s="10"/>
      <c r="ABF277" s="10"/>
      <c r="ABG277" s="10"/>
      <c r="ABH277" s="10"/>
      <c r="ABI277" s="10"/>
      <c r="ABJ277" s="10"/>
      <c r="ABK277" s="10"/>
      <c r="ABL277" s="10"/>
      <c r="ABM277" s="10"/>
      <c r="ABN277" s="10"/>
      <c r="ABO277" s="10"/>
      <c r="ABP277" s="10"/>
      <c r="ABQ277" s="10"/>
      <c r="ABR277" s="10"/>
      <c r="ABS277" s="10"/>
      <c r="ABT277" s="10"/>
      <c r="ABU277" s="10"/>
      <c r="ABV277" s="10"/>
      <c r="ABW277" s="10"/>
      <c r="ABX277" s="10"/>
      <c r="ABY277" s="10"/>
      <c r="ABZ277" s="10"/>
      <c r="ACA277" s="10"/>
      <c r="ACB277" s="10"/>
      <c r="ACC277" s="10"/>
      <c r="ACD277" s="10"/>
      <c r="ACE277" s="10"/>
      <c r="ACF277" s="10"/>
      <c r="ACG277" s="10"/>
      <c r="ACH277" s="10"/>
      <c r="ACI277" s="10"/>
      <c r="ACJ277" s="10"/>
      <c r="ACK277" s="10"/>
      <c r="ACL277" s="10"/>
      <c r="ACM277" s="10"/>
      <c r="ACN277" s="10"/>
      <c r="ACO277" s="10"/>
      <c r="ACP277" s="10"/>
      <c r="ACQ277" s="10"/>
      <c r="ACR277" s="10"/>
      <c r="ACS277" s="10"/>
      <c r="ACT277" s="10"/>
      <c r="ACU277" s="10"/>
      <c r="ACV277" s="10"/>
      <c r="ACW277" s="10"/>
      <c r="ACX277" s="10"/>
      <c r="ACY277" s="10"/>
      <c r="ACZ277" s="10"/>
      <c r="ADA277" s="10"/>
      <c r="ADB277" s="10"/>
      <c r="ADC277" s="10"/>
      <c r="ADD277" s="10"/>
      <c r="ADE277" s="10"/>
      <c r="ADF277" s="10"/>
      <c r="ADG277" s="10"/>
      <c r="ADH277" s="10"/>
      <c r="ADI277" s="10"/>
      <c r="ADJ277" s="10"/>
      <c r="ADK277" s="10"/>
      <c r="ADL277" s="10"/>
      <c r="ADM277" s="10"/>
      <c r="ADN277" s="10"/>
      <c r="ADO277" s="10"/>
      <c r="ADP277" s="10"/>
      <c r="ADQ277" s="10"/>
      <c r="ADR277" s="10"/>
      <c r="ADS277" s="10"/>
      <c r="ADT277" s="10"/>
      <c r="ADU277" s="10"/>
      <c r="ADV277" s="10"/>
      <c r="ADW277" s="10"/>
      <c r="ADX277" s="10"/>
      <c r="ADY277" s="10"/>
      <c r="ADZ277" s="10"/>
      <c r="AEA277" s="10"/>
      <c r="AEB277" s="10"/>
      <c r="AEC277" s="10"/>
      <c r="AED277" s="10"/>
      <c r="AEE277" s="10"/>
      <c r="AEF277" s="10"/>
      <c r="AEG277" s="10"/>
      <c r="AEH277" s="10"/>
      <c r="AEI277" s="10"/>
      <c r="AEJ277" s="10"/>
      <c r="AEK277" s="10"/>
      <c r="AEL277" s="10"/>
      <c r="AEM277" s="10"/>
      <c r="AEN277" s="10"/>
      <c r="AEO277" s="10"/>
      <c r="AEP277" s="10"/>
      <c r="AEQ277" s="10"/>
      <c r="AER277" s="10"/>
      <c r="AES277" s="10"/>
      <c r="AET277" s="10"/>
      <c r="AEU277" s="10"/>
      <c r="AEV277" s="10"/>
      <c r="AEW277" s="10"/>
      <c r="AEX277" s="10"/>
      <c r="AEY277" s="10"/>
      <c r="AEZ277" s="10"/>
      <c r="AFA277" s="10"/>
      <c r="AFB277" s="10"/>
      <c r="AFC277" s="10"/>
      <c r="AFD277" s="10"/>
      <c r="AFE277" s="10"/>
      <c r="AFF277" s="10"/>
      <c r="AFG277" s="10"/>
      <c r="AFH277" s="10"/>
      <c r="AFI277" s="10"/>
      <c r="AFJ277" s="10"/>
      <c r="AFK277" s="10"/>
      <c r="AFL277" s="10"/>
      <c r="AFM277" s="10"/>
      <c r="AFN277" s="10"/>
      <c r="AFO277" s="10"/>
      <c r="AFP277" s="10"/>
      <c r="AFQ277" s="10"/>
      <c r="AFR277" s="10"/>
      <c r="AFS277" s="10"/>
      <c r="AFT277" s="10"/>
      <c r="AFU277" s="10"/>
      <c r="AFV277" s="10"/>
      <c r="AFW277" s="10"/>
      <c r="AFX277" s="10"/>
      <c r="AFY277" s="10"/>
      <c r="AFZ277" s="10"/>
      <c r="AGA277" s="10"/>
      <c r="AGB277" s="10"/>
      <c r="AGC277" s="10"/>
      <c r="AGD277" s="10"/>
      <c r="AGE277" s="10"/>
      <c r="AGF277" s="10"/>
      <c r="AGG277" s="10"/>
      <c r="AGH277" s="10"/>
      <c r="AGI277" s="10"/>
      <c r="AGJ277" s="10"/>
      <c r="AGK277" s="10"/>
      <c r="AGL277" s="10"/>
      <c r="AGM277" s="10"/>
      <c r="AGN277" s="10"/>
      <c r="AGO277" s="10"/>
      <c r="AGP277" s="10"/>
      <c r="AGQ277" s="10"/>
      <c r="AGR277" s="10"/>
      <c r="AGS277" s="10"/>
      <c r="AGT277" s="10"/>
      <c r="AGU277" s="10"/>
      <c r="AGV277" s="10"/>
      <c r="AGW277" s="10"/>
      <c r="AGX277" s="10"/>
      <c r="AGY277" s="10"/>
      <c r="AGZ277" s="10"/>
      <c r="AHA277" s="10"/>
      <c r="AHB277" s="10"/>
      <c r="AHC277" s="10"/>
      <c r="AHD277" s="10"/>
      <c r="AHE277" s="10"/>
      <c r="AHF277" s="10"/>
      <c r="AHG277" s="10"/>
      <c r="AHH277" s="10"/>
      <c r="AHI277" s="10"/>
      <c r="AHJ277" s="10"/>
      <c r="AHK277" s="10"/>
      <c r="AHL277" s="10"/>
      <c r="AHM277" s="10"/>
      <c r="AHN277" s="10"/>
      <c r="AHO277" s="10"/>
      <c r="AHP277" s="10"/>
      <c r="AHQ277" s="10"/>
      <c r="AHR277" s="10"/>
      <c r="AHS277" s="10"/>
      <c r="AHT277" s="10"/>
      <c r="AHU277" s="10"/>
      <c r="AHV277" s="10"/>
      <c r="AHW277" s="10"/>
      <c r="AHX277" s="10"/>
      <c r="AHY277" s="10"/>
      <c r="AHZ277" s="10"/>
      <c r="AIA277" s="10"/>
      <c r="AIB277" s="10"/>
      <c r="AIC277" s="10"/>
      <c r="AID277" s="10"/>
      <c r="AIE277" s="10"/>
      <c r="AIF277" s="10"/>
      <c r="AIG277" s="10"/>
      <c r="AIH277" s="10"/>
      <c r="AII277" s="10"/>
      <c r="AIJ277" s="10"/>
      <c r="AIK277" s="10"/>
      <c r="AIL277" s="10"/>
      <c r="AIM277" s="10"/>
      <c r="AIN277" s="10"/>
      <c r="AIO277" s="10"/>
      <c r="AIP277" s="10"/>
      <c r="AIQ277" s="10"/>
      <c r="AIR277" s="10"/>
      <c r="AIS277" s="10"/>
      <c r="AIT277" s="10"/>
      <c r="AIU277" s="10"/>
      <c r="AIV277" s="10"/>
      <c r="AIW277" s="10"/>
      <c r="AIX277" s="10"/>
      <c r="AIY277" s="10"/>
      <c r="AIZ277" s="10"/>
      <c r="AJA277" s="10"/>
      <c r="AJB277" s="10"/>
      <c r="AJC277" s="10"/>
      <c r="AJD277" s="10"/>
      <c r="AJE277" s="10"/>
      <c r="AJF277" s="10"/>
      <c r="AJG277" s="10"/>
      <c r="AJH277" s="10"/>
      <c r="AJI277" s="10"/>
      <c r="AJJ277" s="10"/>
      <c r="AJK277" s="10"/>
      <c r="AJL277" s="10"/>
      <c r="AJM277" s="10"/>
      <c r="AJN277" s="10"/>
      <c r="AJO277" s="10"/>
      <c r="AJP277" s="10"/>
      <c r="AJQ277" s="10"/>
      <c r="AJR277" s="10"/>
      <c r="AJS277" s="10"/>
      <c r="AJT277" s="10"/>
      <c r="AJU277" s="10"/>
      <c r="AJV277" s="10"/>
      <c r="AJW277" s="10"/>
      <c r="AJX277" s="10"/>
      <c r="AJY277" s="10"/>
      <c r="AJZ277" s="10"/>
      <c r="AKA277" s="10"/>
      <c r="AKB277" s="10"/>
      <c r="AKC277" s="10"/>
      <c r="AKD277" s="10"/>
      <c r="AKE277" s="10"/>
      <c r="AKF277" s="10"/>
      <c r="AKG277" s="10"/>
      <c r="AKH277" s="10"/>
      <c r="AKI277" s="10"/>
      <c r="AKJ277" s="10"/>
      <c r="AKK277" s="10"/>
      <c r="AKL277" s="10"/>
      <c r="AKM277" s="10"/>
      <c r="AKN277" s="10"/>
      <c r="AKO277" s="10"/>
      <c r="AKP277" s="10"/>
      <c r="AKQ277" s="10"/>
      <c r="AKR277" s="10"/>
      <c r="AKS277" s="10"/>
      <c r="AKT277" s="10"/>
      <c r="AKU277" s="10"/>
      <c r="AKV277" s="10"/>
      <c r="AKW277" s="10"/>
      <c r="AKX277" s="10"/>
      <c r="AKY277" s="10"/>
      <c r="AKZ277" s="10"/>
      <c r="ALA277" s="10"/>
      <c r="ALB277" s="10"/>
      <c r="ALC277" s="10"/>
      <c r="ALD277" s="10"/>
      <c r="ALE277" s="10"/>
      <c r="ALF277" s="10"/>
      <c r="ALG277" s="10"/>
      <c r="ALH277" s="10"/>
      <c r="ALI277" s="10"/>
      <c r="ALJ277" s="10"/>
      <c r="ALK277" s="10"/>
      <c r="ALL277" s="10"/>
      <c r="ALM277" s="10"/>
      <c r="ALN277" s="10"/>
      <c r="ALO277" s="10"/>
      <c r="ALP277" s="10"/>
      <c r="ALQ277" s="10"/>
      <c r="ALR277" s="10"/>
      <c r="ALS277" s="10"/>
      <c r="ALT277" s="10"/>
      <c r="ALU277" s="10"/>
      <c r="ALV277" s="10"/>
      <c r="ALW277" s="10"/>
      <c r="ALX277" s="10"/>
      <c r="ALY277" s="10"/>
      <c r="ALZ277" s="10"/>
      <c r="AMA277" s="10"/>
      <c r="AMB277" s="10"/>
      <c r="AMC277" s="10"/>
      <c r="AMD277" s="10"/>
      <c r="AME277" s="10"/>
      <c r="AMF277" s="10"/>
      <c r="AMG277" s="10"/>
      <c r="AMH277" s="10"/>
      <c r="AMI277" s="10"/>
      <c r="AMJ277" s="10"/>
      <c r="AMK277" s="10"/>
      <c r="AML277" s="10"/>
      <c r="AMM277" s="10"/>
      <c r="AMN277" s="10"/>
      <c r="AMO277" s="10"/>
      <c r="AMP277" s="10"/>
      <c r="AMQ277" s="10"/>
      <c r="AMR277" s="10"/>
      <c r="AMS277" s="10"/>
      <c r="AMT277" s="10"/>
      <c r="AMU277" s="10"/>
      <c r="AMV277" s="10"/>
      <c r="AMW277" s="10"/>
      <c r="AMX277" s="10"/>
      <c r="AMY277" s="10"/>
      <c r="AMZ277" s="10"/>
      <c r="ANA277" s="10"/>
      <c r="ANB277" s="10"/>
      <c r="ANC277" s="10"/>
      <c r="AND277" s="10"/>
      <c r="ANE277" s="10"/>
      <c r="ANF277" s="10"/>
      <c r="ANG277" s="10"/>
      <c r="ANH277" s="10"/>
      <c r="ANI277" s="10"/>
      <c r="ANJ277" s="10"/>
      <c r="ANK277" s="10"/>
      <c r="ANL277" s="10"/>
      <c r="ANM277" s="10"/>
      <c r="ANN277" s="10"/>
      <c r="ANO277" s="10"/>
      <c r="ANP277" s="10"/>
      <c r="ANQ277" s="10"/>
      <c r="ANR277" s="10"/>
      <c r="ANS277" s="10"/>
      <c r="ANT277" s="10"/>
      <c r="ANU277" s="10"/>
      <c r="ANV277" s="10"/>
      <c r="ANW277" s="10"/>
      <c r="ANX277" s="10"/>
      <c r="ANY277" s="10"/>
      <c r="ANZ277" s="10"/>
      <c r="AOA277" s="10"/>
      <c r="AOB277" s="10"/>
      <c r="AOC277" s="10"/>
      <c r="AOD277" s="10"/>
      <c r="AOE277" s="10"/>
      <c r="AOF277" s="10"/>
      <c r="AOG277" s="10"/>
      <c r="AOH277" s="10"/>
      <c r="AOI277" s="10"/>
      <c r="AOJ277" s="10"/>
      <c r="AOK277" s="10"/>
      <c r="AOL277" s="10"/>
      <c r="AOM277" s="10"/>
      <c r="AON277" s="10"/>
      <c r="AOO277" s="10"/>
      <c r="AOP277" s="10"/>
      <c r="AOQ277" s="10"/>
      <c r="AOR277" s="10"/>
      <c r="AOS277" s="10"/>
      <c r="AOT277" s="10"/>
      <c r="AOU277" s="10"/>
      <c r="AOV277" s="10"/>
      <c r="AOW277" s="10"/>
      <c r="AOX277" s="10"/>
      <c r="AOY277" s="10"/>
      <c r="AOZ277" s="10"/>
      <c r="APA277" s="10"/>
      <c r="APB277" s="10"/>
      <c r="APC277" s="10"/>
      <c r="APD277" s="10"/>
      <c r="APE277" s="10"/>
      <c r="APF277" s="10"/>
      <c r="APG277" s="10"/>
      <c r="APH277" s="10"/>
      <c r="API277" s="10"/>
      <c r="APJ277" s="10"/>
      <c r="APK277" s="10"/>
      <c r="APL277" s="10"/>
      <c r="APM277" s="10"/>
      <c r="APN277" s="10"/>
      <c r="APO277" s="10"/>
      <c r="APP277" s="10"/>
      <c r="APQ277" s="10"/>
      <c r="APR277" s="10"/>
      <c r="APS277" s="10"/>
      <c r="APT277" s="10"/>
      <c r="APU277" s="10"/>
      <c r="APV277" s="10"/>
      <c r="APW277" s="10"/>
      <c r="APX277" s="10"/>
      <c r="APY277" s="10"/>
      <c r="APZ277" s="10"/>
      <c r="AQA277" s="10"/>
      <c r="AQB277" s="10"/>
      <c r="AQC277" s="10"/>
      <c r="AQD277" s="10"/>
      <c r="AQE277" s="10"/>
      <c r="AQF277" s="10"/>
      <c r="AQG277" s="10"/>
      <c r="AQH277" s="10"/>
      <c r="AQI277" s="10"/>
      <c r="AQJ277" s="10"/>
      <c r="AQK277" s="10"/>
      <c r="AQL277" s="10"/>
      <c r="AQM277" s="10"/>
      <c r="AQN277" s="10"/>
      <c r="AQO277" s="10"/>
      <c r="AQP277" s="10"/>
      <c r="AQQ277" s="10"/>
      <c r="AQR277" s="10"/>
      <c r="AQS277" s="10"/>
      <c r="AQT277" s="10"/>
      <c r="AQU277" s="10"/>
      <c r="AQV277" s="10"/>
      <c r="AQW277" s="10"/>
      <c r="AQX277" s="10"/>
      <c r="AQY277" s="10"/>
      <c r="AQZ277" s="10"/>
      <c r="ARA277" s="10"/>
      <c r="ARB277" s="10"/>
      <c r="ARC277" s="10"/>
      <c r="ARD277" s="10"/>
      <c r="ARE277" s="10"/>
      <c r="ARF277" s="10"/>
      <c r="ARG277" s="10"/>
      <c r="ARH277" s="10"/>
      <c r="ARI277" s="10"/>
      <c r="ARJ277" s="10"/>
      <c r="ARK277" s="10"/>
      <c r="ARL277" s="10"/>
      <c r="ARM277" s="10"/>
      <c r="ARN277" s="10"/>
      <c r="ARO277" s="10"/>
      <c r="ARP277" s="10"/>
      <c r="ARQ277" s="10"/>
      <c r="ARR277" s="10"/>
      <c r="ARS277" s="10"/>
      <c r="ART277" s="10"/>
      <c r="ARU277" s="10"/>
      <c r="ARV277" s="10"/>
      <c r="ARW277" s="10"/>
      <c r="ARX277" s="10"/>
      <c r="ARY277" s="10"/>
      <c r="ARZ277" s="10"/>
      <c r="ASA277" s="10"/>
      <c r="ASB277" s="10"/>
      <c r="ASC277" s="10"/>
      <c r="ASD277" s="10"/>
      <c r="ASE277" s="10"/>
      <c r="ASF277" s="10"/>
      <c r="ASG277" s="10"/>
      <c r="ASH277" s="10"/>
      <c r="ASI277" s="10"/>
      <c r="ASJ277" s="10"/>
      <c r="ASK277" s="10"/>
      <c r="ASL277" s="10"/>
      <c r="ASM277" s="10"/>
      <c r="ASN277" s="10"/>
      <c r="ASO277" s="10"/>
      <c r="ASP277" s="10"/>
      <c r="ASQ277" s="10"/>
      <c r="ASR277" s="10"/>
      <c r="ASS277" s="10"/>
      <c r="AST277" s="10"/>
      <c r="ASU277" s="10"/>
      <c r="ASV277" s="10"/>
      <c r="ASW277" s="10"/>
      <c r="ASX277" s="10"/>
      <c r="ASY277" s="10"/>
      <c r="ASZ277" s="10"/>
      <c r="ATA277" s="10"/>
      <c r="ATB277" s="10"/>
      <c r="ATC277" s="10"/>
      <c r="ATD277" s="10"/>
      <c r="ATE277" s="10"/>
      <c r="ATF277" s="10"/>
      <c r="ATG277" s="10"/>
      <c r="ATH277" s="10"/>
      <c r="ATI277" s="10"/>
      <c r="ATJ277" s="10"/>
      <c r="ATK277" s="10"/>
      <c r="ATL277" s="10"/>
      <c r="ATM277" s="10"/>
      <c r="ATN277" s="10"/>
      <c r="ATO277" s="10"/>
      <c r="ATP277" s="10"/>
      <c r="ATQ277" s="10"/>
      <c r="ATR277" s="10"/>
      <c r="ATS277" s="10"/>
      <c r="ATT277" s="10"/>
      <c r="ATU277" s="10"/>
      <c r="ATV277" s="10"/>
      <c r="ATW277" s="10"/>
      <c r="ATX277" s="10"/>
      <c r="ATY277" s="10"/>
      <c r="ATZ277" s="10"/>
      <c r="AUA277" s="10"/>
      <c r="AUB277" s="10"/>
      <c r="AUC277" s="10"/>
      <c r="AUD277" s="10"/>
      <c r="AUE277" s="10"/>
      <c r="AUF277" s="10"/>
      <c r="AUG277" s="10"/>
      <c r="AUH277" s="10"/>
      <c r="AUI277" s="10"/>
      <c r="AUJ277" s="10"/>
      <c r="AUK277" s="10"/>
      <c r="AUL277" s="10"/>
      <c r="AUM277" s="10"/>
      <c r="AUN277" s="10"/>
      <c r="AUO277" s="10"/>
      <c r="AUP277" s="10"/>
      <c r="AUQ277" s="10"/>
      <c r="AUR277" s="10"/>
      <c r="AUS277" s="10"/>
      <c r="AUT277" s="10"/>
      <c r="AUU277" s="10"/>
      <c r="AUV277" s="10"/>
      <c r="AUW277" s="10"/>
      <c r="AUX277" s="10"/>
      <c r="AUY277" s="10"/>
      <c r="AUZ277" s="10"/>
      <c r="AVA277" s="10"/>
      <c r="AVB277" s="10"/>
      <c r="AVC277" s="10"/>
      <c r="AVD277" s="10"/>
      <c r="AVE277" s="10"/>
      <c r="AVF277" s="10"/>
      <c r="AVG277" s="10"/>
      <c r="AVH277" s="10"/>
      <c r="AVI277" s="10"/>
      <c r="AVJ277" s="10"/>
      <c r="AVK277" s="10"/>
      <c r="AVL277" s="10"/>
      <c r="AVM277" s="10"/>
      <c r="AVN277" s="10"/>
      <c r="AVO277" s="10"/>
      <c r="AVP277" s="10"/>
      <c r="AVQ277" s="10"/>
      <c r="AVR277" s="10"/>
      <c r="AVS277" s="10"/>
      <c r="AVT277" s="10"/>
      <c r="AVU277" s="10"/>
      <c r="AVV277" s="10"/>
      <c r="AVW277" s="10"/>
      <c r="AVX277" s="10"/>
      <c r="AVY277" s="10"/>
      <c r="AVZ277" s="10"/>
      <c r="AWA277" s="10"/>
      <c r="AWB277" s="10"/>
      <c r="AWC277" s="10"/>
      <c r="AWD277" s="10"/>
      <c r="AWE277" s="10"/>
      <c r="AWF277" s="10"/>
      <c r="AWG277" s="10"/>
      <c r="AWH277" s="10"/>
      <c r="AWI277" s="10"/>
      <c r="AWJ277" s="10"/>
      <c r="AWK277" s="10"/>
      <c r="AWL277" s="10"/>
      <c r="AWM277" s="10"/>
      <c r="AWN277" s="10"/>
      <c r="AWO277" s="10"/>
      <c r="AWP277" s="10"/>
      <c r="AWQ277" s="10"/>
      <c r="AWR277" s="10"/>
      <c r="AWS277" s="10"/>
      <c r="AWT277" s="10"/>
      <c r="AWU277" s="10"/>
      <c r="AWV277" s="10"/>
      <c r="AWW277" s="10"/>
      <c r="AWX277" s="10"/>
      <c r="AWY277" s="10"/>
      <c r="AWZ277" s="10"/>
      <c r="AXA277" s="10"/>
      <c r="AXB277" s="10"/>
      <c r="AXC277" s="10"/>
      <c r="AXD277" s="10"/>
      <c r="AXE277" s="10"/>
      <c r="AXF277" s="10"/>
      <c r="AXG277" s="10"/>
      <c r="AXH277" s="10"/>
      <c r="AXI277" s="10"/>
      <c r="AXJ277" s="10"/>
      <c r="AXK277" s="10"/>
      <c r="AXL277" s="10"/>
      <c r="AXM277" s="10"/>
      <c r="AXN277" s="10"/>
      <c r="AXO277" s="10"/>
      <c r="AXP277" s="10"/>
      <c r="AXQ277" s="10"/>
      <c r="AXR277" s="10"/>
      <c r="AXS277" s="10"/>
      <c r="AXT277" s="10"/>
      <c r="AXU277" s="10"/>
      <c r="AXV277" s="10"/>
      <c r="AXW277" s="10"/>
      <c r="AXX277" s="10"/>
      <c r="AXY277" s="10"/>
      <c r="AXZ277" s="10"/>
      <c r="AYA277" s="10"/>
      <c r="AYB277" s="10"/>
      <c r="AYC277" s="10"/>
      <c r="AYD277" s="10"/>
      <c r="AYE277" s="10"/>
      <c r="AYF277" s="10"/>
      <c r="AYG277" s="10"/>
      <c r="AYH277" s="10"/>
      <c r="AYI277" s="10"/>
      <c r="AYJ277" s="10"/>
      <c r="AYK277" s="10"/>
      <c r="AYL277" s="10"/>
      <c r="AYM277" s="10"/>
      <c r="AYN277" s="10"/>
      <c r="AYO277" s="10"/>
      <c r="AYP277" s="10"/>
      <c r="AYQ277" s="10"/>
      <c r="AYR277" s="10"/>
      <c r="AYS277" s="10"/>
      <c r="AYT277" s="10"/>
      <c r="AYU277" s="10"/>
      <c r="AYV277" s="10"/>
      <c r="AYW277" s="10"/>
      <c r="AYX277" s="10"/>
      <c r="AYY277" s="10"/>
      <c r="AYZ277" s="10"/>
      <c r="AZA277" s="10"/>
      <c r="AZB277" s="10"/>
      <c r="AZC277" s="10"/>
      <c r="AZD277" s="10"/>
      <c r="AZE277" s="10"/>
      <c r="AZF277" s="10"/>
      <c r="AZG277" s="10"/>
      <c r="AZH277" s="10"/>
      <c r="AZI277" s="10"/>
      <c r="AZJ277" s="10"/>
      <c r="AZK277" s="10"/>
      <c r="AZL277" s="10"/>
      <c r="AZM277" s="10"/>
      <c r="AZN277" s="10"/>
      <c r="AZO277" s="10"/>
      <c r="AZP277" s="10"/>
      <c r="AZQ277" s="10"/>
      <c r="AZR277" s="10"/>
      <c r="AZS277" s="10"/>
      <c r="AZT277" s="10"/>
      <c r="AZU277" s="10"/>
      <c r="AZV277" s="10"/>
      <c r="AZW277" s="10"/>
      <c r="AZX277" s="10"/>
      <c r="AZY277" s="10"/>
      <c r="AZZ277" s="10"/>
      <c r="BAA277" s="10"/>
      <c r="BAB277" s="10"/>
      <c r="BAC277" s="10"/>
      <c r="BAD277" s="10"/>
      <c r="BAE277" s="10"/>
      <c r="BAF277" s="10"/>
      <c r="BAG277" s="10"/>
      <c r="BAH277" s="10"/>
      <c r="BAI277" s="10"/>
      <c r="BAJ277" s="10"/>
      <c r="BAK277" s="10"/>
      <c r="BAL277" s="10"/>
      <c r="BAM277" s="10"/>
      <c r="BAN277" s="10"/>
      <c r="BAO277" s="10"/>
      <c r="BAP277" s="10"/>
      <c r="BAQ277" s="10"/>
      <c r="BAR277" s="10"/>
      <c r="BAS277" s="10"/>
      <c r="BAT277" s="10"/>
      <c r="BAU277" s="10"/>
      <c r="BAV277" s="10"/>
      <c r="BAW277" s="10"/>
      <c r="BAX277" s="10"/>
      <c r="BAY277" s="10"/>
      <c r="BAZ277" s="10"/>
      <c r="BBA277" s="10"/>
      <c r="BBB277" s="10"/>
      <c r="BBC277" s="10"/>
      <c r="BBD277" s="10"/>
      <c r="BBE277" s="10"/>
      <c r="BBF277" s="10"/>
      <c r="BBG277" s="10"/>
      <c r="BBH277" s="10"/>
      <c r="BBI277" s="10"/>
      <c r="BBJ277" s="10"/>
      <c r="BBK277" s="10"/>
      <c r="BBL277" s="10"/>
      <c r="BBM277" s="10"/>
      <c r="BBN277" s="10"/>
      <c r="BBO277" s="10"/>
      <c r="BBP277" s="10"/>
      <c r="BBQ277" s="10"/>
      <c r="BBR277" s="10"/>
      <c r="BBS277" s="10"/>
      <c r="BBT277" s="10"/>
      <c r="BBU277" s="10"/>
      <c r="BBV277" s="10"/>
      <c r="BBW277" s="10"/>
      <c r="BBX277" s="10"/>
      <c r="BBY277" s="10"/>
      <c r="BBZ277" s="10"/>
      <c r="BCA277" s="10"/>
      <c r="BCB277" s="10"/>
      <c r="BCC277" s="10"/>
      <c r="BCD277" s="10"/>
      <c r="BCE277" s="10"/>
      <c r="BCF277" s="10"/>
      <c r="BCG277" s="10"/>
      <c r="BCH277" s="10"/>
      <c r="BCI277" s="10"/>
      <c r="BCJ277" s="10"/>
      <c r="BCK277" s="10"/>
      <c r="BCL277" s="10"/>
      <c r="BCM277" s="10"/>
      <c r="BCN277" s="10"/>
      <c r="BCO277" s="10"/>
      <c r="BCP277" s="10"/>
      <c r="BCQ277" s="10"/>
      <c r="BCR277" s="10"/>
      <c r="BCS277" s="10"/>
      <c r="BCT277" s="10"/>
    </row>
    <row r="278" spans="1:1450" s="37" customFormat="1" x14ac:dyDescent="0.25">
      <c r="A278" s="17" t="s">
        <v>1235</v>
      </c>
      <c r="B278" s="29" t="s">
        <v>689</v>
      </c>
      <c r="C278" s="8" t="s">
        <v>84</v>
      </c>
      <c r="D278" s="29" t="s">
        <v>721</v>
      </c>
      <c r="E278" s="14" t="s">
        <v>719</v>
      </c>
      <c r="F278" s="29" t="s">
        <v>627</v>
      </c>
      <c r="G278" s="43">
        <v>16029</v>
      </c>
      <c r="H278" s="43">
        <v>912</v>
      </c>
      <c r="I278" s="43">
        <v>334</v>
      </c>
      <c r="J278" s="43"/>
      <c r="K278" s="43"/>
      <c r="L278" s="29"/>
      <c r="M278" s="29"/>
      <c r="N278" s="29"/>
      <c r="O278" s="29" t="str">
        <f t="shared" si="53"/>
        <v/>
      </c>
      <c r="P278" s="29"/>
      <c r="Q278" s="44">
        <f>ABS(G278-$K$276)</f>
        <v>1758.6000000000004</v>
      </c>
      <c r="R278" s="30">
        <f>IF(Q278&gt;$P$276,"",G278)</f>
        <v>16029</v>
      </c>
      <c r="S278" s="30">
        <f>IF(R278=G278,I278,"")</f>
        <v>334</v>
      </c>
      <c r="T278" s="29"/>
      <c r="U278" s="29"/>
      <c r="V278" s="29"/>
      <c r="W278" s="44">
        <f>IF(R278="","",((R278-$T$2774)/S278)^2)</f>
        <v>2303.1378052278678</v>
      </c>
      <c r="X278" s="29"/>
      <c r="Y278" s="31"/>
      <c r="Z278" s="31"/>
      <c r="AA278" s="31"/>
      <c r="AB278" s="31"/>
      <c r="AC278" s="29"/>
      <c r="AD278" s="29"/>
      <c r="AE278" s="29"/>
      <c r="AF278" s="29"/>
      <c r="AG278" s="63"/>
      <c r="AH278" s="32"/>
      <c r="AI278" s="32"/>
      <c r="AJ278" s="32"/>
      <c r="AK278" s="32"/>
      <c r="AL278" s="29"/>
      <c r="AM278" s="29"/>
      <c r="AN278" s="29"/>
      <c r="AO278" s="29"/>
      <c r="AP278" s="29"/>
      <c r="AQ278" s="29"/>
      <c r="AR278" s="29"/>
      <c r="AS278" s="29"/>
      <c r="AT278" s="29"/>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c r="HU278" s="10"/>
      <c r="HV278" s="10"/>
      <c r="HW278" s="10"/>
      <c r="HX278" s="10"/>
      <c r="HY278" s="10"/>
      <c r="HZ278" s="10"/>
      <c r="IA278" s="10"/>
      <c r="IB278" s="10"/>
      <c r="IC278" s="10"/>
      <c r="ID278" s="10"/>
      <c r="IE278" s="10"/>
      <c r="IF278" s="10"/>
      <c r="IG278" s="10"/>
      <c r="IH278" s="10"/>
      <c r="II278" s="10"/>
      <c r="IJ278" s="10"/>
      <c r="IK278" s="10"/>
      <c r="IL278" s="10"/>
      <c r="IM278" s="10"/>
      <c r="IN278" s="10"/>
      <c r="IO278" s="10"/>
      <c r="IP278" s="10"/>
      <c r="IQ278" s="10"/>
      <c r="IR278" s="10"/>
      <c r="IS278" s="10"/>
      <c r="IT278" s="10"/>
      <c r="IU278" s="10"/>
      <c r="IV278" s="10"/>
      <c r="IW278" s="10"/>
      <c r="IX278" s="10"/>
      <c r="IY278" s="10"/>
      <c r="IZ278" s="10"/>
      <c r="JA278" s="10"/>
      <c r="JB278" s="10"/>
      <c r="JC278" s="10"/>
      <c r="JD278" s="10"/>
      <c r="JE278" s="10"/>
      <c r="JF278" s="10"/>
      <c r="JG278" s="10"/>
      <c r="JH278" s="10"/>
      <c r="JI278" s="10"/>
      <c r="JJ278" s="10"/>
      <c r="JK278" s="10"/>
      <c r="JL278" s="10"/>
      <c r="JM278" s="10"/>
      <c r="JN278" s="10"/>
      <c r="JO278" s="10"/>
      <c r="JP278" s="10"/>
      <c r="JQ278" s="10"/>
      <c r="JR278" s="10"/>
      <c r="JS278" s="10"/>
      <c r="JT278" s="10"/>
      <c r="JU278" s="10"/>
      <c r="JV278" s="10"/>
      <c r="JW278" s="10"/>
      <c r="JX278" s="10"/>
      <c r="JY278" s="10"/>
      <c r="JZ278" s="10"/>
      <c r="KA278" s="10"/>
      <c r="KB278" s="10"/>
      <c r="KC278" s="10"/>
      <c r="KD278" s="10"/>
      <c r="KE278" s="10"/>
      <c r="KF278" s="10"/>
      <c r="KG278" s="10"/>
      <c r="KH278" s="10"/>
      <c r="KI278" s="10"/>
      <c r="KJ278" s="10"/>
      <c r="KK278" s="10"/>
      <c r="KL278" s="10"/>
      <c r="KM278" s="10"/>
      <c r="KN278" s="10"/>
      <c r="KO278" s="10"/>
      <c r="KP278" s="10"/>
      <c r="KQ278" s="10"/>
      <c r="KR278" s="10"/>
      <c r="KS278" s="10"/>
      <c r="KT278" s="10"/>
      <c r="KU278" s="10"/>
      <c r="KV278" s="10"/>
      <c r="KW278" s="10"/>
      <c r="KX278" s="10"/>
      <c r="KY278" s="10"/>
      <c r="KZ278" s="10"/>
      <c r="LA278" s="10"/>
      <c r="LB278" s="10"/>
      <c r="LC278" s="10"/>
      <c r="LD278" s="10"/>
      <c r="LE278" s="10"/>
      <c r="LF278" s="10"/>
      <c r="LG278" s="10"/>
      <c r="LH278" s="10"/>
      <c r="LI278" s="10"/>
      <c r="LJ278" s="10"/>
      <c r="LK278" s="10"/>
      <c r="LL278" s="10"/>
      <c r="LM278" s="10"/>
      <c r="LN278" s="10"/>
      <c r="LO278" s="10"/>
      <c r="LP278" s="10"/>
      <c r="LQ278" s="10"/>
      <c r="LR278" s="10"/>
      <c r="LS278" s="10"/>
      <c r="LT278" s="10"/>
      <c r="LU278" s="10"/>
      <c r="LV278" s="10"/>
      <c r="LW278" s="10"/>
      <c r="LX278" s="10"/>
      <c r="LY278" s="10"/>
      <c r="LZ278" s="10"/>
      <c r="MA278" s="10"/>
      <c r="MB278" s="10"/>
      <c r="MC278" s="10"/>
      <c r="MD278" s="10"/>
      <c r="ME278" s="10"/>
      <c r="MF278" s="10"/>
      <c r="MG278" s="10"/>
      <c r="MH278" s="10"/>
      <c r="MI278" s="10"/>
      <c r="MJ278" s="10"/>
      <c r="MK278" s="10"/>
      <c r="ML278" s="10"/>
      <c r="MM278" s="10"/>
      <c r="MN278" s="10"/>
      <c r="MO278" s="10"/>
      <c r="MP278" s="10"/>
      <c r="MQ278" s="10"/>
      <c r="MR278" s="10"/>
      <c r="MS278" s="10"/>
      <c r="MT278" s="10"/>
      <c r="MU278" s="10"/>
      <c r="MV278" s="10"/>
      <c r="MW278" s="10"/>
      <c r="MX278" s="10"/>
      <c r="MY278" s="10"/>
      <c r="MZ278" s="10"/>
      <c r="NA278" s="10"/>
      <c r="NB278" s="10"/>
      <c r="NC278" s="10"/>
      <c r="ND278" s="10"/>
      <c r="NE278" s="10"/>
      <c r="NF278" s="10"/>
      <c r="NG278" s="10"/>
      <c r="NH278" s="10"/>
      <c r="NI278" s="10"/>
      <c r="NJ278" s="10"/>
      <c r="NK278" s="10"/>
      <c r="NL278" s="10"/>
      <c r="NM278" s="10"/>
      <c r="NN278" s="10"/>
      <c r="NO278" s="10"/>
      <c r="NP278" s="10"/>
      <c r="NQ278" s="10"/>
      <c r="NR278" s="10"/>
      <c r="NS278" s="10"/>
      <c r="NT278" s="10"/>
      <c r="NU278" s="10"/>
      <c r="NV278" s="10"/>
      <c r="NW278" s="10"/>
      <c r="NX278" s="10"/>
      <c r="NY278" s="10"/>
      <c r="NZ278" s="10"/>
      <c r="OA278" s="10"/>
      <c r="OB278" s="10"/>
      <c r="OC278" s="10"/>
      <c r="OD278" s="10"/>
      <c r="OE278" s="10"/>
      <c r="OF278" s="10"/>
      <c r="OG278" s="10"/>
      <c r="OH278" s="10"/>
      <c r="OI278" s="10"/>
      <c r="OJ278" s="10"/>
      <c r="OK278" s="10"/>
      <c r="OL278" s="10"/>
      <c r="OM278" s="10"/>
      <c r="ON278" s="10"/>
      <c r="OO278" s="10"/>
      <c r="OP278" s="10"/>
      <c r="OQ278" s="10"/>
      <c r="OR278" s="10"/>
      <c r="OS278" s="10"/>
      <c r="OT278" s="10"/>
      <c r="OU278" s="10"/>
      <c r="OV278" s="10"/>
      <c r="OW278" s="10"/>
      <c r="OX278" s="10"/>
      <c r="OY278" s="10"/>
      <c r="OZ278" s="10"/>
      <c r="PA278" s="10"/>
      <c r="PB278" s="10"/>
      <c r="PC278" s="10"/>
      <c r="PD278" s="10"/>
      <c r="PE278" s="10"/>
      <c r="PF278" s="10"/>
      <c r="PG278" s="10"/>
      <c r="PH278" s="10"/>
      <c r="PI278" s="10"/>
      <c r="PJ278" s="10"/>
      <c r="PK278" s="10"/>
      <c r="PL278" s="10"/>
      <c r="PM278" s="10"/>
      <c r="PN278" s="10"/>
      <c r="PO278" s="10"/>
      <c r="PP278" s="10"/>
      <c r="PQ278" s="10"/>
      <c r="PR278" s="10"/>
      <c r="PS278" s="10"/>
      <c r="PT278" s="10"/>
      <c r="PU278" s="10"/>
      <c r="PV278" s="10"/>
      <c r="PW278" s="10"/>
      <c r="PX278" s="10"/>
      <c r="PY278" s="10"/>
      <c r="PZ278" s="10"/>
      <c r="QA278" s="10"/>
      <c r="QB278" s="10"/>
      <c r="QC278" s="10"/>
      <c r="QD278" s="10"/>
      <c r="QE278" s="10"/>
      <c r="QF278" s="10"/>
      <c r="QG278" s="10"/>
      <c r="QH278" s="10"/>
      <c r="QI278" s="10"/>
      <c r="QJ278" s="10"/>
      <c r="QK278" s="10"/>
      <c r="QL278" s="10"/>
      <c r="QM278" s="10"/>
      <c r="QN278" s="10"/>
      <c r="QO278" s="10"/>
      <c r="QP278" s="10"/>
      <c r="QQ278" s="10"/>
      <c r="QR278" s="10"/>
      <c r="QS278" s="10"/>
      <c r="QT278" s="10"/>
      <c r="QU278" s="10"/>
      <c r="QV278" s="10"/>
      <c r="QW278" s="10"/>
      <c r="QX278" s="10"/>
      <c r="QY278" s="10"/>
      <c r="QZ278" s="10"/>
      <c r="RA278" s="10"/>
      <c r="RB278" s="10"/>
      <c r="RC278" s="10"/>
      <c r="RD278" s="10"/>
      <c r="RE278" s="10"/>
      <c r="RF278" s="10"/>
      <c r="RG278" s="10"/>
      <c r="RH278" s="10"/>
      <c r="RI278" s="10"/>
      <c r="RJ278" s="10"/>
      <c r="RK278" s="10"/>
      <c r="RL278" s="10"/>
      <c r="RM278" s="10"/>
      <c r="RN278" s="10"/>
      <c r="RO278" s="10"/>
      <c r="RP278" s="10"/>
      <c r="RQ278" s="10"/>
      <c r="RR278" s="10"/>
      <c r="RS278" s="10"/>
      <c r="RT278" s="10"/>
      <c r="RU278" s="10"/>
      <c r="RV278" s="10"/>
      <c r="RW278" s="10"/>
      <c r="RX278" s="10"/>
      <c r="RY278" s="10"/>
      <c r="RZ278" s="10"/>
      <c r="SA278" s="10"/>
      <c r="SB278" s="10"/>
      <c r="SC278" s="10"/>
      <c r="SD278" s="10"/>
      <c r="SE278" s="10"/>
      <c r="SF278" s="10"/>
      <c r="SG278" s="10"/>
      <c r="SH278" s="10"/>
      <c r="SI278" s="10"/>
      <c r="SJ278" s="10"/>
      <c r="SK278" s="10"/>
      <c r="SL278" s="10"/>
      <c r="SM278" s="10"/>
      <c r="SN278" s="10"/>
      <c r="SO278" s="10"/>
      <c r="SP278" s="10"/>
      <c r="SQ278" s="10"/>
      <c r="SR278" s="10"/>
      <c r="SS278" s="10"/>
      <c r="ST278" s="10"/>
      <c r="SU278" s="10"/>
      <c r="SV278" s="10"/>
      <c r="SW278" s="10"/>
      <c r="SX278" s="10"/>
      <c r="SY278" s="10"/>
      <c r="SZ278" s="10"/>
      <c r="TA278" s="10"/>
      <c r="TB278" s="10"/>
      <c r="TC278" s="10"/>
      <c r="TD278" s="10"/>
      <c r="TE278" s="10"/>
      <c r="TF278" s="10"/>
      <c r="TG278" s="10"/>
      <c r="TH278" s="10"/>
      <c r="TI278" s="10"/>
      <c r="TJ278" s="10"/>
      <c r="TK278" s="10"/>
      <c r="TL278" s="10"/>
      <c r="TM278" s="10"/>
      <c r="TN278" s="10"/>
      <c r="TO278" s="10"/>
      <c r="TP278" s="10"/>
      <c r="TQ278" s="10"/>
      <c r="TR278" s="10"/>
      <c r="TS278" s="10"/>
      <c r="TT278" s="10"/>
      <c r="TU278" s="10"/>
      <c r="TV278" s="10"/>
      <c r="TW278" s="10"/>
      <c r="TX278" s="10"/>
      <c r="TY278" s="10"/>
      <c r="TZ278" s="10"/>
      <c r="UA278" s="10"/>
      <c r="UB278" s="10"/>
      <c r="UC278" s="10"/>
      <c r="UD278" s="10"/>
      <c r="UE278" s="10"/>
      <c r="UF278" s="10"/>
      <c r="UG278" s="10"/>
      <c r="UH278" s="10"/>
      <c r="UI278" s="10"/>
      <c r="UJ278" s="10"/>
      <c r="UK278" s="10"/>
      <c r="UL278" s="10"/>
      <c r="UM278" s="10"/>
      <c r="UN278" s="10"/>
      <c r="UO278" s="10"/>
      <c r="UP278" s="10"/>
      <c r="UQ278" s="10"/>
      <c r="UR278" s="10"/>
      <c r="US278" s="10"/>
      <c r="UT278" s="10"/>
      <c r="UU278" s="10"/>
      <c r="UV278" s="10"/>
      <c r="UW278" s="10"/>
      <c r="UX278" s="10"/>
      <c r="UY278" s="10"/>
      <c r="UZ278" s="10"/>
      <c r="VA278" s="10"/>
      <c r="VB278" s="10"/>
      <c r="VC278" s="10"/>
      <c r="VD278" s="10"/>
      <c r="VE278" s="10"/>
      <c r="VF278" s="10"/>
      <c r="VG278" s="10"/>
      <c r="VH278" s="10"/>
      <c r="VI278" s="10"/>
      <c r="VJ278" s="10"/>
      <c r="VK278" s="10"/>
      <c r="VL278" s="10"/>
      <c r="VM278" s="10"/>
      <c r="VN278" s="10"/>
      <c r="VO278" s="10"/>
      <c r="VP278" s="10"/>
      <c r="VQ278" s="10"/>
      <c r="VR278" s="10"/>
      <c r="VS278" s="10"/>
      <c r="VT278" s="10"/>
      <c r="VU278" s="10"/>
      <c r="VV278" s="10"/>
      <c r="VW278" s="10"/>
      <c r="VX278" s="10"/>
      <c r="VY278" s="10"/>
      <c r="VZ278" s="10"/>
      <c r="WA278" s="10"/>
      <c r="WB278" s="10"/>
      <c r="WC278" s="10"/>
      <c r="WD278" s="10"/>
      <c r="WE278" s="10"/>
      <c r="WF278" s="10"/>
      <c r="WG278" s="10"/>
      <c r="WH278" s="10"/>
      <c r="WI278" s="10"/>
      <c r="WJ278" s="10"/>
      <c r="WK278" s="10"/>
      <c r="WL278" s="10"/>
      <c r="WM278" s="10"/>
      <c r="WN278" s="10"/>
      <c r="WO278" s="10"/>
      <c r="WP278" s="10"/>
      <c r="WQ278" s="10"/>
      <c r="WR278" s="10"/>
      <c r="WS278" s="10"/>
      <c r="WT278" s="10"/>
      <c r="WU278" s="10"/>
      <c r="WV278" s="10"/>
      <c r="WW278" s="10"/>
      <c r="WX278" s="10"/>
      <c r="WY278" s="10"/>
      <c r="WZ278" s="10"/>
      <c r="XA278" s="10"/>
      <c r="XB278" s="10"/>
      <c r="XC278" s="10"/>
      <c r="XD278" s="10"/>
      <c r="XE278" s="10"/>
      <c r="XF278" s="10"/>
      <c r="XG278" s="10"/>
      <c r="XH278" s="10"/>
      <c r="XI278" s="10"/>
      <c r="XJ278" s="10"/>
      <c r="XK278" s="10"/>
      <c r="XL278" s="10"/>
      <c r="XM278" s="10"/>
      <c r="XN278" s="10"/>
      <c r="XO278" s="10"/>
      <c r="XP278" s="10"/>
      <c r="XQ278" s="10"/>
      <c r="XR278" s="10"/>
      <c r="XS278" s="10"/>
      <c r="XT278" s="10"/>
      <c r="XU278" s="10"/>
      <c r="XV278" s="10"/>
      <c r="XW278" s="10"/>
      <c r="XX278" s="10"/>
      <c r="XY278" s="10"/>
      <c r="XZ278" s="10"/>
      <c r="YA278" s="10"/>
      <c r="YB278" s="10"/>
      <c r="YC278" s="10"/>
      <c r="YD278" s="10"/>
      <c r="YE278" s="10"/>
      <c r="YF278" s="10"/>
      <c r="YG278" s="10"/>
      <c r="YH278" s="10"/>
      <c r="YI278" s="10"/>
      <c r="YJ278" s="10"/>
      <c r="YK278" s="10"/>
      <c r="YL278" s="10"/>
      <c r="YM278" s="10"/>
      <c r="YN278" s="10"/>
      <c r="YO278" s="10"/>
      <c r="YP278" s="10"/>
      <c r="YQ278" s="10"/>
      <c r="YR278" s="10"/>
      <c r="YS278" s="10"/>
      <c r="YT278" s="10"/>
      <c r="YU278" s="10"/>
      <c r="YV278" s="10"/>
      <c r="YW278" s="10"/>
      <c r="YX278" s="10"/>
      <c r="YY278" s="10"/>
      <c r="YZ278" s="10"/>
      <c r="ZA278" s="10"/>
      <c r="ZB278" s="10"/>
      <c r="ZC278" s="10"/>
      <c r="ZD278" s="10"/>
      <c r="ZE278" s="10"/>
      <c r="ZF278" s="10"/>
      <c r="ZG278" s="10"/>
      <c r="ZH278" s="10"/>
      <c r="ZI278" s="10"/>
      <c r="ZJ278" s="10"/>
      <c r="ZK278" s="10"/>
      <c r="ZL278" s="10"/>
      <c r="ZM278" s="10"/>
      <c r="ZN278" s="10"/>
      <c r="ZO278" s="10"/>
      <c r="ZP278" s="10"/>
      <c r="ZQ278" s="10"/>
      <c r="ZR278" s="10"/>
      <c r="ZS278" s="10"/>
      <c r="ZT278" s="10"/>
      <c r="ZU278" s="10"/>
      <c r="ZV278" s="10"/>
      <c r="ZW278" s="10"/>
      <c r="ZX278" s="10"/>
      <c r="ZY278" s="10"/>
      <c r="ZZ278" s="10"/>
      <c r="AAA278" s="10"/>
      <c r="AAB278" s="10"/>
      <c r="AAC278" s="10"/>
      <c r="AAD278" s="10"/>
      <c r="AAE278" s="10"/>
      <c r="AAF278" s="10"/>
      <c r="AAG278" s="10"/>
      <c r="AAH278" s="10"/>
      <c r="AAI278" s="10"/>
      <c r="AAJ278" s="10"/>
      <c r="AAK278" s="10"/>
      <c r="AAL278" s="10"/>
      <c r="AAM278" s="10"/>
      <c r="AAN278" s="10"/>
      <c r="AAO278" s="10"/>
      <c r="AAP278" s="10"/>
      <c r="AAQ278" s="10"/>
      <c r="AAR278" s="10"/>
      <c r="AAS278" s="10"/>
      <c r="AAT278" s="10"/>
      <c r="AAU278" s="10"/>
      <c r="AAV278" s="10"/>
      <c r="AAW278" s="10"/>
      <c r="AAX278" s="10"/>
      <c r="AAY278" s="10"/>
      <c r="AAZ278" s="10"/>
      <c r="ABA278" s="10"/>
      <c r="ABB278" s="10"/>
      <c r="ABC278" s="10"/>
      <c r="ABD278" s="10"/>
      <c r="ABE278" s="10"/>
      <c r="ABF278" s="10"/>
      <c r="ABG278" s="10"/>
      <c r="ABH278" s="10"/>
      <c r="ABI278" s="10"/>
      <c r="ABJ278" s="10"/>
      <c r="ABK278" s="10"/>
      <c r="ABL278" s="10"/>
      <c r="ABM278" s="10"/>
      <c r="ABN278" s="10"/>
      <c r="ABO278" s="10"/>
      <c r="ABP278" s="10"/>
      <c r="ABQ278" s="10"/>
      <c r="ABR278" s="10"/>
      <c r="ABS278" s="10"/>
      <c r="ABT278" s="10"/>
      <c r="ABU278" s="10"/>
      <c r="ABV278" s="10"/>
      <c r="ABW278" s="10"/>
      <c r="ABX278" s="10"/>
      <c r="ABY278" s="10"/>
      <c r="ABZ278" s="10"/>
      <c r="ACA278" s="10"/>
      <c r="ACB278" s="10"/>
      <c r="ACC278" s="10"/>
      <c r="ACD278" s="10"/>
      <c r="ACE278" s="10"/>
      <c r="ACF278" s="10"/>
      <c r="ACG278" s="10"/>
      <c r="ACH278" s="10"/>
      <c r="ACI278" s="10"/>
      <c r="ACJ278" s="10"/>
      <c r="ACK278" s="10"/>
      <c r="ACL278" s="10"/>
      <c r="ACM278" s="10"/>
      <c r="ACN278" s="10"/>
      <c r="ACO278" s="10"/>
      <c r="ACP278" s="10"/>
      <c r="ACQ278" s="10"/>
      <c r="ACR278" s="10"/>
      <c r="ACS278" s="10"/>
      <c r="ACT278" s="10"/>
      <c r="ACU278" s="10"/>
      <c r="ACV278" s="10"/>
      <c r="ACW278" s="10"/>
      <c r="ACX278" s="10"/>
      <c r="ACY278" s="10"/>
      <c r="ACZ278" s="10"/>
      <c r="ADA278" s="10"/>
      <c r="ADB278" s="10"/>
      <c r="ADC278" s="10"/>
      <c r="ADD278" s="10"/>
      <c r="ADE278" s="10"/>
      <c r="ADF278" s="10"/>
      <c r="ADG278" s="10"/>
      <c r="ADH278" s="10"/>
      <c r="ADI278" s="10"/>
      <c r="ADJ278" s="10"/>
      <c r="ADK278" s="10"/>
      <c r="ADL278" s="10"/>
      <c r="ADM278" s="10"/>
      <c r="ADN278" s="10"/>
      <c r="ADO278" s="10"/>
      <c r="ADP278" s="10"/>
      <c r="ADQ278" s="10"/>
      <c r="ADR278" s="10"/>
      <c r="ADS278" s="10"/>
      <c r="ADT278" s="10"/>
      <c r="ADU278" s="10"/>
      <c r="ADV278" s="10"/>
      <c r="ADW278" s="10"/>
      <c r="ADX278" s="10"/>
      <c r="ADY278" s="10"/>
      <c r="ADZ278" s="10"/>
      <c r="AEA278" s="10"/>
      <c r="AEB278" s="10"/>
      <c r="AEC278" s="10"/>
      <c r="AED278" s="10"/>
      <c r="AEE278" s="10"/>
      <c r="AEF278" s="10"/>
      <c r="AEG278" s="10"/>
      <c r="AEH278" s="10"/>
      <c r="AEI278" s="10"/>
      <c r="AEJ278" s="10"/>
      <c r="AEK278" s="10"/>
      <c r="AEL278" s="10"/>
      <c r="AEM278" s="10"/>
      <c r="AEN278" s="10"/>
      <c r="AEO278" s="10"/>
      <c r="AEP278" s="10"/>
      <c r="AEQ278" s="10"/>
      <c r="AER278" s="10"/>
      <c r="AES278" s="10"/>
      <c r="AET278" s="10"/>
      <c r="AEU278" s="10"/>
      <c r="AEV278" s="10"/>
      <c r="AEW278" s="10"/>
      <c r="AEX278" s="10"/>
      <c r="AEY278" s="10"/>
      <c r="AEZ278" s="10"/>
      <c r="AFA278" s="10"/>
      <c r="AFB278" s="10"/>
      <c r="AFC278" s="10"/>
      <c r="AFD278" s="10"/>
      <c r="AFE278" s="10"/>
      <c r="AFF278" s="10"/>
      <c r="AFG278" s="10"/>
      <c r="AFH278" s="10"/>
      <c r="AFI278" s="10"/>
      <c r="AFJ278" s="10"/>
      <c r="AFK278" s="10"/>
      <c r="AFL278" s="10"/>
      <c r="AFM278" s="10"/>
      <c r="AFN278" s="10"/>
      <c r="AFO278" s="10"/>
      <c r="AFP278" s="10"/>
      <c r="AFQ278" s="10"/>
      <c r="AFR278" s="10"/>
      <c r="AFS278" s="10"/>
      <c r="AFT278" s="10"/>
      <c r="AFU278" s="10"/>
      <c r="AFV278" s="10"/>
      <c r="AFW278" s="10"/>
      <c r="AFX278" s="10"/>
      <c r="AFY278" s="10"/>
      <c r="AFZ278" s="10"/>
      <c r="AGA278" s="10"/>
      <c r="AGB278" s="10"/>
      <c r="AGC278" s="10"/>
      <c r="AGD278" s="10"/>
      <c r="AGE278" s="10"/>
      <c r="AGF278" s="10"/>
      <c r="AGG278" s="10"/>
      <c r="AGH278" s="10"/>
      <c r="AGI278" s="10"/>
      <c r="AGJ278" s="10"/>
      <c r="AGK278" s="10"/>
      <c r="AGL278" s="10"/>
      <c r="AGM278" s="10"/>
      <c r="AGN278" s="10"/>
      <c r="AGO278" s="10"/>
      <c r="AGP278" s="10"/>
      <c r="AGQ278" s="10"/>
      <c r="AGR278" s="10"/>
      <c r="AGS278" s="10"/>
      <c r="AGT278" s="10"/>
      <c r="AGU278" s="10"/>
      <c r="AGV278" s="10"/>
      <c r="AGW278" s="10"/>
      <c r="AGX278" s="10"/>
      <c r="AGY278" s="10"/>
      <c r="AGZ278" s="10"/>
      <c r="AHA278" s="10"/>
      <c r="AHB278" s="10"/>
      <c r="AHC278" s="10"/>
      <c r="AHD278" s="10"/>
      <c r="AHE278" s="10"/>
      <c r="AHF278" s="10"/>
      <c r="AHG278" s="10"/>
      <c r="AHH278" s="10"/>
      <c r="AHI278" s="10"/>
      <c r="AHJ278" s="10"/>
      <c r="AHK278" s="10"/>
      <c r="AHL278" s="10"/>
      <c r="AHM278" s="10"/>
      <c r="AHN278" s="10"/>
      <c r="AHO278" s="10"/>
      <c r="AHP278" s="10"/>
      <c r="AHQ278" s="10"/>
      <c r="AHR278" s="10"/>
      <c r="AHS278" s="10"/>
      <c r="AHT278" s="10"/>
      <c r="AHU278" s="10"/>
      <c r="AHV278" s="10"/>
      <c r="AHW278" s="10"/>
      <c r="AHX278" s="10"/>
      <c r="AHY278" s="10"/>
      <c r="AHZ278" s="10"/>
      <c r="AIA278" s="10"/>
      <c r="AIB278" s="10"/>
      <c r="AIC278" s="10"/>
      <c r="AID278" s="10"/>
      <c r="AIE278" s="10"/>
      <c r="AIF278" s="10"/>
      <c r="AIG278" s="10"/>
      <c r="AIH278" s="10"/>
      <c r="AII278" s="10"/>
      <c r="AIJ278" s="10"/>
      <c r="AIK278" s="10"/>
      <c r="AIL278" s="10"/>
      <c r="AIM278" s="10"/>
      <c r="AIN278" s="10"/>
      <c r="AIO278" s="10"/>
      <c r="AIP278" s="10"/>
      <c r="AIQ278" s="10"/>
      <c r="AIR278" s="10"/>
      <c r="AIS278" s="10"/>
      <c r="AIT278" s="10"/>
      <c r="AIU278" s="10"/>
      <c r="AIV278" s="10"/>
      <c r="AIW278" s="10"/>
      <c r="AIX278" s="10"/>
      <c r="AIY278" s="10"/>
      <c r="AIZ278" s="10"/>
      <c r="AJA278" s="10"/>
      <c r="AJB278" s="10"/>
      <c r="AJC278" s="10"/>
      <c r="AJD278" s="10"/>
      <c r="AJE278" s="10"/>
      <c r="AJF278" s="10"/>
      <c r="AJG278" s="10"/>
      <c r="AJH278" s="10"/>
      <c r="AJI278" s="10"/>
      <c r="AJJ278" s="10"/>
      <c r="AJK278" s="10"/>
      <c r="AJL278" s="10"/>
      <c r="AJM278" s="10"/>
      <c r="AJN278" s="10"/>
      <c r="AJO278" s="10"/>
      <c r="AJP278" s="10"/>
      <c r="AJQ278" s="10"/>
      <c r="AJR278" s="10"/>
      <c r="AJS278" s="10"/>
      <c r="AJT278" s="10"/>
      <c r="AJU278" s="10"/>
      <c r="AJV278" s="10"/>
      <c r="AJW278" s="10"/>
      <c r="AJX278" s="10"/>
      <c r="AJY278" s="10"/>
      <c r="AJZ278" s="10"/>
      <c r="AKA278" s="10"/>
      <c r="AKB278" s="10"/>
      <c r="AKC278" s="10"/>
      <c r="AKD278" s="10"/>
      <c r="AKE278" s="10"/>
      <c r="AKF278" s="10"/>
      <c r="AKG278" s="10"/>
      <c r="AKH278" s="10"/>
      <c r="AKI278" s="10"/>
      <c r="AKJ278" s="10"/>
      <c r="AKK278" s="10"/>
      <c r="AKL278" s="10"/>
      <c r="AKM278" s="10"/>
      <c r="AKN278" s="10"/>
      <c r="AKO278" s="10"/>
      <c r="AKP278" s="10"/>
      <c r="AKQ278" s="10"/>
      <c r="AKR278" s="10"/>
      <c r="AKS278" s="10"/>
      <c r="AKT278" s="10"/>
      <c r="AKU278" s="10"/>
      <c r="AKV278" s="10"/>
      <c r="AKW278" s="10"/>
      <c r="AKX278" s="10"/>
      <c r="AKY278" s="10"/>
      <c r="AKZ278" s="10"/>
      <c r="ALA278" s="10"/>
      <c r="ALB278" s="10"/>
      <c r="ALC278" s="10"/>
      <c r="ALD278" s="10"/>
      <c r="ALE278" s="10"/>
      <c r="ALF278" s="10"/>
      <c r="ALG278" s="10"/>
      <c r="ALH278" s="10"/>
      <c r="ALI278" s="10"/>
      <c r="ALJ278" s="10"/>
      <c r="ALK278" s="10"/>
      <c r="ALL278" s="10"/>
      <c r="ALM278" s="10"/>
      <c r="ALN278" s="10"/>
      <c r="ALO278" s="10"/>
      <c r="ALP278" s="10"/>
      <c r="ALQ278" s="10"/>
      <c r="ALR278" s="10"/>
      <c r="ALS278" s="10"/>
      <c r="ALT278" s="10"/>
      <c r="ALU278" s="10"/>
      <c r="ALV278" s="10"/>
      <c r="ALW278" s="10"/>
      <c r="ALX278" s="10"/>
      <c r="ALY278" s="10"/>
      <c r="ALZ278" s="10"/>
      <c r="AMA278" s="10"/>
      <c r="AMB278" s="10"/>
      <c r="AMC278" s="10"/>
      <c r="AMD278" s="10"/>
      <c r="AME278" s="10"/>
      <c r="AMF278" s="10"/>
      <c r="AMG278" s="10"/>
      <c r="AMH278" s="10"/>
      <c r="AMI278" s="10"/>
      <c r="AMJ278" s="10"/>
      <c r="AMK278" s="10"/>
      <c r="AML278" s="10"/>
      <c r="AMM278" s="10"/>
      <c r="AMN278" s="10"/>
      <c r="AMO278" s="10"/>
      <c r="AMP278" s="10"/>
      <c r="AMQ278" s="10"/>
      <c r="AMR278" s="10"/>
      <c r="AMS278" s="10"/>
      <c r="AMT278" s="10"/>
      <c r="AMU278" s="10"/>
      <c r="AMV278" s="10"/>
      <c r="AMW278" s="10"/>
      <c r="AMX278" s="10"/>
      <c r="AMY278" s="10"/>
      <c r="AMZ278" s="10"/>
      <c r="ANA278" s="10"/>
      <c r="ANB278" s="10"/>
      <c r="ANC278" s="10"/>
      <c r="AND278" s="10"/>
      <c r="ANE278" s="10"/>
      <c r="ANF278" s="10"/>
      <c r="ANG278" s="10"/>
      <c r="ANH278" s="10"/>
      <c r="ANI278" s="10"/>
      <c r="ANJ278" s="10"/>
      <c r="ANK278" s="10"/>
      <c r="ANL278" s="10"/>
      <c r="ANM278" s="10"/>
      <c r="ANN278" s="10"/>
      <c r="ANO278" s="10"/>
      <c r="ANP278" s="10"/>
      <c r="ANQ278" s="10"/>
      <c r="ANR278" s="10"/>
      <c r="ANS278" s="10"/>
      <c r="ANT278" s="10"/>
      <c r="ANU278" s="10"/>
      <c r="ANV278" s="10"/>
      <c r="ANW278" s="10"/>
      <c r="ANX278" s="10"/>
      <c r="ANY278" s="10"/>
      <c r="ANZ278" s="10"/>
      <c r="AOA278" s="10"/>
      <c r="AOB278" s="10"/>
      <c r="AOC278" s="10"/>
      <c r="AOD278" s="10"/>
      <c r="AOE278" s="10"/>
      <c r="AOF278" s="10"/>
      <c r="AOG278" s="10"/>
      <c r="AOH278" s="10"/>
      <c r="AOI278" s="10"/>
      <c r="AOJ278" s="10"/>
      <c r="AOK278" s="10"/>
      <c r="AOL278" s="10"/>
      <c r="AOM278" s="10"/>
      <c r="AON278" s="10"/>
      <c r="AOO278" s="10"/>
      <c r="AOP278" s="10"/>
      <c r="AOQ278" s="10"/>
      <c r="AOR278" s="10"/>
      <c r="AOS278" s="10"/>
      <c r="AOT278" s="10"/>
      <c r="AOU278" s="10"/>
      <c r="AOV278" s="10"/>
      <c r="AOW278" s="10"/>
      <c r="AOX278" s="10"/>
      <c r="AOY278" s="10"/>
      <c r="AOZ278" s="10"/>
      <c r="APA278" s="10"/>
      <c r="APB278" s="10"/>
      <c r="APC278" s="10"/>
      <c r="APD278" s="10"/>
      <c r="APE278" s="10"/>
      <c r="APF278" s="10"/>
      <c r="APG278" s="10"/>
      <c r="APH278" s="10"/>
      <c r="API278" s="10"/>
      <c r="APJ278" s="10"/>
      <c r="APK278" s="10"/>
      <c r="APL278" s="10"/>
      <c r="APM278" s="10"/>
      <c r="APN278" s="10"/>
      <c r="APO278" s="10"/>
      <c r="APP278" s="10"/>
      <c r="APQ278" s="10"/>
      <c r="APR278" s="10"/>
      <c r="APS278" s="10"/>
      <c r="APT278" s="10"/>
      <c r="APU278" s="10"/>
      <c r="APV278" s="10"/>
      <c r="APW278" s="10"/>
      <c r="APX278" s="10"/>
      <c r="APY278" s="10"/>
      <c r="APZ278" s="10"/>
      <c r="AQA278" s="10"/>
      <c r="AQB278" s="10"/>
      <c r="AQC278" s="10"/>
      <c r="AQD278" s="10"/>
      <c r="AQE278" s="10"/>
      <c r="AQF278" s="10"/>
      <c r="AQG278" s="10"/>
      <c r="AQH278" s="10"/>
      <c r="AQI278" s="10"/>
      <c r="AQJ278" s="10"/>
      <c r="AQK278" s="10"/>
      <c r="AQL278" s="10"/>
      <c r="AQM278" s="10"/>
      <c r="AQN278" s="10"/>
      <c r="AQO278" s="10"/>
      <c r="AQP278" s="10"/>
      <c r="AQQ278" s="10"/>
      <c r="AQR278" s="10"/>
      <c r="AQS278" s="10"/>
      <c r="AQT278" s="10"/>
      <c r="AQU278" s="10"/>
      <c r="AQV278" s="10"/>
      <c r="AQW278" s="10"/>
      <c r="AQX278" s="10"/>
      <c r="AQY278" s="10"/>
      <c r="AQZ278" s="10"/>
      <c r="ARA278" s="10"/>
      <c r="ARB278" s="10"/>
      <c r="ARC278" s="10"/>
      <c r="ARD278" s="10"/>
      <c r="ARE278" s="10"/>
      <c r="ARF278" s="10"/>
      <c r="ARG278" s="10"/>
      <c r="ARH278" s="10"/>
      <c r="ARI278" s="10"/>
      <c r="ARJ278" s="10"/>
      <c r="ARK278" s="10"/>
      <c r="ARL278" s="10"/>
      <c r="ARM278" s="10"/>
      <c r="ARN278" s="10"/>
      <c r="ARO278" s="10"/>
      <c r="ARP278" s="10"/>
      <c r="ARQ278" s="10"/>
      <c r="ARR278" s="10"/>
      <c r="ARS278" s="10"/>
      <c r="ART278" s="10"/>
      <c r="ARU278" s="10"/>
      <c r="ARV278" s="10"/>
      <c r="ARW278" s="10"/>
      <c r="ARX278" s="10"/>
      <c r="ARY278" s="10"/>
      <c r="ARZ278" s="10"/>
      <c r="ASA278" s="10"/>
      <c r="ASB278" s="10"/>
      <c r="ASC278" s="10"/>
      <c r="ASD278" s="10"/>
      <c r="ASE278" s="10"/>
      <c r="ASF278" s="10"/>
      <c r="ASG278" s="10"/>
      <c r="ASH278" s="10"/>
      <c r="ASI278" s="10"/>
      <c r="ASJ278" s="10"/>
      <c r="ASK278" s="10"/>
      <c r="ASL278" s="10"/>
      <c r="ASM278" s="10"/>
      <c r="ASN278" s="10"/>
      <c r="ASO278" s="10"/>
      <c r="ASP278" s="10"/>
      <c r="ASQ278" s="10"/>
      <c r="ASR278" s="10"/>
      <c r="ASS278" s="10"/>
      <c r="AST278" s="10"/>
      <c r="ASU278" s="10"/>
      <c r="ASV278" s="10"/>
      <c r="ASW278" s="10"/>
      <c r="ASX278" s="10"/>
      <c r="ASY278" s="10"/>
      <c r="ASZ278" s="10"/>
      <c r="ATA278" s="10"/>
      <c r="ATB278" s="10"/>
      <c r="ATC278" s="10"/>
      <c r="ATD278" s="10"/>
      <c r="ATE278" s="10"/>
      <c r="ATF278" s="10"/>
      <c r="ATG278" s="10"/>
      <c r="ATH278" s="10"/>
      <c r="ATI278" s="10"/>
      <c r="ATJ278" s="10"/>
      <c r="ATK278" s="10"/>
      <c r="ATL278" s="10"/>
      <c r="ATM278" s="10"/>
      <c r="ATN278" s="10"/>
      <c r="ATO278" s="10"/>
      <c r="ATP278" s="10"/>
      <c r="ATQ278" s="10"/>
      <c r="ATR278" s="10"/>
      <c r="ATS278" s="10"/>
      <c r="ATT278" s="10"/>
      <c r="ATU278" s="10"/>
      <c r="ATV278" s="10"/>
      <c r="ATW278" s="10"/>
      <c r="ATX278" s="10"/>
      <c r="ATY278" s="10"/>
      <c r="ATZ278" s="10"/>
      <c r="AUA278" s="10"/>
      <c r="AUB278" s="10"/>
      <c r="AUC278" s="10"/>
      <c r="AUD278" s="10"/>
      <c r="AUE278" s="10"/>
      <c r="AUF278" s="10"/>
      <c r="AUG278" s="10"/>
      <c r="AUH278" s="10"/>
      <c r="AUI278" s="10"/>
      <c r="AUJ278" s="10"/>
      <c r="AUK278" s="10"/>
      <c r="AUL278" s="10"/>
      <c r="AUM278" s="10"/>
      <c r="AUN278" s="10"/>
      <c r="AUO278" s="10"/>
      <c r="AUP278" s="10"/>
      <c r="AUQ278" s="10"/>
      <c r="AUR278" s="10"/>
      <c r="AUS278" s="10"/>
      <c r="AUT278" s="10"/>
      <c r="AUU278" s="10"/>
      <c r="AUV278" s="10"/>
      <c r="AUW278" s="10"/>
      <c r="AUX278" s="10"/>
      <c r="AUY278" s="10"/>
      <c r="AUZ278" s="10"/>
      <c r="AVA278" s="10"/>
      <c r="AVB278" s="10"/>
      <c r="AVC278" s="10"/>
      <c r="AVD278" s="10"/>
      <c r="AVE278" s="10"/>
      <c r="AVF278" s="10"/>
      <c r="AVG278" s="10"/>
      <c r="AVH278" s="10"/>
      <c r="AVI278" s="10"/>
      <c r="AVJ278" s="10"/>
      <c r="AVK278" s="10"/>
      <c r="AVL278" s="10"/>
      <c r="AVM278" s="10"/>
      <c r="AVN278" s="10"/>
      <c r="AVO278" s="10"/>
      <c r="AVP278" s="10"/>
      <c r="AVQ278" s="10"/>
      <c r="AVR278" s="10"/>
      <c r="AVS278" s="10"/>
      <c r="AVT278" s="10"/>
      <c r="AVU278" s="10"/>
      <c r="AVV278" s="10"/>
      <c r="AVW278" s="10"/>
      <c r="AVX278" s="10"/>
      <c r="AVY278" s="10"/>
      <c r="AVZ278" s="10"/>
      <c r="AWA278" s="10"/>
      <c r="AWB278" s="10"/>
      <c r="AWC278" s="10"/>
      <c r="AWD278" s="10"/>
      <c r="AWE278" s="10"/>
      <c r="AWF278" s="10"/>
      <c r="AWG278" s="10"/>
      <c r="AWH278" s="10"/>
      <c r="AWI278" s="10"/>
      <c r="AWJ278" s="10"/>
      <c r="AWK278" s="10"/>
      <c r="AWL278" s="10"/>
      <c r="AWM278" s="10"/>
      <c r="AWN278" s="10"/>
      <c r="AWO278" s="10"/>
      <c r="AWP278" s="10"/>
      <c r="AWQ278" s="10"/>
      <c r="AWR278" s="10"/>
      <c r="AWS278" s="10"/>
      <c r="AWT278" s="10"/>
      <c r="AWU278" s="10"/>
      <c r="AWV278" s="10"/>
      <c r="AWW278" s="10"/>
      <c r="AWX278" s="10"/>
      <c r="AWY278" s="10"/>
      <c r="AWZ278" s="10"/>
      <c r="AXA278" s="10"/>
      <c r="AXB278" s="10"/>
      <c r="AXC278" s="10"/>
      <c r="AXD278" s="10"/>
      <c r="AXE278" s="10"/>
      <c r="AXF278" s="10"/>
      <c r="AXG278" s="10"/>
      <c r="AXH278" s="10"/>
      <c r="AXI278" s="10"/>
      <c r="AXJ278" s="10"/>
      <c r="AXK278" s="10"/>
      <c r="AXL278" s="10"/>
      <c r="AXM278" s="10"/>
      <c r="AXN278" s="10"/>
      <c r="AXO278" s="10"/>
      <c r="AXP278" s="10"/>
      <c r="AXQ278" s="10"/>
      <c r="AXR278" s="10"/>
      <c r="AXS278" s="10"/>
      <c r="AXT278" s="10"/>
      <c r="AXU278" s="10"/>
      <c r="AXV278" s="10"/>
      <c r="AXW278" s="10"/>
      <c r="AXX278" s="10"/>
      <c r="AXY278" s="10"/>
      <c r="AXZ278" s="10"/>
      <c r="AYA278" s="10"/>
      <c r="AYB278" s="10"/>
      <c r="AYC278" s="10"/>
      <c r="AYD278" s="10"/>
      <c r="AYE278" s="10"/>
      <c r="AYF278" s="10"/>
      <c r="AYG278" s="10"/>
      <c r="AYH278" s="10"/>
      <c r="AYI278" s="10"/>
      <c r="AYJ278" s="10"/>
      <c r="AYK278" s="10"/>
      <c r="AYL278" s="10"/>
      <c r="AYM278" s="10"/>
      <c r="AYN278" s="10"/>
      <c r="AYO278" s="10"/>
      <c r="AYP278" s="10"/>
      <c r="AYQ278" s="10"/>
      <c r="AYR278" s="10"/>
      <c r="AYS278" s="10"/>
      <c r="AYT278" s="10"/>
      <c r="AYU278" s="10"/>
      <c r="AYV278" s="10"/>
      <c r="AYW278" s="10"/>
      <c r="AYX278" s="10"/>
      <c r="AYY278" s="10"/>
      <c r="AYZ278" s="10"/>
      <c r="AZA278" s="10"/>
      <c r="AZB278" s="10"/>
      <c r="AZC278" s="10"/>
      <c r="AZD278" s="10"/>
      <c r="AZE278" s="10"/>
      <c r="AZF278" s="10"/>
      <c r="AZG278" s="10"/>
      <c r="AZH278" s="10"/>
      <c r="AZI278" s="10"/>
      <c r="AZJ278" s="10"/>
      <c r="AZK278" s="10"/>
      <c r="AZL278" s="10"/>
      <c r="AZM278" s="10"/>
      <c r="AZN278" s="10"/>
      <c r="AZO278" s="10"/>
      <c r="AZP278" s="10"/>
      <c r="AZQ278" s="10"/>
      <c r="AZR278" s="10"/>
      <c r="AZS278" s="10"/>
      <c r="AZT278" s="10"/>
      <c r="AZU278" s="10"/>
      <c r="AZV278" s="10"/>
      <c r="AZW278" s="10"/>
      <c r="AZX278" s="10"/>
      <c r="AZY278" s="10"/>
      <c r="AZZ278" s="10"/>
      <c r="BAA278" s="10"/>
      <c r="BAB278" s="10"/>
      <c r="BAC278" s="10"/>
      <c r="BAD278" s="10"/>
      <c r="BAE278" s="10"/>
      <c r="BAF278" s="10"/>
      <c r="BAG278" s="10"/>
      <c r="BAH278" s="10"/>
      <c r="BAI278" s="10"/>
      <c r="BAJ278" s="10"/>
      <c r="BAK278" s="10"/>
      <c r="BAL278" s="10"/>
      <c r="BAM278" s="10"/>
      <c r="BAN278" s="10"/>
      <c r="BAO278" s="10"/>
      <c r="BAP278" s="10"/>
      <c r="BAQ278" s="10"/>
      <c r="BAR278" s="10"/>
      <c r="BAS278" s="10"/>
      <c r="BAT278" s="10"/>
      <c r="BAU278" s="10"/>
      <c r="BAV278" s="10"/>
      <c r="BAW278" s="10"/>
      <c r="BAX278" s="10"/>
      <c r="BAY278" s="10"/>
      <c r="BAZ278" s="10"/>
      <c r="BBA278" s="10"/>
      <c r="BBB278" s="10"/>
      <c r="BBC278" s="10"/>
      <c r="BBD278" s="10"/>
      <c r="BBE278" s="10"/>
      <c r="BBF278" s="10"/>
      <c r="BBG278" s="10"/>
      <c r="BBH278" s="10"/>
      <c r="BBI278" s="10"/>
      <c r="BBJ278" s="10"/>
      <c r="BBK278" s="10"/>
      <c r="BBL278" s="10"/>
      <c r="BBM278" s="10"/>
      <c r="BBN278" s="10"/>
      <c r="BBO278" s="10"/>
      <c r="BBP278" s="10"/>
      <c r="BBQ278" s="10"/>
      <c r="BBR278" s="10"/>
      <c r="BBS278" s="10"/>
      <c r="BBT278" s="10"/>
      <c r="BBU278" s="10"/>
      <c r="BBV278" s="10"/>
      <c r="BBW278" s="10"/>
      <c r="BBX278" s="10"/>
      <c r="BBY278" s="10"/>
      <c r="BBZ278" s="10"/>
      <c r="BCA278" s="10"/>
      <c r="BCB278" s="10"/>
      <c r="BCC278" s="10"/>
      <c r="BCD278" s="10"/>
      <c r="BCE278" s="10"/>
      <c r="BCF278" s="10"/>
      <c r="BCG278" s="10"/>
      <c r="BCH278" s="10"/>
      <c r="BCI278" s="10"/>
      <c r="BCJ278" s="10"/>
      <c r="BCK278" s="10"/>
      <c r="BCL278" s="10"/>
      <c r="BCM278" s="10"/>
      <c r="BCN278" s="10"/>
      <c r="BCO278" s="10"/>
      <c r="BCP278" s="10"/>
      <c r="BCQ278" s="10"/>
      <c r="BCR278" s="10"/>
      <c r="BCS278" s="10"/>
      <c r="BCT278" s="10"/>
    </row>
    <row r="279" spans="1:1450" s="37" customFormat="1" x14ac:dyDescent="0.25">
      <c r="A279" s="17" t="s">
        <v>1235</v>
      </c>
      <c r="B279" s="29" t="s">
        <v>689</v>
      </c>
      <c r="C279" s="8" t="s">
        <v>84</v>
      </c>
      <c r="D279" s="29" t="s">
        <v>722</v>
      </c>
      <c r="E279" s="14" t="s">
        <v>719</v>
      </c>
      <c r="F279" s="29" t="s">
        <v>628</v>
      </c>
      <c r="G279" s="43">
        <v>11924</v>
      </c>
      <c r="H279" s="43">
        <v>682</v>
      </c>
      <c r="I279" s="43">
        <v>258</v>
      </c>
      <c r="J279" s="43"/>
      <c r="K279" s="43"/>
      <c r="L279" s="29"/>
      <c r="M279" s="29"/>
      <c r="N279" s="29"/>
      <c r="O279" s="29" t="str">
        <f t="shared" si="53"/>
        <v/>
      </c>
      <c r="P279" s="29"/>
      <c r="Q279" s="44">
        <f>ABS(G279-$K$276)</f>
        <v>2346.3999999999996</v>
      </c>
      <c r="R279" s="30">
        <f>IF(Q279&gt;$P$276,"",G279)</f>
        <v>11924</v>
      </c>
      <c r="S279" s="30">
        <f>IF(R279=G279,I279,"")</f>
        <v>258</v>
      </c>
      <c r="T279" s="29"/>
      <c r="U279" s="29"/>
      <c r="V279" s="29"/>
      <c r="W279" s="44">
        <f>IF(R279="","",((R279-$T$2774)/S279)^2)</f>
        <v>2136.0161048013942</v>
      </c>
      <c r="X279" s="29"/>
      <c r="Y279" s="31"/>
      <c r="Z279" s="31"/>
      <c r="AA279" s="31"/>
      <c r="AB279" s="31"/>
      <c r="AC279" s="29"/>
      <c r="AD279" s="29"/>
      <c r="AE279" s="29"/>
      <c r="AF279" s="29"/>
      <c r="AG279" s="63"/>
      <c r="AH279" s="32"/>
      <c r="AI279" s="32"/>
      <c r="AJ279" s="32"/>
      <c r="AK279" s="32"/>
      <c r="AL279" s="29"/>
      <c r="AM279" s="29"/>
      <c r="AN279" s="29"/>
      <c r="AO279" s="29"/>
      <c r="AP279" s="29"/>
      <c r="AQ279" s="29"/>
      <c r="AR279" s="29"/>
      <c r="AS279" s="29"/>
      <c r="AT279" s="29"/>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c r="HU279" s="10"/>
      <c r="HV279" s="10"/>
      <c r="HW279" s="10"/>
      <c r="HX279" s="10"/>
      <c r="HY279" s="10"/>
      <c r="HZ279" s="10"/>
      <c r="IA279" s="10"/>
      <c r="IB279" s="10"/>
      <c r="IC279" s="10"/>
      <c r="ID279" s="10"/>
      <c r="IE279" s="10"/>
      <c r="IF279" s="10"/>
      <c r="IG279" s="10"/>
      <c r="IH279" s="10"/>
      <c r="II279" s="10"/>
      <c r="IJ279" s="10"/>
      <c r="IK279" s="10"/>
      <c r="IL279" s="10"/>
      <c r="IM279" s="10"/>
      <c r="IN279" s="10"/>
      <c r="IO279" s="10"/>
      <c r="IP279" s="10"/>
      <c r="IQ279" s="10"/>
      <c r="IR279" s="10"/>
      <c r="IS279" s="10"/>
      <c r="IT279" s="10"/>
      <c r="IU279" s="10"/>
      <c r="IV279" s="10"/>
      <c r="IW279" s="10"/>
      <c r="IX279" s="10"/>
      <c r="IY279" s="10"/>
      <c r="IZ279" s="10"/>
      <c r="JA279" s="10"/>
      <c r="JB279" s="10"/>
      <c r="JC279" s="10"/>
      <c r="JD279" s="10"/>
      <c r="JE279" s="10"/>
      <c r="JF279" s="10"/>
      <c r="JG279" s="10"/>
      <c r="JH279" s="10"/>
      <c r="JI279" s="10"/>
      <c r="JJ279" s="10"/>
      <c r="JK279" s="10"/>
      <c r="JL279" s="10"/>
      <c r="JM279" s="10"/>
      <c r="JN279" s="10"/>
      <c r="JO279" s="10"/>
      <c r="JP279" s="10"/>
      <c r="JQ279" s="10"/>
      <c r="JR279" s="10"/>
      <c r="JS279" s="10"/>
      <c r="JT279" s="10"/>
      <c r="JU279" s="10"/>
      <c r="JV279" s="10"/>
      <c r="JW279" s="10"/>
      <c r="JX279" s="10"/>
      <c r="JY279" s="10"/>
      <c r="JZ279" s="10"/>
      <c r="KA279" s="10"/>
      <c r="KB279" s="10"/>
      <c r="KC279" s="10"/>
      <c r="KD279" s="10"/>
      <c r="KE279" s="10"/>
      <c r="KF279" s="10"/>
      <c r="KG279" s="10"/>
      <c r="KH279" s="10"/>
      <c r="KI279" s="10"/>
      <c r="KJ279" s="10"/>
      <c r="KK279" s="10"/>
      <c r="KL279" s="10"/>
      <c r="KM279" s="10"/>
      <c r="KN279" s="10"/>
      <c r="KO279" s="10"/>
      <c r="KP279" s="10"/>
      <c r="KQ279" s="10"/>
      <c r="KR279" s="10"/>
      <c r="KS279" s="10"/>
      <c r="KT279" s="10"/>
      <c r="KU279" s="10"/>
      <c r="KV279" s="10"/>
      <c r="KW279" s="10"/>
      <c r="KX279" s="10"/>
      <c r="KY279" s="10"/>
      <c r="KZ279" s="10"/>
      <c r="LA279" s="10"/>
      <c r="LB279" s="10"/>
      <c r="LC279" s="10"/>
      <c r="LD279" s="10"/>
      <c r="LE279" s="10"/>
      <c r="LF279" s="10"/>
      <c r="LG279" s="10"/>
      <c r="LH279" s="10"/>
      <c r="LI279" s="10"/>
      <c r="LJ279" s="10"/>
      <c r="LK279" s="10"/>
      <c r="LL279" s="10"/>
      <c r="LM279" s="10"/>
      <c r="LN279" s="10"/>
      <c r="LO279" s="10"/>
      <c r="LP279" s="10"/>
      <c r="LQ279" s="10"/>
      <c r="LR279" s="10"/>
      <c r="LS279" s="10"/>
      <c r="LT279" s="10"/>
      <c r="LU279" s="10"/>
      <c r="LV279" s="10"/>
      <c r="LW279" s="10"/>
      <c r="LX279" s="10"/>
      <c r="LY279" s="10"/>
      <c r="LZ279" s="10"/>
      <c r="MA279" s="10"/>
      <c r="MB279" s="10"/>
      <c r="MC279" s="10"/>
      <c r="MD279" s="10"/>
      <c r="ME279" s="10"/>
      <c r="MF279" s="10"/>
      <c r="MG279" s="10"/>
      <c r="MH279" s="10"/>
      <c r="MI279" s="10"/>
      <c r="MJ279" s="10"/>
      <c r="MK279" s="10"/>
      <c r="ML279" s="10"/>
      <c r="MM279" s="10"/>
      <c r="MN279" s="10"/>
      <c r="MO279" s="10"/>
      <c r="MP279" s="10"/>
      <c r="MQ279" s="10"/>
      <c r="MR279" s="10"/>
      <c r="MS279" s="10"/>
      <c r="MT279" s="10"/>
      <c r="MU279" s="10"/>
      <c r="MV279" s="10"/>
      <c r="MW279" s="10"/>
      <c r="MX279" s="10"/>
      <c r="MY279" s="10"/>
      <c r="MZ279" s="10"/>
      <c r="NA279" s="10"/>
      <c r="NB279" s="10"/>
      <c r="NC279" s="10"/>
      <c r="ND279" s="10"/>
      <c r="NE279" s="10"/>
      <c r="NF279" s="10"/>
      <c r="NG279" s="10"/>
      <c r="NH279" s="10"/>
      <c r="NI279" s="10"/>
      <c r="NJ279" s="10"/>
      <c r="NK279" s="10"/>
      <c r="NL279" s="10"/>
      <c r="NM279" s="10"/>
      <c r="NN279" s="10"/>
      <c r="NO279" s="10"/>
      <c r="NP279" s="10"/>
      <c r="NQ279" s="10"/>
      <c r="NR279" s="10"/>
      <c r="NS279" s="10"/>
      <c r="NT279" s="10"/>
      <c r="NU279" s="10"/>
      <c r="NV279" s="10"/>
      <c r="NW279" s="10"/>
      <c r="NX279" s="10"/>
      <c r="NY279" s="10"/>
      <c r="NZ279" s="10"/>
      <c r="OA279" s="10"/>
      <c r="OB279" s="10"/>
      <c r="OC279" s="10"/>
      <c r="OD279" s="10"/>
      <c r="OE279" s="10"/>
      <c r="OF279" s="10"/>
      <c r="OG279" s="10"/>
      <c r="OH279" s="10"/>
      <c r="OI279" s="10"/>
      <c r="OJ279" s="10"/>
      <c r="OK279" s="10"/>
      <c r="OL279" s="10"/>
      <c r="OM279" s="10"/>
      <c r="ON279" s="10"/>
      <c r="OO279" s="10"/>
      <c r="OP279" s="10"/>
      <c r="OQ279" s="10"/>
      <c r="OR279" s="10"/>
      <c r="OS279" s="10"/>
      <c r="OT279" s="10"/>
      <c r="OU279" s="10"/>
      <c r="OV279" s="10"/>
      <c r="OW279" s="10"/>
      <c r="OX279" s="10"/>
      <c r="OY279" s="10"/>
      <c r="OZ279" s="10"/>
      <c r="PA279" s="10"/>
      <c r="PB279" s="10"/>
      <c r="PC279" s="10"/>
      <c r="PD279" s="10"/>
      <c r="PE279" s="10"/>
      <c r="PF279" s="10"/>
      <c r="PG279" s="10"/>
      <c r="PH279" s="10"/>
      <c r="PI279" s="10"/>
      <c r="PJ279" s="10"/>
      <c r="PK279" s="10"/>
      <c r="PL279" s="10"/>
      <c r="PM279" s="10"/>
      <c r="PN279" s="10"/>
      <c r="PO279" s="10"/>
      <c r="PP279" s="10"/>
      <c r="PQ279" s="10"/>
      <c r="PR279" s="10"/>
      <c r="PS279" s="10"/>
      <c r="PT279" s="10"/>
      <c r="PU279" s="10"/>
      <c r="PV279" s="10"/>
      <c r="PW279" s="10"/>
      <c r="PX279" s="10"/>
      <c r="PY279" s="10"/>
      <c r="PZ279" s="10"/>
      <c r="QA279" s="10"/>
      <c r="QB279" s="10"/>
      <c r="QC279" s="10"/>
      <c r="QD279" s="10"/>
      <c r="QE279" s="10"/>
      <c r="QF279" s="10"/>
      <c r="QG279" s="10"/>
      <c r="QH279" s="10"/>
      <c r="QI279" s="10"/>
      <c r="QJ279" s="10"/>
      <c r="QK279" s="10"/>
      <c r="QL279" s="10"/>
      <c r="QM279" s="10"/>
      <c r="QN279" s="10"/>
      <c r="QO279" s="10"/>
      <c r="QP279" s="10"/>
      <c r="QQ279" s="10"/>
      <c r="QR279" s="10"/>
      <c r="QS279" s="10"/>
      <c r="QT279" s="10"/>
      <c r="QU279" s="10"/>
      <c r="QV279" s="10"/>
      <c r="QW279" s="10"/>
      <c r="QX279" s="10"/>
      <c r="QY279" s="10"/>
      <c r="QZ279" s="10"/>
      <c r="RA279" s="10"/>
      <c r="RB279" s="10"/>
      <c r="RC279" s="10"/>
      <c r="RD279" s="10"/>
      <c r="RE279" s="10"/>
      <c r="RF279" s="10"/>
      <c r="RG279" s="10"/>
      <c r="RH279" s="10"/>
      <c r="RI279" s="10"/>
      <c r="RJ279" s="10"/>
      <c r="RK279" s="10"/>
      <c r="RL279" s="10"/>
      <c r="RM279" s="10"/>
      <c r="RN279" s="10"/>
      <c r="RO279" s="10"/>
      <c r="RP279" s="10"/>
      <c r="RQ279" s="10"/>
      <c r="RR279" s="10"/>
      <c r="RS279" s="10"/>
      <c r="RT279" s="10"/>
      <c r="RU279" s="10"/>
      <c r="RV279" s="10"/>
      <c r="RW279" s="10"/>
      <c r="RX279" s="10"/>
      <c r="RY279" s="10"/>
      <c r="RZ279" s="10"/>
      <c r="SA279" s="10"/>
      <c r="SB279" s="10"/>
      <c r="SC279" s="10"/>
      <c r="SD279" s="10"/>
      <c r="SE279" s="10"/>
      <c r="SF279" s="10"/>
      <c r="SG279" s="10"/>
      <c r="SH279" s="10"/>
      <c r="SI279" s="10"/>
      <c r="SJ279" s="10"/>
      <c r="SK279" s="10"/>
      <c r="SL279" s="10"/>
      <c r="SM279" s="10"/>
      <c r="SN279" s="10"/>
      <c r="SO279" s="10"/>
      <c r="SP279" s="10"/>
      <c r="SQ279" s="10"/>
      <c r="SR279" s="10"/>
      <c r="SS279" s="10"/>
      <c r="ST279" s="10"/>
      <c r="SU279" s="10"/>
      <c r="SV279" s="10"/>
      <c r="SW279" s="10"/>
      <c r="SX279" s="10"/>
      <c r="SY279" s="10"/>
      <c r="SZ279" s="10"/>
      <c r="TA279" s="10"/>
      <c r="TB279" s="10"/>
      <c r="TC279" s="10"/>
      <c r="TD279" s="10"/>
      <c r="TE279" s="10"/>
      <c r="TF279" s="10"/>
      <c r="TG279" s="10"/>
      <c r="TH279" s="10"/>
      <c r="TI279" s="10"/>
      <c r="TJ279" s="10"/>
      <c r="TK279" s="10"/>
      <c r="TL279" s="10"/>
      <c r="TM279" s="10"/>
      <c r="TN279" s="10"/>
      <c r="TO279" s="10"/>
      <c r="TP279" s="10"/>
      <c r="TQ279" s="10"/>
      <c r="TR279" s="10"/>
      <c r="TS279" s="10"/>
      <c r="TT279" s="10"/>
      <c r="TU279" s="10"/>
      <c r="TV279" s="10"/>
      <c r="TW279" s="10"/>
      <c r="TX279" s="10"/>
      <c r="TY279" s="10"/>
      <c r="TZ279" s="10"/>
      <c r="UA279" s="10"/>
      <c r="UB279" s="10"/>
      <c r="UC279" s="10"/>
      <c r="UD279" s="10"/>
      <c r="UE279" s="10"/>
      <c r="UF279" s="10"/>
      <c r="UG279" s="10"/>
      <c r="UH279" s="10"/>
      <c r="UI279" s="10"/>
      <c r="UJ279" s="10"/>
      <c r="UK279" s="10"/>
      <c r="UL279" s="10"/>
      <c r="UM279" s="10"/>
      <c r="UN279" s="10"/>
      <c r="UO279" s="10"/>
      <c r="UP279" s="10"/>
      <c r="UQ279" s="10"/>
      <c r="UR279" s="10"/>
      <c r="US279" s="10"/>
      <c r="UT279" s="10"/>
      <c r="UU279" s="10"/>
      <c r="UV279" s="10"/>
      <c r="UW279" s="10"/>
      <c r="UX279" s="10"/>
      <c r="UY279" s="10"/>
      <c r="UZ279" s="10"/>
      <c r="VA279" s="10"/>
      <c r="VB279" s="10"/>
      <c r="VC279" s="10"/>
      <c r="VD279" s="10"/>
      <c r="VE279" s="10"/>
      <c r="VF279" s="10"/>
      <c r="VG279" s="10"/>
      <c r="VH279" s="10"/>
      <c r="VI279" s="10"/>
      <c r="VJ279" s="10"/>
      <c r="VK279" s="10"/>
      <c r="VL279" s="10"/>
      <c r="VM279" s="10"/>
      <c r="VN279" s="10"/>
      <c r="VO279" s="10"/>
      <c r="VP279" s="10"/>
      <c r="VQ279" s="10"/>
      <c r="VR279" s="10"/>
      <c r="VS279" s="10"/>
      <c r="VT279" s="10"/>
      <c r="VU279" s="10"/>
      <c r="VV279" s="10"/>
      <c r="VW279" s="10"/>
      <c r="VX279" s="10"/>
      <c r="VY279" s="10"/>
      <c r="VZ279" s="10"/>
      <c r="WA279" s="10"/>
      <c r="WB279" s="10"/>
      <c r="WC279" s="10"/>
      <c r="WD279" s="10"/>
      <c r="WE279" s="10"/>
      <c r="WF279" s="10"/>
      <c r="WG279" s="10"/>
      <c r="WH279" s="10"/>
      <c r="WI279" s="10"/>
      <c r="WJ279" s="10"/>
      <c r="WK279" s="10"/>
      <c r="WL279" s="10"/>
      <c r="WM279" s="10"/>
      <c r="WN279" s="10"/>
      <c r="WO279" s="10"/>
      <c r="WP279" s="10"/>
      <c r="WQ279" s="10"/>
      <c r="WR279" s="10"/>
      <c r="WS279" s="10"/>
      <c r="WT279" s="10"/>
      <c r="WU279" s="10"/>
      <c r="WV279" s="10"/>
      <c r="WW279" s="10"/>
      <c r="WX279" s="10"/>
      <c r="WY279" s="10"/>
      <c r="WZ279" s="10"/>
      <c r="XA279" s="10"/>
      <c r="XB279" s="10"/>
      <c r="XC279" s="10"/>
      <c r="XD279" s="10"/>
      <c r="XE279" s="10"/>
      <c r="XF279" s="10"/>
      <c r="XG279" s="10"/>
      <c r="XH279" s="10"/>
      <c r="XI279" s="10"/>
      <c r="XJ279" s="10"/>
      <c r="XK279" s="10"/>
      <c r="XL279" s="10"/>
      <c r="XM279" s="10"/>
      <c r="XN279" s="10"/>
      <c r="XO279" s="10"/>
      <c r="XP279" s="10"/>
      <c r="XQ279" s="10"/>
      <c r="XR279" s="10"/>
      <c r="XS279" s="10"/>
      <c r="XT279" s="10"/>
      <c r="XU279" s="10"/>
      <c r="XV279" s="10"/>
      <c r="XW279" s="10"/>
      <c r="XX279" s="10"/>
      <c r="XY279" s="10"/>
      <c r="XZ279" s="10"/>
      <c r="YA279" s="10"/>
      <c r="YB279" s="10"/>
      <c r="YC279" s="10"/>
      <c r="YD279" s="10"/>
      <c r="YE279" s="10"/>
      <c r="YF279" s="10"/>
      <c r="YG279" s="10"/>
      <c r="YH279" s="10"/>
      <c r="YI279" s="10"/>
      <c r="YJ279" s="10"/>
      <c r="YK279" s="10"/>
      <c r="YL279" s="10"/>
      <c r="YM279" s="10"/>
      <c r="YN279" s="10"/>
      <c r="YO279" s="10"/>
      <c r="YP279" s="10"/>
      <c r="YQ279" s="10"/>
      <c r="YR279" s="10"/>
      <c r="YS279" s="10"/>
      <c r="YT279" s="10"/>
      <c r="YU279" s="10"/>
      <c r="YV279" s="10"/>
      <c r="YW279" s="10"/>
      <c r="YX279" s="10"/>
      <c r="YY279" s="10"/>
      <c r="YZ279" s="10"/>
      <c r="ZA279" s="10"/>
      <c r="ZB279" s="10"/>
      <c r="ZC279" s="10"/>
      <c r="ZD279" s="10"/>
      <c r="ZE279" s="10"/>
      <c r="ZF279" s="10"/>
      <c r="ZG279" s="10"/>
      <c r="ZH279" s="10"/>
      <c r="ZI279" s="10"/>
      <c r="ZJ279" s="10"/>
      <c r="ZK279" s="10"/>
      <c r="ZL279" s="10"/>
      <c r="ZM279" s="10"/>
      <c r="ZN279" s="10"/>
      <c r="ZO279" s="10"/>
      <c r="ZP279" s="10"/>
      <c r="ZQ279" s="10"/>
      <c r="ZR279" s="10"/>
      <c r="ZS279" s="10"/>
      <c r="ZT279" s="10"/>
      <c r="ZU279" s="10"/>
      <c r="ZV279" s="10"/>
      <c r="ZW279" s="10"/>
      <c r="ZX279" s="10"/>
      <c r="ZY279" s="10"/>
      <c r="ZZ279" s="10"/>
      <c r="AAA279" s="10"/>
      <c r="AAB279" s="10"/>
      <c r="AAC279" s="10"/>
      <c r="AAD279" s="10"/>
      <c r="AAE279" s="10"/>
      <c r="AAF279" s="10"/>
      <c r="AAG279" s="10"/>
      <c r="AAH279" s="10"/>
      <c r="AAI279" s="10"/>
      <c r="AAJ279" s="10"/>
      <c r="AAK279" s="10"/>
      <c r="AAL279" s="10"/>
      <c r="AAM279" s="10"/>
      <c r="AAN279" s="10"/>
      <c r="AAO279" s="10"/>
      <c r="AAP279" s="10"/>
      <c r="AAQ279" s="10"/>
      <c r="AAR279" s="10"/>
      <c r="AAS279" s="10"/>
      <c r="AAT279" s="10"/>
      <c r="AAU279" s="10"/>
      <c r="AAV279" s="10"/>
      <c r="AAW279" s="10"/>
      <c r="AAX279" s="10"/>
      <c r="AAY279" s="10"/>
      <c r="AAZ279" s="10"/>
      <c r="ABA279" s="10"/>
      <c r="ABB279" s="10"/>
      <c r="ABC279" s="10"/>
      <c r="ABD279" s="10"/>
      <c r="ABE279" s="10"/>
      <c r="ABF279" s="10"/>
      <c r="ABG279" s="10"/>
      <c r="ABH279" s="10"/>
      <c r="ABI279" s="10"/>
      <c r="ABJ279" s="10"/>
      <c r="ABK279" s="10"/>
      <c r="ABL279" s="10"/>
      <c r="ABM279" s="10"/>
      <c r="ABN279" s="10"/>
      <c r="ABO279" s="10"/>
      <c r="ABP279" s="10"/>
      <c r="ABQ279" s="10"/>
      <c r="ABR279" s="10"/>
      <c r="ABS279" s="10"/>
      <c r="ABT279" s="10"/>
      <c r="ABU279" s="10"/>
      <c r="ABV279" s="10"/>
      <c r="ABW279" s="10"/>
      <c r="ABX279" s="10"/>
      <c r="ABY279" s="10"/>
      <c r="ABZ279" s="10"/>
      <c r="ACA279" s="10"/>
      <c r="ACB279" s="10"/>
      <c r="ACC279" s="10"/>
      <c r="ACD279" s="10"/>
      <c r="ACE279" s="10"/>
      <c r="ACF279" s="10"/>
      <c r="ACG279" s="10"/>
      <c r="ACH279" s="10"/>
      <c r="ACI279" s="10"/>
      <c r="ACJ279" s="10"/>
      <c r="ACK279" s="10"/>
      <c r="ACL279" s="10"/>
      <c r="ACM279" s="10"/>
      <c r="ACN279" s="10"/>
      <c r="ACO279" s="10"/>
      <c r="ACP279" s="10"/>
      <c r="ACQ279" s="10"/>
      <c r="ACR279" s="10"/>
      <c r="ACS279" s="10"/>
      <c r="ACT279" s="10"/>
      <c r="ACU279" s="10"/>
      <c r="ACV279" s="10"/>
      <c r="ACW279" s="10"/>
      <c r="ACX279" s="10"/>
      <c r="ACY279" s="10"/>
      <c r="ACZ279" s="10"/>
      <c r="ADA279" s="10"/>
      <c r="ADB279" s="10"/>
      <c r="ADC279" s="10"/>
      <c r="ADD279" s="10"/>
      <c r="ADE279" s="10"/>
      <c r="ADF279" s="10"/>
      <c r="ADG279" s="10"/>
      <c r="ADH279" s="10"/>
      <c r="ADI279" s="10"/>
      <c r="ADJ279" s="10"/>
      <c r="ADK279" s="10"/>
      <c r="ADL279" s="10"/>
      <c r="ADM279" s="10"/>
      <c r="ADN279" s="10"/>
      <c r="ADO279" s="10"/>
      <c r="ADP279" s="10"/>
      <c r="ADQ279" s="10"/>
      <c r="ADR279" s="10"/>
      <c r="ADS279" s="10"/>
      <c r="ADT279" s="10"/>
      <c r="ADU279" s="10"/>
      <c r="ADV279" s="10"/>
      <c r="ADW279" s="10"/>
      <c r="ADX279" s="10"/>
      <c r="ADY279" s="10"/>
      <c r="ADZ279" s="10"/>
      <c r="AEA279" s="10"/>
      <c r="AEB279" s="10"/>
      <c r="AEC279" s="10"/>
      <c r="AED279" s="10"/>
      <c r="AEE279" s="10"/>
      <c r="AEF279" s="10"/>
      <c r="AEG279" s="10"/>
      <c r="AEH279" s="10"/>
      <c r="AEI279" s="10"/>
      <c r="AEJ279" s="10"/>
      <c r="AEK279" s="10"/>
      <c r="AEL279" s="10"/>
      <c r="AEM279" s="10"/>
      <c r="AEN279" s="10"/>
      <c r="AEO279" s="10"/>
      <c r="AEP279" s="10"/>
      <c r="AEQ279" s="10"/>
      <c r="AER279" s="10"/>
      <c r="AES279" s="10"/>
      <c r="AET279" s="10"/>
      <c r="AEU279" s="10"/>
      <c r="AEV279" s="10"/>
      <c r="AEW279" s="10"/>
      <c r="AEX279" s="10"/>
      <c r="AEY279" s="10"/>
      <c r="AEZ279" s="10"/>
      <c r="AFA279" s="10"/>
      <c r="AFB279" s="10"/>
      <c r="AFC279" s="10"/>
      <c r="AFD279" s="10"/>
      <c r="AFE279" s="10"/>
      <c r="AFF279" s="10"/>
      <c r="AFG279" s="10"/>
      <c r="AFH279" s="10"/>
      <c r="AFI279" s="10"/>
      <c r="AFJ279" s="10"/>
      <c r="AFK279" s="10"/>
      <c r="AFL279" s="10"/>
      <c r="AFM279" s="10"/>
      <c r="AFN279" s="10"/>
      <c r="AFO279" s="10"/>
      <c r="AFP279" s="10"/>
      <c r="AFQ279" s="10"/>
      <c r="AFR279" s="10"/>
      <c r="AFS279" s="10"/>
      <c r="AFT279" s="10"/>
      <c r="AFU279" s="10"/>
      <c r="AFV279" s="10"/>
      <c r="AFW279" s="10"/>
      <c r="AFX279" s="10"/>
      <c r="AFY279" s="10"/>
      <c r="AFZ279" s="10"/>
      <c r="AGA279" s="10"/>
      <c r="AGB279" s="10"/>
      <c r="AGC279" s="10"/>
      <c r="AGD279" s="10"/>
      <c r="AGE279" s="10"/>
      <c r="AGF279" s="10"/>
      <c r="AGG279" s="10"/>
      <c r="AGH279" s="10"/>
      <c r="AGI279" s="10"/>
      <c r="AGJ279" s="10"/>
      <c r="AGK279" s="10"/>
      <c r="AGL279" s="10"/>
      <c r="AGM279" s="10"/>
      <c r="AGN279" s="10"/>
      <c r="AGO279" s="10"/>
      <c r="AGP279" s="10"/>
      <c r="AGQ279" s="10"/>
      <c r="AGR279" s="10"/>
      <c r="AGS279" s="10"/>
      <c r="AGT279" s="10"/>
      <c r="AGU279" s="10"/>
      <c r="AGV279" s="10"/>
      <c r="AGW279" s="10"/>
      <c r="AGX279" s="10"/>
      <c r="AGY279" s="10"/>
      <c r="AGZ279" s="10"/>
      <c r="AHA279" s="10"/>
      <c r="AHB279" s="10"/>
      <c r="AHC279" s="10"/>
      <c r="AHD279" s="10"/>
      <c r="AHE279" s="10"/>
      <c r="AHF279" s="10"/>
      <c r="AHG279" s="10"/>
      <c r="AHH279" s="10"/>
      <c r="AHI279" s="10"/>
      <c r="AHJ279" s="10"/>
      <c r="AHK279" s="10"/>
      <c r="AHL279" s="10"/>
      <c r="AHM279" s="10"/>
      <c r="AHN279" s="10"/>
      <c r="AHO279" s="10"/>
      <c r="AHP279" s="10"/>
      <c r="AHQ279" s="10"/>
      <c r="AHR279" s="10"/>
      <c r="AHS279" s="10"/>
      <c r="AHT279" s="10"/>
      <c r="AHU279" s="10"/>
      <c r="AHV279" s="10"/>
      <c r="AHW279" s="10"/>
      <c r="AHX279" s="10"/>
      <c r="AHY279" s="10"/>
      <c r="AHZ279" s="10"/>
      <c r="AIA279" s="10"/>
      <c r="AIB279" s="10"/>
      <c r="AIC279" s="10"/>
      <c r="AID279" s="10"/>
      <c r="AIE279" s="10"/>
      <c r="AIF279" s="10"/>
      <c r="AIG279" s="10"/>
      <c r="AIH279" s="10"/>
      <c r="AII279" s="10"/>
      <c r="AIJ279" s="10"/>
      <c r="AIK279" s="10"/>
      <c r="AIL279" s="10"/>
      <c r="AIM279" s="10"/>
      <c r="AIN279" s="10"/>
      <c r="AIO279" s="10"/>
      <c r="AIP279" s="10"/>
      <c r="AIQ279" s="10"/>
      <c r="AIR279" s="10"/>
      <c r="AIS279" s="10"/>
      <c r="AIT279" s="10"/>
      <c r="AIU279" s="10"/>
      <c r="AIV279" s="10"/>
      <c r="AIW279" s="10"/>
      <c r="AIX279" s="10"/>
      <c r="AIY279" s="10"/>
      <c r="AIZ279" s="10"/>
      <c r="AJA279" s="10"/>
      <c r="AJB279" s="10"/>
      <c r="AJC279" s="10"/>
      <c r="AJD279" s="10"/>
      <c r="AJE279" s="10"/>
      <c r="AJF279" s="10"/>
      <c r="AJG279" s="10"/>
      <c r="AJH279" s="10"/>
      <c r="AJI279" s="10"/>
      <c r="AJJ279" s="10"/>
      <c r="AJK279" s="10"/>
      <c r="AJL279" s="10"/>
      <c r="AJM279" s="10"/>
      <c r="AJN279" s="10"/>
      <c r="AJO279" s="10"/>
      <c r="AJP279" s="10"/>
      <c r="AJQ279" s="10"/>
      <c r="AJR279" s="10"/>
      <c r="AJS279" s="10"/>
      <c r="AJT279" s="10"/>
      <c r="AJU279" s="10"/>
      <c r="AJV279" s="10"/>
      <c r="AJW279" s="10"/>
      <c r="AJX279" s="10"/>
      <c r="AJY279" s="10"/>
      <c r="AJZ279" s="10"/>
      <c r="AKA279" s="10"/>
      <c r="AKB279" s="10"/>
      <c r="AKC279" s="10"/>
      <c r="AKD279" s="10"/>
      <c r="AKE279" s="10"/>
      <c r="AKF279" s="10"/>
      <c r="AKG279" s="10"/>
      <c r="AKH279" s="10"/>
      <c r="AKI279" s="10"/>
      <c r="AKJ279" s="10"/>
      <c r="AKK279" s="10"/>
      <c r="AKL279" s="10"/>
      <c r="AKM279" s="10"/>
      <c r="AKN279" s="10"/>
      <c r="AKO279" s="10"/>
      <c r="AKP279" s="10"/>
      <c r="AKQ279" s="10"/>
      <c r="AKR279" s="10"/>
      <c r="AKS279" s="10"/>
      <c r="AKT279" s="10"/>
      <c r="AKU279" s="10"/>
      <c r="AKV279" s="10"/>
      <c r="AKW279" s="10"/>
      <c r="AKX279" s="10"/>
      <c r="AKY279" s="10"/>
      <c r="AKZ279" s="10"/>
      <c r="ALA279" s="10"/>
      <c r="ALB279" s="10"/>
      <c r="ALC279" s="10"/>
      <c r="ALD279" s="10"/>
      <c r="ALE279" s="10"/>
      <c r="ALF279" s="10"/>
      <c r="ALG279" s="10"/>
      <c r="ALH279" s="10"/>
      <c r="ALI279" s="10"/>
      <c r="ALJ279" s="10"/>
      <c r="ALK279" s="10"/>
      <c r="ALL279" s="10"/>
      <c r="ALM279" s="10"/>
      <c r="ALN279" s="10"/>
      <c r="ALO279" s="10"/>
      <c r="ALP279" s="10"/>
      <c r="ALQ279" s="10"/>
      <c r="ALR279" s="10"/>
      <c r="ALS279" s="10"/>
      <c r="ALT279" s="10"/>
      <c r="ALU279" s="10"/>
      <c r="ALV279" s="10"/>
      <c r="ALW279" s="10"/>
      <c r="ALX279" s="10"/>
      <c r="ALY279" s="10"/>
      <c r="ALZ279" s="10"/>
      <c r="AMA279" s="10"/>
      <c r="AMB279" s="10"/>
      <c r="AMC279" s="10"/>
      <c r="AMD279" s="10"/>
      <c r="AME279" s="10"/>
      <c r="AMF279" s="10"/>
      <c r="AMG279" s="10"/>
      <c r="AMH279" s="10"/>
      <c r="AMI279" s="10"/>
      <c r="AMJ279" s="10"/>
      <c r="AMK279" s="10"/>
      <c r="AML279" s="10"/>
      <c r="AMM279" s="10"/>
      <c r="AMN279" s="10"/>
      <c r="AMO279" s="10"/>
      <c r="AMP279" s="10"/>
      <c r="AMQ279" s="10"/>
      <c r="AMR279" s="10"/>
      <c r="AMS279" s="10"/>
      <c r="AMT279" s="10"/>
      <c r="AMU279" s="10"/>
      <c r="AMV279" s="10"/>
      <c r="AMW279" s="10"/>
      <c r="AMX279" s="10"/>
      <c r="AMY279" s="10"/>
      <c r="AMZ279" s="10"/>
      <c r="ANA279" s="10"/>
      <c r="ANB279" s="10"/>
      <c r="ANC279" s="10"/>
      <c r="AND279" s="10"/>
      <c r="ANE279" s="10"/>
      <c r="ANF279" s="10"/>
      <c r="ANG279" s="10"/>
      <c r="ANH279" s="10"/>
      <c r="ANI279" s="10"/>
      <c r="ANJ279" s="10"/>
      <c r="ANK279" s="10"/>
      <c r="ANL279" s="10"/>
      <c r="ANM279" s="10"/>
      <c r="ANN279" s="10"/>
      <c r="ANO279" s="10"/>
      <c r="ANP279" s="10"/>
      <c r="ANQ279" s="10"/>
      <c r="ANR279" s="10"/>
      <c r="ANS279" s="10"/>
      <c r="ANT279" s="10"/>
      <c r="ANU279" s="10"/>
      <c r="ANV279" s="10"/>
      <c r="ANW279" s="10"/>
      <c r="ANX279" s="10"/>
      <c r="ANY279" s="10"/>
      <c r="ANZ279" s="10"/>
      <c r="AOA279" s="10"/>
      <c r="AOB279" s="10"/>
      <c r="AOC279" s="10"/>
      <c r="AOD279" s="10"/>
      <c r="AOE279" s="10"/>
      <c r="AOF279" s="10"/>
      <c r="AOG279" s="10"/>
      <c r="AOH279" s="10"/>
      <c r="AOI279" s="10"/>
      <c r="AOJ279" s="10"/>
      <c r="AOK279" s="10"/>
      <c r="AOL279" s="10"/>
      <c r="AOM279" s="10"/>
      <c r="AON279" s="10"/>
      <c r="AOO279" s="10"/>
      <c r="AOP279" s="10"/>
      <c r="AOQ279" s="10"/>
      <c r="AOR279" s="10"/>
      <c r="AOS279" s="10"/>
      <c r="AOT279" s="10"/>
      <c r="AOU279" s="10"/>
      <c r="AOV279" s="10"/>
      <c r="AOW279" s="10"/>
      <c r="AOX279" s="10"/>
      <c r="AOY279" s="10"/>
      <c r="AOZ279" s="10"/>
      <c r="APA279" s="10"/>
      <c r="APB279" s="10"/>
      <c r="APC279" s="10"/>
      <c r="APD279" s="10"/>
      <c r="APE279" s="10"/>
      <c r="APF279" s="10"/>
      <c r="APG279" s="10"/>
      <c r="APH279" s="10"/>
      <c r="API279" s="10"/>
      <c r="APJ279" s="10"/>
      <c r="APK279" s="10"/>
      <c r="APL279" s="10"/>
      <c r="APM279" s="10"/>
      <c r="APN279" s="10"/>
      <c r="APO279" s="10"/>
      <c r="APP279" s="10"/>
      <c r="APQ279" s="10"/>
      <c r="APR279" s="10"/>
      <c r="APS279" s="10"/>
      <c r="APT279" s="10"/>
      <c r="APU279" s="10"/>
      <c r="APV279" s="10"/>
      <c r="APW279" s="10"/>
      <c r="APX279" s="10"/>
      <c r="APY279" s="10"/>
      <c r="APZ279" s="10"/>
      <c r="AQA279" s="10"/>
      <c r="AQB279" s="10"/>
      <c r="AQC279" s="10"/>
      <c r="AQD279" s="10"/>
      <c r="AQE279" s="10"/>
      <c r="AQF279" s="10"/>
      <c r="AQG279" s="10"/>
      <c r="AQH279" s="10"/>
      <c r="AQI279" s="10"/>
      <c r="AQJ279" s="10"/>
      <c r="AQK279" s="10"/>
      <c r="AQL279" s="10"/>
      <c r="AQM279" s="10"/>
      <c r="AQN279" s="10"/>
      <c r="AQO279" s="10"/>
      <c r="AQP279" s="10"/>
      <c r="AQQ279" s="10"/>
      <c r="AQR279" s="10"/>
      <c r="AQS279" s="10"/>
      <c r="AQT279" s="10"/>
      <c r="AQU279" s="10"/>
      <c r="AQV279" s="10"/>
      <c r="AQW279" s="10"/>
      <c r="AQX279" s="10"/>
      <c r="AQY279" s="10"/>
      <c r="AQZ279" s="10"/>
      <c r="ARA279" s="10"/>
      <c r="ARB279" s="10"/>
      <c r="ARC279" s="10"/>
      <c r="ARD279" s="10"/>
      <c r="ARE279" s="10"/>
      <c r="ARF279" s="10"/>
      <c r="ARG279" s="10"/>
      <c r="ARH279" s="10"/>
      <c r="ARI279" s="10"/>
      <c r="ARJ279" s="10"/>
      <c r="ARK279" s="10"/>
      <c r="ARL279" s="10"/>
      <c r="ARM279" s="10"/>
      <c r="ARN279" s="10"/>
      <c r="ARO279" s="10"/>
      <c r="ARP279" s="10"/>
      <c r="ARQ279" s="10"/>
      <c r="ARR279" s="10"/>
      <c r="ARS279" s="10"/>
      <c r="ART279" s="10"/>
      <c r="ARU279" s="10"/>
      <c r="ARV279" s="10"/>
      <c r="ARW279" s="10"/>
      <c r="ARX279" s="10"/>
      <c r="ARY279" s="10"/>
      <c r="ARZ279" s="10"/>
      <c r="ASA279" s="10"/>
      <c r="ASB279" s="10"/>
      <c r="ASC279" s="10"/>
      <c r="ASD279" s="10"/>
      <c r="ASE279" s="10"/>
      <c r="ASF279" s="10"/>
      <c r="ASG279" s="10"/>
      <c r="ASH279" s="10"/>
      <c r="ASI279" s="10"/>
      <c r="ASJ279" s="10"/>
      <c r="ASK279" s="10"/>
      <c r="ASL279" s="10"/>
      <c r="ASM279" s="10"/>
      <c r="ASN279" s="10"/>
      <c r="ASO279" s="10"/>
      <c r="ASP279" s="10"/>
      <c r="ASQ279" s="10"/>
      <c r="ASR279" s="10"/>
      <c r="ASS279" s="10"/>
      <c r="AST279" s="10"/>
      <c r="ASU279" s="10"/>
      <c r="ASV279" s="10"/>
      <c r="ASW279" s="10"/>
      <c r="ASX279" s="10"/>
      <c r="ASY279" s="10"/>
      <c r="ASZ279" s="10"/>
      <c r="ATA279" s="10"/>
      <c r="ATB279" s="10"/>
      <c r="ATC279" s="10"/>
      <c r="ATD279" s="10"/>
      <c r="ATE279" s="10"/>
      <c r="ATF279" s="10"/>
      <c r="ATG279" s="10"/>
      <c r="ATH279" s="10"/>
      <c r="ATI279" s="10"/>
      <c r="ATJ279" s="10"/>
      <c r="ATK279" s="10"/>
      <c r="ATL279" s="10"/>
      <c r="ATM279" s="10"/>
      <c r="ATN279" s="10"/>
      <c r="ATO279" s="10"/>
      <c r="ATP279" s="10"/>
      <c r="ATQ279" s="10"/>
      <c r="ATR279" s="10"/>
      <c r="ATS279" s="10"/>
      <c r="ATT279" s="10"/>
      <c r="ATU279" s="10"/>
      <c r="ATV279" s="10"/>
      <c r="ATW279" s="10"/>
      <c r="ATX279" s="10"/>
      <c r="ATY279" s="10"/>
      <c r="ATZ279" s="10"/>
      <c r="AUA279" s="10"/>
      <c r="AUB279" s="10"/>
      <c r="AUC279" s="10"/>
      <c r="AUD279" s="10"/>
      <c r="AUE279" s="10"/>
      <c r="AUF279" s="10"/>
      <c r="AUG279" s="10"/>
      <c r="AUH279" s="10"/>
      <c r="AUI279" s="10"/>
      <c r="AUJ279" s="10"/>
      <c r="AUK279" s="10"/>
      <c r="AUL279" s="10"/>
      <c r="AUM279" s="10"/>
      <c r="AUN279" s="10"/>
      <c r="AUO279" s="10"/>
      <c r="AUP279" s="10"/>
      <c r="AUQ279" s="10"/>
      <c r="AUR279" s="10"/>
      <c r="AUS279" s="10"/>
      <c r="AUT279" s="10"/>
      <c r="AUU279" s="10"/>
      <c r="AUV279" s="10"/>
      <c r="AUW279" s="10"/>
      <c r="AUX279" s="10"/>
      <c r="AUY279" s="10"/>
      <c r="AUZ279" s="10"/>
      <c r="AVA279" s="10"/>
      <c r="AVB279" s="10"/>
      <c r="AVC279" s="10"/>
      <c r="AVD279" s="10"/>
      <c r="AVE279" s="10"/>
      <c r="AVF279" s="10"/>
      <c r="AVG279" s="10"/>
      <c r="AVH279" s="10"/>
      <c r="AVI279" s="10"/>
      <c r="AVJ279" s="10"/>
      <c r="AVK279" s="10"/>
      <c r="AVL279" s="10"/>
      <c r="AVM279" s="10"/>
      <c r="AVN279" s="10"/>
      <c r="AVO279" s="10"/>
      <c r="AVP279" s="10"/>
      <c r="AVQ279" s="10"/>
      <c r="AVR279" s="10"/>
      <c r="AVS279" s="10"/>
      <c r="AVT279" s="10"/>
      <c r="AVU279" s="10"/>
      <c r="AVV279" s="10"/>
      <c r="AVW279" s="10"/>
      <c r="AVX279" s="10"/>
      <c r="AVY279" s="10"/>
      <c r="AVZ279" s="10"/>
      <c r="AWA279" s="10"/>
      <c r="AWB279" s="10"/>
      <c r="AWC279" s="10"/>
      <c r="AWD279" s="10"/>
      <c r="AWE279" s="10"/>
      <c r="AWF279" s="10"/>
      <c r="AWG279" s="10"/>
      <c r="AWH279" s="10"/>
      <c r="AWI279" s="10"/>
      <c r="AWJ279" s="10"/>
      <c r="AWK279" s="10"/>
      <c r="AWL279" s="10"/>
      <c r="AWM279" s="10"/>
      <c r="AWN279" s="10"/>
      <c r="AWO279" s="10"/>
      <c r="AWP279" s="10"/>
      <c r="AWQ279" s="10"/>
      <c r="AWR279" s="10"/>
      <c r="AWS279" s="10"/>
      <c r="AWT279" s="10"/>
      <c r="AWU279" s="10"/>
      <c r="AWV279" s="10"/>
      <c r="AWW279" s="10"/>
      <c r="AWX279" s="10"/>
      <c r="AWY279" s="10"/>
      <c r="AWZ279" s="10"/>
      <c r="AXA279" s="10"/>
      <c r="AXB279" s="10"/>
      <c r="AXC279" s="10"/>
      <c r="AXD279" s="10"/>
      <c r="AXE279" s="10"/>
      <c r="AXF279" s="10"/>
      <c r="AXG279" s="10"/>
      <c r="AXH279" s="10"/>
      <c r="AXI279" s="10"/>
      <c r="AXJ279" s="10"/>
      <c r="AXK279" s="10"/>
      <c r="AXL279" s="10"/>
      <c r="AXM279" s="10"/>
      <c r="AXN279" s="10"/>
      <c r="AXO279" s="10"/>
      <c r="AXP279" s="10"/>
      <c r="AXQ279" s="10"/>
      <c r="AXR279" s="10"/>
      <c r="AXS279" s="10"/>
      <c r="AXT279" s="10"/>
      <c r="AXU279" s="10"/>
      <c r="AXV279" s="10"/>
      <c r="AXW279" s="10"/>
      <c r="AXX279" s="10"/>
      <c r="AXY279" s="10"/>
      <c r="AXZ279" s="10"/>
      <c r="AYA279" s="10"/>
      <c r="AYB279" s="10"/>
      <c r="AYC279" s="10"/>
      <c r="AYD279" s="10"/>
      <c r="AYE279" s="10"/>
      <c r="AYF279" s="10"/>
      <c r="AYG279" s="10"/>
      <c r="AYH279" s="10"/>
      <c r="AYI279" s="10"/>
      <c r="AYJ279" s="10"/>
      <c r="AYK279" s="10"/>
      <c r="AYL279" s="10"/>
      <c r="AYM279" s="10"/>
      <c r="AYN279" s="10"/>
      <c r="AYO279" s="10"/>
      <c r="AYP279" s="10"/>
      <c r="AYQ279" s="10"/>
      <c r="AYR279" s="10"/>
      <c r="AYS279" s="10"/>
      <c r="AYT279" s="10"/>
      <c r="AYU279" s="10"/>
      <c r="AYV279" s="10"/>
      <c r="AYW279" s="10"/>
      <c r="AYX279" s="10"/>
      <c r="AYY279" s="10"/>
      <c r="AYZ279" s="10"/>
      <c r="AZA279" s="10"/>
      <c r="AZB279" s="10"/>
      <c r="AZC279" s="10"/>
      <c r="AZD279" s="10"/>
      <c r="AZE279" s="10"/>
      <c r="AZF279" s="10"/>
      <c r="AZG279" s="10"/>
      <c r="AZH279" s="10"/>
      <c r="AZI279" s="10"/>
      <c r="AZJ279" s="10"/>
      <c r="AZK279" s="10"/>
      <c r="AZL279" s="10"/>
      <c r="AZM279" s="10"/>
      <c r="AZN279" s="10"/>
      <c r="AZO279" s="10"/>
      <c r="AZP279" s="10"/>
      <c r="AZQ279" s="10"/>
      <c r="AZR279" s="10"/>
      <c r="AZS279" s="10"/>
      <c r="AZT279" s="10"/>
      <c r="AZU279" s="10"/>
      <c r="AZV279" s="10"/>
      <c r="AZW279" s="10"/>
      <c r="AZX279" s="10"/>
      <c r="AZY279" s="10"/>
      <c r="AZZ279" s="10"/>
      <c r="BAA279" s="10"/>
      <c r="BAB279" s="10"/>
      <c r="BAC279" s="10"/>
      <c r="BAD279" s="10"/>
      <c r="BAE279" s="10"/>
      <c r="BAF279" s="10"/>
      <c r="BAG279" s="10"/>
      <c r="BAH279" s="10"/>
      <c r="BAI279" s="10"/>
      <c r="BAJ279" s="10"/>
      <c r="BAK279" s="10"/>
      <c r="BAL279" s="10"/>
      <c r="BAM279" s="10"/>
      <c r="BAN279" s="10"/>
      <c r="BAO279" s="10"/>
      <c r="BAP279" s="10"/>
      <c r="BAQ279" s="10"/>
      <c r="BAR279" s="10"/>
      <c r="BAS279" s="10"/>
      <c r="BAT279" s="10"/>
      <c r="BAU279" s="10"/>
      <c r="BAV279" s="10"/>
      <c r="BAW279" s="10"/>
      <c r="BAX279" s="10"/>
      <c r="BAY279" s="10"/>
      <c r="BAZ279" s="10"/>
      <c r="BBA279" s="10"/>
      <c r="BBB279" s="10"/>
      <c r="BBC279" s="10"/>
      <c r="BBD279" s="10"/>
      <c r="BBE279" s="10"/>
      <c r="BBF279" s="10"/>
      <c r="BBG279" s="10"/>
      <c r="BBH279" s="10"/>
      <c r="BBI279" s="10"/>
      <c r="BBJ279" s="10"/>
      <c r="BBK279" s="10"/>
      <c r="BBL279" s="10"/>
      <c r="BBM279" s="10"/>
      <c r="BBN279" s="10"/>
      <c r="BBO279" s="10"/>
      <c r="BBP279" s="10"/>
      <c r="BBQ279" s="10"/>
      <c r="BBR279" s="10"/>
      <c r="BBS279" s="10"/>
      <c r="BBT279" s="10"/>
      <c r="BBU279" s="10"/>
      <c r="BBV279" s="10"/>
      <c r="BBW279" s="10"/>
      <c r="BBX279" s="10"/>
      <c r="BBY279" s="10"/>
      <c r="BBZ279" s="10"/>
      <c r="BCA279" s="10"/>
      <c r="BCB279" s="10"/>
      <c r="BCC279" s="10"/>
      <c r="BCD279" s="10"/>
      <c r="BCE279" s="10"/>
      <c r="BCF279" s="10"/>
      <c r="BCG279" s="10"/>
      <c r="BCH279" s="10"/>
      <c r="BCI279" s="10"/>
      <c r="BCJ279" s="10"/>
      <c r="BCK279" s="10"/>
      <c r="BCL279" s="10"/>
      <c r="BCM279" s="10"/>
      <c r="BCN279" s="10"/>
      <c r="BCO279" s="10"/>
      <c r="BCP279" s="10"/>
      <c r="BCQ279" s="10"/>
      <c r="BCR279" s="10"/>
      <c r="BCS279" s="10"/>
      <c r="BCT279" s="10"/>
    </row>
    <row r="280" spans="1:1450" x14ac:dyDescent="0.25">
      <c r="A280" s="17" t="s">
        <v>1235</v>
      </c>
      <c r="B280" s="43" t="s">
        <v>689</v>
      </c>
      <c r="C280" s="8" t="s">
        <v>84</v>
      </c>
      <c r="D280" s="29" t="s">
        <v>723</v>
      </c>
      <c r="E280" s="14" t="s">
        <v>719</v>
      </c>
      <c r="F280" s="8" t="s">
        <v>629</v>
      </c>
      <c r="G280" s="43">
        <v>9949</v>
      </c>
      <c r="H280" s="43">
        <v>578</v>
      </c>
      <c r="I280" s="43">
        <v>240</v>
      </c>
      <c r="J280" s="43"/>
      <c r="K280" s="43"/>
      <c r="L280" s="29"/>
      <c r="M280" s="29"/>
      <c r="N280" s="29"/>
      <c r="O280" s="29" t="str">
        <f t="shared" si="53"/>
        <v/>
      </c>
      <c r="P280" s="29"/>
      <c r="Q280" s="44">
        <f>ABS(G280-$K$276)</f>
        <v>4321.3999999999996</v>
      </c>
      <c r="R280" s="30">
        <f>IF(Q280&gt;$P$276,"",G280)</f>
        <v>9949</v>
      </c>
      <c r="S280" s="30">
        <f>IF(R280=G280,I280,"")</f>
        <v>240</v>
      </c>
      <c r="T280" s="29"/>
      <c r="U280" s="29"/>
      <c r="V280" s="29"/>
      <c r="W280" s="44">
        <f>IF(R280="","",((R280-$T$2774)/S280)^2)</f>
        <v>1718.4479340277776</v>
      </c>
      <c r="X280" s="29"/>
      <c r="Y280" s="31"/>
      <c r="Z280" s="31"/>
      <c r="AA280" s="31"/>
      <c r="AB280" s="31"/>
      <c r="AC280" s="29"/>
      <c r="AD280" s="29"/>
      <c r="AE280" s="29"/>
      <c r="AF280" s="29"/>
      <c r="AG280" s="63"/>
      <c r="AH280" s="32"/>
      <c r="AI280" s="32"/>
      <c r="AJ280" s="32"/>
      <c r="AK280" s="32"/>
      <c r="AL280" s="29"/>
      <c r="AM280" s="29"/>
      <c r="AN280" s="29"/>
      <c r="AO280" s="29"/>
      <c r="AP280" s="29"/>
      <c r="AQ280" s="29"/>
      <c r="AR280" s="29"/>
      <c r="AS280" s="29"/>
      <c r="AT280" s="29"/>
    </row>
    <row r="281" spans="1:1450" x14ac:dyDescent="0.25">
      <c r="A281" s="66" t="s">
        <v>957</v>
      </c>
      <c r="B281" s="67" t="s">
        <v>957</v>
      </c>
      <c r="C281" s="67" t="s">
        <v>84</v>
      </c>
      <c r="D281" s="67" t="s">
        <v>958</v>
      </c>
      <c r="E281" s="67" t="s">
        <v>959</v>
      </c>
      <c r="F281" s="67" t="s">
        <v>652</v>
      </c>
      <c r="G281" s="67">
        <v>14107</v>
      </c>
      <c r="H281" s="67">
        <v>900</v>
      </c>
      <c r="I281" s="67">
        <v>502</v>
      </c>
      <c r="J281" s="33">
        <v>10</v>
      </c>
      <c r="K281" s="68">
        <f>AVERAGE(G281:G290)</f>
        <v>17826.900000000001</v>
      </c>
      <c r="L281" s="68">
        <f>STDEV(G281:G290)</f>
        <v>3747.8795026877101</v>
      </c>
      <c r="M281" s="33"/>
      <c r="N281" s="96">
        <v>1.8779999999999999</v>
      </c>
      <c r="O281" s="33" t="str">
        <f t="shared" si="53"/>
        <v/>
      </c>
      <c r="P281" s="68">
        <f>ABS(L281*N281)</f>
        <v>7038.5177060475189</v>
      </c>
      <c r="Q281" s="68">
        <f t="shared" ref="Q281:Q290" si="54">ABS(G281-$K$281)</f>
        <v>3719.9000000000015</v>
      </c>
      <c r="R281" s="34">
        <f t="shared" ref="R281:R290" si="55">IF(Q281&gt;$P$281,"",G281)</f>
        <v>14107</v>
      </c>
      <c r="S281" s="34">
        <f t="shared" ref="S281:S305" si="56">IF(R281=G281,I281,"")</f>
        <v>502</v>
      </c>
      <c r="T281" s="68">
        <f>AVERAGE(R281:R290)</f>
        <v>17826.900000000001</v>
      </c>
      <c r="U281" s="68">
        <f>STDEV(R281:R290)</f>
        <v>3747.8795026877101</v>
      </c>
      <c r="V281" s="33"/>
      <c r="W281" s="68">
        <f t="shared" ref="W281:W290" si="57">IF(R281="","",((R281-$T$281)/S281)^2)</f>
        <v>54.910461778384516</v>
      </c>
      <c r="X281" s="70">
        <f>(1/(J281-1))*SUM(W281:W290)</f>
        <v>65.632387724915986</v>
      </c>
      <c r="Y281" s="71">
        <f>U281/T281</f>
        <v>0.21023731005882737</v>
      </c>
      <c r="Z281" s="75"/>
      <c r="AA281" s="71" t="str">
        <f>IF(X281&lt;2,"A",IF(Y281&lt;0.15,"B","C"))</f>
        <v>C</v>
      </c>
      <c r="AB281" s="75"/>
      <c r="AC281" s="38">
        <f>T281/1000</f>
        <v>17.826900000000002</v>
      </c>
      <c r="AD281" s="72">
        <f>AC281*(SQRT((U281/T281)^2+(0.21/3.98)^2))</f>
        <v>3.8641115355750144</v>
      </c>
      <c r="AE281" s="71">
        <f>AD281/AC281</f>
        <v>0.21675734623378232</v>
      </c>
      <c r="AF281" s="71"/>
      <c r="AG281" s="73">
        <v>78</v>
      </c>
      <c r="AH281" s="36"/>
      <c r="AI281" s="72">
        <f>(MEDIAN(R281:R290))/1000</f>
        <v>18.586500000000001</v>
      </c>
      <c r="AJ281" s="72">
        <f>(QUARTILE(R281:R290,1))/1000</f>
        <v>15.00475</v>
      </c>
      <c r="AK281" s="72">
        <f>(QUARTILE(R281:R290,3))/1000</f>
        <v>20.163</v>
      </c>
      <c r="AL281" s="38">
        <f>(AK281-AJ281)</f>
        <v>5.1582500000000007</v>
      </c>
      <c r="AM281" s="29"/>
      <c r="AN281" s="29"/>
      <c r="AO281" s="29"/>
      <c r="AP281" s="29"/>
      <c r="AQ281" s="29"/>
      <c r="AR281" s="29"/>
      <c r="AS281" s="29"/>
      <c r="AT281" s="29"/>
    </row>
    <row r="282" spans="1:1450" x14ac:dyDescent="0.25">
      <c r="A282" s="66" t="s">
        <v>957</v>
      </c>
      <c r="B282" s="67" t="s">
        <v>957</v>
      </c>
      <c r="C282" s="67" t="s">
        <v>84</v>
      </c>
      <c r="D282" s="67" t="s">
        <v>960</v>
      </c>
      <c r="E282" s="67" t="s">
        <v>959</v>
      </c>
      <c r="F282" s="67" t="s">
        <v>649</v>
      </c>
      <c r="G282" s="67">
        <v>19075</v>
      </c>
      <c r="H282" s="67">
        <v>1287</v>
      </c>
      <c r="I282" s="67">
        <v>796</v>
      </c>
      <c r="J282" s="33"/>
      <c r="K282" s="33"/>
      <c r="L282" s="33"/>
      <c r="M282" s="33"/>
      <c r="N282" s="33"/>
      <c r="O282" s="33" t="str">
        <f t="shared" si="53"/>
        <v/>
      </c>
      <c r="P282" s="33"/>
      <c r="Q282" s="68">
        <f t="shared" si="54"/>
        <v>1248.0999999999985</v>
      </c>
      <c r="R282" s="34">
        <f t="shared" si="55"/>
        <v>19075</v>
      </c>
      <c r="S282" s="34">
        <f t="shared" si="56"/>
        <v>796</v>
      </c>
      <c r="T282" s="33"/>
      <c r="U282" s="33"/>
      <c r="V282" s="33"/>
      <c r="W282" s="68">
        <f t="shared" si="57"/>
        <v>2.4585136896795481</v>
      </c>
      <c r="X282" s="33"/>
      <c r="Y282" s="75"/>
      <c r="Z282" s="75"/>
      <c r="AA282" s="75"/>
      <c r="AB282" s="75"/>
      <c r="AC282" s="33"/>
      <c r="AD282" s="33"/>
      <c r="AE282" s="33"/>
      <c r="AF282" s="33"/>
      <c r="AG282" s="76"/>
      <c r="AH282" s="36"/>
      <c r="AI282" s="36"/>
      <c r="AJ282" s="36"/>
      <c r="AK282" s="36"/>
      <c r="AL282" s="33"/>
      <c r="AM282" s="29"/>
      <c r="AN282" s="29"/>
      <c r="AO282" s="29"/>
      <c r="AP282" s="29"/>
      <c r="AQ282" s="29"/>
      <c r="AR282" s="29"/>
      <c r="AS282" s="29"/>
      <c r="AT282" s="29"/>
    </row>
    <row r="283" spans="1:1450" x14ac:dyDescent="0.25">
      <c r="A283" s="66" t="s">
        <v>957</v>
      </c>
      <c r="B283" s="67" t="s">
        <v>957</v>
      </c>
      <c r="C283" s="67" t="s">
        <v>84</v>
      </c>
      <c r="D283" s="67" t="s">
        <v>961</v>
      </c>
      <c r="E283" s="67" t="s">
        <v>959</v>
      </c>
      <c r="F283" s="67" t="s">
        <v>651</v>
      </c>
      <c r="G283" s="67">
        <v>17698</v>
      </c>
      <c r="H283" s="67">
        <v>1069</v>
      </c>
      <c r="I283" s="67">
        <v>513</v>
      </c>
      <c r="J283" s="33"/>
      <c r="K283" s="33"/>
      <c r="L283" s="33"/>
      <c r="M283" s="33"/>
      <c r="N283" s="33"/>
      <c r="O283" s="33" t="str">
        <f t="shared" si="53"/>
        <v/>
      </c>
      <c r="P283" s="33"/>
      <c r="Q283" s="68">
        <f t="shared" si="54"/>
        <v>128.90000000000146</v>
      </c>
      <c r="R283" s="34">
        <f t="shared" si="55"/>
        <v>17698</v>
      </c>
      <c r="S283" s="34">
        <f t="shared" si="56"/>
        <v>513</v>
      </c>
      <c r="T283" s="33"/>
      <c r="U283" s="33"/>
      <c r="V283" s="33"/>
      <c r="W283" s="68">
        <f t="shared" si="57"/>
        <v>6.3135133697359389E-2</v>
      </c>
      <c r="X283" s="33"/>
      <c r="Y283" s="75"/>
      <c r="Z283" s="75"/>
      <c r="AA283" s="75"/>
      <c r="AB283" s="75"/>
      <c r="AC283" s="33"/>
      <c r="AD283" s="33"/>
      <c r="AE283" s="33"/>
      <c r="AF283" s="33"/>
      <c r="AG283" s="76"/>
      <c r="AH283" s="36"/>
      <c r="AI283" s="36"/>
      <c r="AJ283" s="36"/>
      <c r="AK283" s="36"/>
      <c r="AL283" s="33"/>
      <c r="AM283" s="29"/>
      <c r="AN283" s="29"/>
      <c r="AO283" s="29"/>
      <c r="AP283" s="29"/>
      <c r="AQ283" s="29"/>
      <c r="AR283" s="29"/>
      <c r="AS283" s="29"/>
      <c r="AT283" s="29"/>
    </row>
    <row r="284" spans="1:1450" x14ac:dyDescent="0.25">
      <c r="A284" s="66" t="s">
        <v>957</v>
      </c>
      <c r="B284" s="67" t="s">
        <v>957</v>
      </c>
      <c r="C284" s="67" t="s">
        <v>84</v>
      </c>
      <c r="D284" s="67" t="s">
        <v>962</v>
      </c>
      <c r="E284" s="67" t="s">
        <v>959</v>
      </c>
      <c r="F284" s="67" t="s">
        <v>648</v>
      </c>
      <c r="G284" s="67">
        <v>19824</v>
      </c>
      <c r="H284" s="67">
        <v>1168</v>
      </c>
      <c r="I284" s="67">
        <v>508</v>
      </c>
      <c r="J284" s="33"/>
      <c r="K284" s="33"/>
      <c r="L284" s="33"/>
      <c r="M284" s="33"/>
      <c r="N284" s="33"/>
      <c r="O284" s="33" t="str">
        <f t="shared" si="53"/>
        <v/>
      </c>
      <c r="P284" s="33"/>
      <c r="Q284" s="68">
        <f t="shared" si="54"/>
        <v>1997.0999999999985</v>
      </c>
      <c r="R284" s="34">
        <f t="shared" si="55"/>
        <v>19824</v>
      </c>
      <c r="S284" s="34">
        <f t="shared" si="56"/>
        <v>508</v>
      </c>
      <c r="T284" s="33"/>
      <c r="U284" s="33"/>
      <c r="V284" s="33"/>
      <c r="W284" s="68">
        <f t="shared" si="57"/>
        <v>15.455113498976976</v>
      </c>
      <c r="X284" s="33"/>
      <c r="Y284" s="75"/>
      <c r="Z284" s="75"/>
      <c r="AA284" s="75"/>
      <c r="AB284" s="75"/>
      <c r="AC284" s="33"/>
      <c r="AD284" s="33"/>
      <c r="AE284" s="33"/>
      <c r="AF284" s="33"/>
      <c r="AG284" s="76"/>
      <c r="AH284" s="36"/>
      <c r="AI284" s="36"/>
      <c r="AJ284" s="36"/>
      <c r="AK284" s="36"/>
      <c r="AL284" s="33"/>
      <c r="AM284" s="29"/>
      <c r="AN284" s="29"/>
      <c r="AO284" s="29"/>
      <c r="AP284" s="29"/>
      <c r="AQ284" s="29"/>
      <c r="AR284" s="29"/>
      <c r="AS284" s="29"/>
      <c r="AT284" s="29"/>
    </row>
    <row r="285" spans="1:1450" s="37" customFormat="1" x14ac:dyDescent="0.25">
      <c r="A285" s="66" t="s">
        <v>957</v>
      </c>
      <c r="B285" s="67" t="s">
        <v>957</v>
      </c>
      <c r="C285" s="67" t="s">
        <v>84</v>
      </c>
      <c r="D285" s="67" t="s">
        <v>963</v>
      </c>
      <c r="E285" s="67" t="s">
        <v>959</v>
      </c>
      <c r="F285" s="67" t="s">
        <v>647</v>
      </c>
      <c r="G285" s="67">
        <v>20276</v>
      </c>
      <c r="H285" s="67">
        <v>1233</v>
      </c>
      <c r="I285" s="67">
        <v>603</v>
      </c>
      <c r="J285" s="33"/>
      <c r="K285" s="33"/>
      <c r="L285" s="33"/>
      <c r="M285" s="33"/>
      <c r="N285" s="33"/>
      <c r="O285" s="33" t="str">
        <f t="shared" si="53"/>
        <v/>
      </c>
      <c r="P285" s="33"/>
      <c r="Q285" s="68">
        <f t="shared" si="54"/>
        <v>2449.0999999999985</v>
      </c>
      <c r="R285" s="34">
        <f t="shared" si="55"/>
        <v>20276</v>
      </c>
      <c r="S285" s="34">
        <f t="shared" si="56"/>
        <v>603</v>
      </c>
      <c r="T285" s="33"/>
      <c r="U285" s="33"/>
      <c r="V285" s="33"/>
      <c r="W285" s="68">
        <f t="shared" si="57"/>
        <v>16.495991050826554</v>
      </c>
      <c r="X285" s="33"/>
      <c r="Y285" s="75"/>
      <c r="Z285" s="75"/>
      <c r="AA285" s="75"/>
      <c r="AB285" s="75"/>
      <c r="AC285" s="33"/>
      <c r="AD285" s="33"/>
      <c r="AE285" s="33"/>
      <c r="AF285" s="33"/>
      <c r="AG285" s="76"/>
      <c r="AH285" s="36"/>
      <c r="AI285" s="36"/>
      <c r="AJ285" s="36"/>
      <c r="AK285" s="36"/>
      <c r="AL285" s="33"/>
      <c r="AM285" s="29"/>
      <c r="AN285" s="29"/>
      <c r="AO285" s="29"/>
      <c r="AP285" s="29"/>
      <c r="AQ285" s="29"/>
      <c r="AR285" s="29"/>
      <c r="AS285" s="29"/>
      <c r="AT285" s="29"/>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c r="HU285" s="10"/>
      <c r="HV285" s="10"/>
      <c r="HW285" s="10"/>
      <c r="HX285" s="10"/>
      <c r="HY285" s="10"/>
      <c r="HZ285" s="10"/>
      <c r="IA285" s="10"/>
      <c r="IB285" s="10"/>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c r="JC285" s="10"/>
      <c r="JD285" s="10"/>
      <c r="JE285" s="10"/>
      <c r="JF285" s="10"/>
      <c r="JG285" s="10"/>
      <c r="JH285" s="10"/>
      <c r="JI285" s="10"/>
      <c r="JJ285" s="10"/>
      <c r="JK285" s="10"/>
      <c r="JL285" s="10"/>
      <c r="JM285" s="10"/>
      <c r="JN285" s="10"/>
      <c r="JO285" s="10"/>
      <c r="JP285" s="10"/>
      <c r="JQ285" s="10"/>
      <c r="JR285" s="10"/>
      <c r="JS285" s="10"/>
      <c r="JT285" s="10"/>
      <c r="JU285" s="10"/>
      <c r="JV285" s="10"/>
      <c r="JW285" s="10"/>
      <c r="JX285" s="10"/>
      <c r="JY285" s="10"/>
      <c r="JZ285" s="10"/>
      <c r="KA285" s="10"/>
      <c r="KB285" s="10"/>
      <c r="KC285" s="10"/>
      <c r="KD285" s="10"/>
      <c r="KE285" s="10"/>
      <c r="KF285" s="10"/>
      <c r="KG285" s="10"/>
      <c r="KH285" s="10"/>
      <c r="KI285" s="10"/>
      <c r="KJ285" s="10"/>
      <c r="KK285" s="10"/>
      <c r="KL285" s="10"/>
      <c r="KM285" s="10"/>
      <c r="KN285" s="10"/>
      <c r="KO285" s="10"/>
      <c r="KP285" s="10"/>
      <c r="KQ285" s="10"/>
      <c r="KR285" s="10"/>
      <c r="KS285" s="10"/>
      <c r="KT285" s="10"/>
      <c r="KU285" s="10"/>
      <c r="KV285" s="10"/>
      <c r="KW285" s="10"/>
      <c r="KX285" s="10"/>
      <c r="KY285" s="10"/>
      <c r="KZ285" s="10"/>
      <c r="LA285" s="10"/>
      <c r="LB285" s="10"/>
      <c r="LC285" s="10"/>
      <c r="LD285" s="10"/>
      <c r="LE285" s="10"/>
      <c r="LF285" s="10"/>
      <c r="LG285" s="10"/>
      <c r="LH285" s="10"/>
      <c r="LI285" s="10"/>
      <c r="LJ285" s="10"/>
      <c r="LK285" s="10"/>
      <c r="LL285" s="10"/>
      <c r="LM285" s="10"/>
      <c r="LN285" s="10"/>
      <c r="LO285" s="10"/>
      <c r="LP285" s="10"/>
      <c r="LQ285" s="10"/>
      <c r="LR285" s="10"/>
      <c r="LS285" s="10"/>
      <c r="LT285" s="10"/>
      <c r="LU285" s="10"/>
      <c r="LV285" s="10"/>
      <c r="LW285" s="10"/>
      <c r="LX285" s="10"/>
      <c r="LY285" s="10"/>
      <c r="LZ285" s="10"/>
      <c r="MA285" s="10"/>
      <c r="MB285" s="10"/>
      <c r="MC285" s="10"/>
      <c r="MD285" s="10"/>
      <c r="ME285" s="10"/>
      <c r="MF285" s="10"/>
      <c r="MG285" s="10"/>
      <c r="MH285" s="10"/>
      <c r="MI285" s="10"/>
      <c r="MJ285" s="10"/>
      <c r="MK285" s="10"/>
      <c r="ML285" s="10"/>
      <c r="MM285" s="10"/>
      <c r="MN285" s="10"/>
      <c r="MO285" s="10"/>
      <c r="MP285" s="10"/>
      <c r="MQ285" s="10"/>
      <c r="MR285" s="10"/>
      <c r="MS285" s="10"/>
      <c r="MT285" s="10"/>
      <c r="MU285" s="10"/>
      <c r="MV285" s="10"/>
      <c r="MW285" s="10"/>
      <c r="MX285" s="10"/>
      <c r="MY285" s="10"/>
      <c r="MZ285" s="10"/>
      <c r="NA285" s="10"/>
      <c r="NB285" s="10"/>
      <c r="NC285" s="10"/>
      <c r="ND285" s="10"/>
      <c r="NE285" s="10"/>
      <c r="NF285" s="10"/>
      <c r="NG285" s="10"/>
      <c r="NH285" s="10"/>
      <c r="NI285" s="10"/>
      <c r="NJ285" s="10"/>
      <c r="NK285" s="10"/>
      <c r="NL285" s="10"/>
      <c r="NM285" s="10"/>
      <c r="NN285" s="10"/>
      <c r="NO285" s="10"/>
      <c r="NP285" s="10"/>
      <c r="NQ285" s="10"/>
      <c r="NR285" s="10"/>
      <c r="NS285" s="10"/>
      <c r="NT285" s="10"/>
      <c r="NU285" s="10"/>
      <c r="NV285" s="10"/>
      <c r="NW285" s="10"/>
      <c r="NX285" s="10"/>
      <c r="NY285" s="10"/>
      <c r="NZ285" s="10"/>
      <c r="OA285" s="10"/>
      <c r="OB285" s="10"/>
      <c r="OC285" s="10"/>
      <c r="OD285" s="10"/>
      <c r="OE285" s="10"/>
      <c r="OF285" s="10"/>
      <c r="OG285" s="10"/>
      <c r="OH285" s="10"/>
      <c r="OI285" s="10"/>
      <c r="OJ285" s="10"/>
      <c r="OK285" s="10"/>
      <c r="OL285" s="10"/>
      <c r="OM285" s="10"/>
      <c r="ON285" s="10"/>
      <c r="OO285" s="10"/>
      <c r="OP285" s="10"/>
      <c r="OQ285" s="10"/>
      <c r="OR285" s="10"/>
      <c r="OS285" s="10"/>
      <c r="OT285" s="10"/>
      <c r="OU285" s="10"/>
      <c r="OV285" s="10"/>
      <c r="OW285" s="10"/>
      <c r="OX285" s="10"/>
      <c r="OY285" s="10"/>
      <c r="OZ285" s="10"/>
      <c r="PA285" s="10"/>
      <c r="PB285" s="10"/>
      <c r="PC285" s="10"/>
      <c r="PD285" s="10"/>
      <c r="PE285" s="10"/>
      <c r="PF285" s="10"/>
      <c r="PG285" s="10"/>
      <c r="PH285" s="10"/>
      <c r="PI285" s="10"/>
      <c r="PJ285" s="10"/>
      <c r="PK285" s="10"/>
      <c r="PL285" s="10"/>
      <c r="PM285" s="10"/>
      <c r="PN285" s="10"/>
      <c r="PO285" s="10"/>
      <c r="PP285" s="10"/>
      <c r="PQ285" s="10"/>
      <c r="PR285" s="10"/>
      <c r="PS285" s="10"/>
      <c r="PT285" s="10"/>
      <c r="PU285" s="10"/>
      <c r="PV285" s="10"/>
      <c r="PW285" s="10"/>
      <c r="PX285" s="10"/>
      <c r="PY285" s="10"/>
      <c r="PZ285" s="10"/>
      <c r="QA285" s="10"/>
      <c r="QB285" s="10"/>
      <c r="QC285" s="10"/>
      <c r="QD285" s="10"/>
      <c r="QE285" s="10"/>
      <c r="QF285" s="10"/>
      <c r="QG285" s="10"/>
      <c r="QH285" s="10"/>
      <c r="QI285" s="10"/>
      <c r="QJ285" s="10"/>
      <c r="QK285" s="10"/>
      <c r="QL285" s="10"/>
      <c r="QM285" s="10"/>
      <c r="QN285" s="10"/>
      <c r="QO285" s="10"/>
      <c r="QP285" s="10"/>
      <c r="QQ285" s="10"/>
      <c r="QR285" s="10"/>
      <c r="QS285" s="10"/>
      <c r="QT285" s="10"/>
      <c r="QU285" s="10"/>
      <c r="QV285" s="10"/>
      <c r="QW285" s="10"/>
      <c r="QX285" s="10"/>
      <c r="QY285" s="10"/>
      <c r="QZ285" s="10"/>
      <c r="RA285" s="10"/>
      <c r="RB285" s="10"/>
      <c r="RC285" s="10"/>
      <c r="RD285" s="10"/>
      <c r="RE285" s="10"/>
      <c r="RF285" s="10"/>
      <c r="RG285" s="10"/>
      <c r="RH285" s="10"/>
      <c r="RI285" s="10"/>
      <c r="RJ285" s="10"/>
      <c r="RK285" s="10"/>
      <c r="RL285" s="10"/>
      <c r="RM285" s="10"/>
      <c r="RN285" s="10"/>
      <c r="RO285" s="10"/>
      <c r="RP285" s="10"/>
      <c r="RQ285" s="10"/>
      <c r="RR285" s="10"/>
      <c r="RS285" s="10"/>
      <c r="RT285" s="10"/>
      <c r="RU285" s="10"/>
      <c r="RV285" s="10"/>
      <c r="RW285" s="10"/>
      <c r="RX285" s="10"/>
      <c r="RY285" s="10"/>
      <c r="RZ285" s="10"/>
      <c r="SA285" s="10"/>
      <c r="SB285" s="10"/>
      <c r="SC285" s="10"/>
      <c r="SD285" s="10"/>
      <c r="SE285" s="10"/>
      <c r="SF285" s="10"/>
      <c r="SG285" s="10"/>
      <c r="SH285" s="10"/>
      <c r="SI285" s="10"/>
      <c r="SJ285" s="10"/>
      <c r="SK285" s="10"/>
      <c r="SL285" s="10"/>
      <c r="SM285" s="10"/>
      <c r="SN285" s="10"/>
      <c r="SO285" s="10"/>
      <c r="SP285" s="10"/>
      <c r="SQ285" s="10"/>
      <c r="SR285" s="10"/>
      <c r="SS285" s="10"/>
      <c r="ST285" s="10"/>
      <c r="SU285" s="10"/>
      <c r="SV285" s="10"/>
      <c r="SW285" s="10"/>
      <c r="SX285" s="10"/>
      <c r="SY285" s="10"/>
      <c r="SZ285" s="10"/>
      <c r="TA285" s="10"/>
      <c r="TB285" s="10"/>
      <c r="TC285" s="10"/>
      <c r="TD285" s="10"/>
      <c r="TE285" s="10"/>
      <c r="TF285" s="10"/>
      <c r="TG285" s="10"/>
      <c r="TH285" s="10"/>
      <c r="TI285" s="10"/>
      <c r="TJ285" s="10"/>
      <c r="TK285" s="10"/>
      <c r="TL285" s="10"/>
      <c r="TM285" s="10"/>
      <c r="TN285" s="10"/>
      <c r="TO285" s="10"/>
      <c r="TP285" s="10"/>
      <c r="TQ285" s="10"/>
      <c r="TR285" s="10"/>
      <c r="TS285" s="10"/>
      <c r="TT285" s="10"/>
      <c r="TU285" s="10"/>
      <c r="TV285" s="10"/>
      <c r="TW285" s="10"/>
      <c r="TX285" s="10"/>
      <c r="TY285" s="10"/>
      <c r="TZ285" s="10"/>
      <c r="UA285" s="10"/>
      <c r="UB285" s="10"/>
      <c r="UC285" s="10"/>
      <c r="UD285" s="10"/>
      <c r="UE285" s="10"/>
      <c r="UF285" s="10"/>
      <c r="UG285" s="10"/>
      <c r="UH285" s="10"/>
      <c r="UI285" s="10"/>
      <c r="UJ285" s="10"/>
      <c r="UK285" s="10"/>
      <c r="UL285" s="10"/>
      <c r="UM285" s="10"/>
      <c r="UN285" s="10"/>
      <c r="UO285" s="10"/>
      <c r="UP285" s="10"/>
      <c r="UQ285" s="10"/>
      <c r="UR285" s="10"/>
      <c r="US285" s="10"/>
      <c r="UT285" s="10"/>
      <c r="UU285" s="10"/>
      <c r="UV285" s="10"/>
      <c r="UW285" s="10"/>
      <c r="UX285" s="10"/>
      <c r="UY285" s="10"/>
      <c r="UZ285" s="10"/>
      <c r="VA285" s="10"/>
      <c r="VB285" s="10"/>
      <c r="VC285" s="10"/>
      <c r="VD285" s="10"/>
      <c r="VE285" s="10"/>
      <c r="VF285" s="10"/>
      <c r="VG285" s="10"/>
      <c r="VH285" s="10"/>
      <c r="VI285" s="10"/>
      <c r="VJ285" s="10"/>
      <c r="VK285" s="10"/>
      <c r="VL285" s="10"/>
      <c r="VM285" s="10"/>
      <c r="VN285" s="10"/>
      <c r="VO285" s="10"/>
      <c r="VP285" s="10"/>
      <c r="VQ285" s="10"/>
      <c r="VR285" s="10"/>
      <c r="VS285" s="10"/>
      <c r="VT285" s="10"/>
      <c r="VU285" s="10"/>
      <c r="VV285" s="10"/>
      <c r="VW285" s="10"/>
      <c r="VX285" s="10"/>
      <c r="VY285" s="10"/>
      <c r="VZ285" s="10"/>
      <c r="WA285" s="10"/>
      <c r="WB285" s="10"/>
      <c r="WC285" s="10"/>
      <c r="WD285" s="10"/>
      <c r="WE285" s="10"/>
      <c r="WF285" s="10"/>
      <c r="WG285" s="10"/>
      <c r="WH285" s="10"/>
      <c r="WI285" s="10"/>
      <c r="WJ285" s="10"/>
      <c r="WK285" s="10"/>
      <c r="WL285" s="10"/>
      <c r="WM285" s="10"/>
      <c r="WN285" s="10"/>
      <c r="WO285" s="10"/>
      <c r="WP285" s="10"/>
      <c r="WQ285" s="10"/>
      <c r="WR285" s="10"/>
      <c r="WS285" s="10"/>
      <c r="WT285" s="10"/>
      <c r="WU285" s="10"/>
      <c r="WV285" s="10"/>
      <c r="WW285" s="10"/>
      <c r="WX285" s="10"/>
      <c r="WY285" s="10"/>
      <c r="WZ285" s="10"/>
      <c r="XA285" s="10"/>
      <c r="XB285" s="10"/>
      <c r="XC285" s="10"/>
      <c r="XD285" s="10"/>
      <c r="XE285" s="10"/>
      <c r="XF285" s="10"/>
      <c r="XG285" s="10"/>
      <c r="XH285" s="10"/>
      <c r="XI285" s="10"/>
      <c r="XJ285" s="10"/>
      <c r="XK285" s="10"/>
      <c r="XL285" s="10"/>
      <c r="XM285" s="10"/>
      <c r="XN285" s="10"/>
      <c r="XO285" s="10"/>
      <c r="XP285" s="10"/>
      <c r="XQ285" s="10"/>
      <c r="XR285" s="10"/>
      <c r="XS285" s="10"/>
      <c r="XT285" s="10"/>
      <c r="XU285" s="10"/>
      <c r="XV285" s="10"/>
      <c r="XW285" s="10"/>
      <c r="XX285" s="10"/>
      <c r="XY285" s="10"/>
      <c r="XZ285" s="10"/>
      <c r="YA285" s="10"/>
      <c r="YB285" s="10"/>
      <c r="YC285" s="10"/>
      <c r="YD285" s="10"/>
      <c r="YE285" s="10"/>
      <c r="YF285" s="10"/>
      <c r="YG285" s="10"/>
      <c r="YH285" s="10"/>
      <c r="YI285" s="10"/>
      <c r="YJ285" s="10"/>
      <c r="YK285" s="10"/>
      <c r="YL285" s="10"/>
      <c r="YM285" s="10"/>
      <c r="YN285" s="10"/>
      <c r="YO285" s="10"/>
      <c r="YP285" s="10"/>
      <c r="YQ285" s="10"/>
      <c r="YR285" s="10"/>
      <c r="YS285" s="10"/>
      <c r="YT285" s="10"/>
      <c r="YU285" s="10"/>
      <c r="YV285" s="10"/>
      <c r="YW285" s="10"/>
      <c r="YX285" s="10"/>
      <c r="YY285" s="10"/>
      <c r="YZ285" s="10"/>
      <c r="ZA285" s="10"/>
      <c r="ZB285" s="10"/>
      <c r="ZC285" s="10"/>
      <c r="ZD285" s="10"/>
      <c r="ZE285" s="10"/>
      <c r="ZF285" s="10"/>
      <c r="ZG285" s="10"/>
      <c r="ZH285" s="10"/>
      <c r="ZI285" s="10"/>
      <c r="ZJ285" s="10"/>
      <c r="ZK285" s="10"/>
      <c r="ZL285" s="10"/>
      <c r="ZM285" s="10"/>
      <c r="ZN285" s="10"/>
      <c r="ZO285" s="10"/>
      <c r="ZP285" s="10"/>
      <c r="ZQ285" s="10"/>
      <c r="ZR285" s="10"/>
      <c r="ZS285" s="10"/>
      <c r="ZT285" s="10"/>
      <c r="ZU285" s="10"/>
      <c r="ZV285" s="10"/>
      <c r="ZW285" s="10"/>
      <c r="ZX285" s="10"/>
      <c r="ZY285" s="10"/>
      <c r="ZZ285" s="10"/>
      <c r="AAA285" s="10"/>
      <c r="AAB285" s="10"/>
      <c r="AAC285" s="10"/>
      <c r="AAD285" s="10"/>
      <c r="AAE285" s="10"/>
      <c r="AAF285" s="10"/>
      <c r="AAG285" s="10"/>
      <c r="AAH285" s="10"/>
      <c r="AAI285" s="10"/>
      <c r="AAJ285" s="10"/>
      <c r="AAK285" s="10"/>
      <c r="AAL285" s="10"/>
      <c r="AAM285" s="10"/>
      <c r="AAN285" s="10"/>
      <c r="AAO285" s="10"/>
      <c r="AAP285" s="10"/>
      <c r="AAQ285" s="10"/>
      <c r="AAR285" s="10"/>
      <c r="AAS285" s="10"/>
      <c r="AAT285" s="10"/>
      <c r="AAU285" s="10"/>
      <c r="AAV285" s="10"/>
      <c r="AAW285" s="10"/>
      <c r="AAX285" s="10"/>
      <c r="AAY285" s="10"/>
      <c r="AAZ285" s="10"/>
      <c r="ABA285" s="10"/>
      <c r="ABB285" s="10"/>
      <c r="ABC285" s="10"/>
      <c r="ABD285" s="10"/>
      <c r="ABE285" s="10"/>
      <c r="ABF285" s="10"/>
      <c r="ABG285" s="10"/>
      <c r="ABH285" s="10"/>
      <c r="ABI285" s="10"/>
      <c r="ABJ285" s="10"/>
      <c r="ABK285" s="10"/>
      <c r="ABL285" s="10"/>
      <c r="ABM285" s="10"/>
      <c r="ABN285" s="10"/>
      <c r="ABO285" s="10"/>
      <c r="ABP285" s="10"/>
      <c r="ABQ285" s="10"/>
      <c r="ABR285" s="10"/>
      <c r="ABS285" s="10"/>
      <c r="ABT285" s="10"/>
      <c r="ABU285" s="10"/>
      <c r="ABV285" s="10"/>
      <c r="ABW285" s="10"/>
      <c r="ABX285" s="10"/>
      <c r="ABY285" s="10"/>
      <c r="ABZ285" s="10"/>
      <c r="ACA285" s="10"/>
      <c r="ACB285" s="10"/>
      <c r="ACC285" s="10"/>
      <c r="ACD285" s="10"/>
      <c r="ACE285" s="10"/>
      <c r="ACF285" s="10"/>
      <c r="ACG285" s="10"/>
      <c r="ACH285" s="10"/>
      <c r="ACI285" s="10"/>
      <c r="ACJ285" s="10"/>
      <c r="ACK285" s="10"/>
      <c r="ACL285" s="10"/>
      <c r="ACM285" s="10"/>
      <c r="ACN285" s="10"/>
      <c r="ACO285" s="10"/>
      <c r="ACP285" s="10"/>
      <c r="ACQ285" s="10"/>
      <c r="ACR285" s="10"/>
      <c r="ACS285" s="10"/>
      <c r="ACT285" s="10"/>
      <c r="ACU285" s="10"/>
      <c r="ACV285" s="10"/>
      <c r="ACW285" s="10"/>
      <c r="ACX285" s="10"/>
      <c r="ACY285" s="10"/>
      <c r="ACZ285" s="10"/>
      <c r="ADA285" s="10"/>
      <c r="ADB285" s="10"/>
      <c r="ADC285" s="10"/>
      <c r="ADD285" s="10"/>
      <c r="ADE285" s="10"/>
      <c r="ADF285" s="10"/>
      <c r="ADG285" s="10"/>
      <c r="ADH285" s="10"/>
      <c r="ADI285" s="10"/>
      <c r="ADJ285" s="10"/>
      <c r="ADK285" s="10"/>
      <c r="ADL285" s="10"/>
      <c r="ADM285" s="10"/>
      <c r="ADN285" s="10"/>
      <c r="ADO285" s="10"/>
      <c r="ADP285" s="10"/>
      <c r="ADQ285" s="10"/>
      <c r="ADR285" s="10"/>
      <c r="ADS285" s="10"/>
      <c r="ADT285" s="10"/>
      <c r="ADU285" s="10"/>
      <c r="ADV285" s="10"/>
      <c r="ADW285" s="10"/>
      <c r="ADX285" s="10"/>
      <c r="ADY285" s="10"/>
      <c r="ADZ285" s="10"/>
      <c r="AEA285" s="10"/>
      <c r="AEB285" s="10"/>
      <c r="AEC285" s="10"/>
      <c r="AED285" s="10"/>
      <c r="AEE285" s="10"/>
      <c r="AEF285" s="10"/>
      <c r="AEG285" s="10"/>
      <c r="AEH285" s="10"/>
      <c r="AEI285" s="10"/>
      <c r="AEJ285" s="10"/>
      <c r="AEK285" s="10"/>
      <c r="AEL285" s="10"/>
      <c r="AEM285" s="10"/>
      <c r="AEN285" s="10"/>
      <c r="AEO285" s="10"/>
      <c r="AEP285" s="10"/>
      <c r="AEQ285" s="10"/>
      <c r="AER285" s="10"/>
      <c r="AES285" s="10"/>
      <c r="AET285" s="10"/>
      <c r="AEU285" s="10"/>
      <c r="AEV285" s="10"/>
      <c r="AEW285" s="10"/>
      <c r="AEX285" s="10"/>
      <c r="AEY285" s="10"/>
      <c r="AEZ285" s="10"/>
      <c r="AFA285" s="10"/>
      <c r="AFB285" s="10"/>
      <c r="AFC285" s="10"/>
      <c r="AFD285" s="10"/>
      <c r="AFE285" s="10"/>
      <c r="AFF285" s="10"/>
      <c r="AFG285" s="10"/>
      <c r="AFH285" s="10"/>
      <c r="AFI285" s="10"/>
      <c r="AFJ285" s="10"/>
      <c r="AFK285" s="10"/>
      <c r="AFL285" s="10"/>
      <c r="AFM285" s="10"/>
      <c r="AFN285" s="10"/>
      <c r="AFO285" s="10"/>
      <c r="AFP285" s="10"/>
      <c r="AFQ285" s="10"/>
      <c r="AFR285" s="10"/>
      <c r="AFS285" s="10"/>
      <c r="AFT285" s="10"/>
      <c r="AFU285" s="10"/>
      <c r="AFV285" s="10"/>
      <c r="AFW285" s="10"/>
      <c r="AFX285" s="10"/>
      <c r="AFY285" s="10"/>
      <c r="AFZ285" s="10"/>
      <c r="AGA285" s="10"/>
      <c r="AGB285" s="10"/>
      <c r="AGC285" s="10"/>
      <c r="AGD285" s="10"/>
      <c r="AGE285" s="10"/>
      <c r="AGF285" s="10"/>
      <c r="AGG285" s="10"/>
      <c r="AGH285" s="10"/>
      <c r="AGI285" s="10"/>
      <c r="AGJ285" s="10"/>
      <c r="AGK285" s="10"/>
      <c r="AGL285" s="10"/>
      <c r="AGM285" s="10"/>
      <c r="AGN285" s="10"/>
      <c r="AGO285" s="10"/>
      <c r="AGP285" s="10"/>
      <c r="AGQ285" s="10"/>
      <c r="AGR285" s="10"/>
      <c r="AGS285" s="10"/>
      <c r="AGT285" s="10"/>
      <c r="AGU285" s="10"/>
      <c r="AGV285" s="10"/>
      <c r="AGW285" s="10"/>
      <c r="AGX285" s="10"/>
      <c r="AGY285" s="10"/>
      <c r="AGZ285" s="10"/>
      <c r="AHA285" s="10"/>
      <c r="AHB285" s="10"/>
      <c r="AHC285" s="10"/>
      <c r="AHD285" s="10"/>
      <c r="AHE285" s="10"/>
      <c r="AHF285" s="10"/>
      <c r="AHG285" s="10"/>
      <c r="AHH285" s="10"/>
      <c r="AHI285" s="10"/>
      <c r="AHJ285" s="10"/>
      <c r="AHK285" s="10"/>
      <c r="AHL285" s="10"/>
      <c r="AHM285" s="10"/>
      <c r="AHN285" s="10"/>
      <c r="AHO285" s="10"/>
      <c r="AHP285" s="10"/>
      <c r="AHQ285" s="10"/>
      <c r="AHR285" s="10"/>
      <c r="AHS285" s="10"/>
      <c r="AHT285" s="10"/>
      <c r="AHU285" s="10"/>
      <c r="AHV285" s="10"/>
      <c r="AHW285" s="10"/>
      <c r="AHX285" s="10"/>
      <c r="AHY285" s="10"/>
      <c r="AHZ285" s="10"/>
      <c r="AIA285" s="10"/>
      <c r="AIB285" s="10"/>
      <c r="AIC285" s="10"/>
      <c r="AID285" s="10"/>
      <c r="AIE285" s="10"/>
      <c r="AIF285" s="10"/>
      <c r="AIG285" s="10"/>
      <c r="AIH285" s="10"/>
      <c r="AII285" s="10"/>
      <c r="AIJ285" s="10"/>
      <c r="AIK285" s="10"/>
      <c r="AIL285" s="10"/>
      <c r="AIM285" s="10"/>
      <c r="AIN285" s="10"/>
      <c r="AIO285" s="10"/>
      <c r="AIP285" s="10"/>
      <c r="AIQ285" s="10"/>
      <c r="AIR285" s="10"/>
      <c r="AIS285" s="10"/>
      <c r="AIT285" s="10"/>
      <c r="AIU285" s="10"/>
      <c r="AIV285" s="10"/>
      <c r="AIW285" s="10"/>
      <c r="AIX285" s="10"/>
      <c r="AIY285" s="10"/>
      <c r="AIZ285" s="10"/>
      <c r="AJA285" s="10"/>
      <c r="AJB285" s="10"/>
      <c r="AJC285" s="10"/>
      <c r="AJD285" s="10"/>
      <c r="AJE285" s="10"/>
      <c r="AJF285" s="10"/>
      <c r="AJG285" s="10"/>
      <c r="AJH285" s="10"/>
      <c r="AJI285" s="10"/>
      <c r="AJJ285" s="10"/>
      <c r="AJK285" s="10"/>
      <c r="AJL285" s="10"/>
      <c r="AJM285" s="10"/>
      <c r="AJN285" s="10"/>
      <c r="AJO285" s="10"/>
      <c r="AJP285" s="10"/>
      <c r="AJQ285" s="10"/>
      <c r="AJR285" s="10"/>
      <c r="AJS285" s="10"/>
      <c r="AJT285" s="10"/>
      <c r="AJU285" s="10"/>
      <c r="AJV285" s="10"/>
      <c r="AJW285" s="10"/>
      <c r="AJX285" s="10"/>
      <c r="AJY285" s="10"/>
      <c r="AJZ285" s="10"/>
      <c r="AKA285" s="10"/>
      <c r="AKB285" s="10"/>
      <c r="AKC285" s="10"/>
      <c r="AKD285" s="10"/>
      <c r="AKE285" s="10"/>
      <c r="AKF285" s="10"/>
      <c r="AKG285" s="10"/>
      <c r="AKH285" s="10"/>
      <c r="AKI285" s="10"/>
      <c r="AKJ285" s="10"/>
      <c r="AKK285" s="10"/>
      <c r="AKL285" s="10"/>
      <c r="AKM285" s="10"/>
      <c r="AKN285" s="10"/>
      <c r="AKO285" s="10"/>
      <c r="AKP285" s="10"/>
      <c r="AKQ285" s="10"/>
      <c r="AKR285" s="10"/>
      <c r="AKS285" s="10"/>
      <c r="AKT285" s="10"/>
      <c r="AKU285" s="10"/>
      <c r="AKV285" s="10"/>
      <c r="AKW285" s="10"/>
      <c r="AKX285" s="10"/>
      <c r="AKY285" s="10"/>
      <c r="AKZ285" s="10"/>
      <c r="ALA285" s="10"/>
      <c r="ALB285" s="10"/>
      <c r="ALC285" s="10"/>
      <c r="ALD285" s="10"/>
      <c r="ALE285" s="10"/>
      <c r="ALF285" s="10"/>
      <c r="ALG285" s="10"/>
      <c r="ALH285" s="10"/>
      <c r="ALI285" s="10"/>
      <c r="ALJ285" s="10"/>
      <c r="ALK285" s="10"/>
      <c r="ALL285" s="10"/>
      <c r="ALM285" s="10"/>
      <c r="ALN285" s="10"/>
      <c r="ALO285" s="10"/>
      <c r="ALP285" s="10"/>
      <c r="ALQ285" s="10"/>
      <c r="ALR285" s="10"/>
      <c r="ALS285" s="10"/>
      <c r="ALT285" s="10"/>
      <c r="ALU285" s="10"/>
      <c r="ALV285" s="10"/>
      <c r="ALW285" s="10"/>
      <c r="ALX285" s="10"/>
      <c r="ALY285" s="10"/>
      <c r="ALZ285" s="10"/>
      <c r="AMA285" s="10"/>
      <c r="AMB285" s="10"/>
      <c r="AMC285" s="10"/>
      <c r="AMD285" s="10"/>
      <c r="AME285" s="10"/>
      <c r="AMF285" s="10"/>
      <c r="AMG285" s="10"/>
      <c r="AMH285" s="10"/>
      <c r="AMI285" s="10"/>
      <c r="AMJ285" s="10"/>
      <c r="AMK285" s="10"/>
      <c r="AML285" s="10"/>
      <c r="AMM285" s="10"/>
      <c r="AMN285" s="10"/>
      <c r="AMO285" s="10"/>
      <c r="AMP285" s="10"/>
      <c r="AMQ285" s="10"/>
      <c r="AMR285" s="10"/>
      <c r="AMS285" s="10"/>
      <c r="AMT285" s="10"/>
      <c r="AMU285" s="10"/>
      <c r="AMV285" s="10"/>
      <c r="AMW285" s="10"/>
      <c r="AMX285" s="10"/>
      <c r="AMY285" s="10"/>
      <c r="AMZ285" s="10"/>
      <c r="ANA285" s="10"/>
      <c r="ANB285" s="10"/>
      <c r="ANC285" s="10"/>
      <c r="AND285" s="10"/>
      <c r="ANE285" s="10"/>
      <c r="ANF285" s="10"/>
      <c r="ANG285" s="10"/>
      <c r="ANH285" s="10"/>
      <c r="ANI285" s="10"/>
      <c r="ANJ285" s="10"/>
      <c r="ANK285" s="10"/>
      <c r="ANL285" s="10"/>
      <c r="ANM285" s="10"/>
      <c r="ANN285" s="10"/>
      <c r="ANO285" s="10"/>
      <c r="ANP285" s="10"/>
      <c r="ANQ285" s="10"/>
      <c r="ANR285" s="10"/>
      <c r="ANS285" s="10"/>
      <c r="ANT285" s="10"/>
      <c r="ANU285" s="10"/>
      <c r="ANV285" s="10"/>
      <c r="ANW285" s="10"/>
      <c r="ANX285" s="10"/>
      <c r="ANY285" s="10"/>
      <c r="ANZ285" s="10"/>
      <c r="AOA285" s="10"/>
      <c r="AOB285" s="10"/>
      <c r="AOC285" s="10"/>
      <c r="AOD285" s="10"/>
      <c r="AOE285" s="10"/>
      <c r="AOF285" s="10"/>
      <c r="AOG285" s="10"/>
      <c r="AOH285" s="10"/>
      <c r="AOI285" s="10"/>
      <c r="AOJ285" s="10"/>
      <c r="AOK285" s="10"/>
      <c r="AOL285" s="10"/>
      <c r="AOM285" s="10"/>
      <c r="AON285" s="10"/>
      <c r="AOO285" s="10"/>
      <c r="AOP285" s="10"/>
      <c r="AOQ285" s="10"/>
      <c r="AOR285" s="10"/>
      <c r="AOS285" s="10"/>
      <c r="AOT285" s="10"/>
      <c r="AOU285" s="10"/>
      <c r="AOV285" s="10"/>
      <c r="AOW285" s="10"/>
      <c r="AOX285" s="10"/>
      <c r="AOY285" s="10"/>
      <c r="AOZ285" s="10"/>
      <c r="APA285" s="10"/>
      <c r="APB285" s="10"/>
      <c r="APC285" s="10"/>
      <c r="APD285" s="10"/>
      <c r="APE285" s="10"/>
      <c r="APF285" s="10"/>
      <c r="APG285" s="10"/>
      <c r="APH285" s="10"/>
      <c r="API285" s="10"/>
      <c r="APJ285" s="10"/>
      <c r="APK285" s="10"/>
      <c r="APL285" s="10"/>
      <c r="APM285" s="10"/>
      <c r="APN285" s="10"/>
      <c r="APO285" s="10"/>
      <c r="APP285" s="10"/>
      <c r="APQ285" s="10"/>
      <c r="APR285" s="10"/>
      <c r="APS285" s="10"/>
      <c r="APT285" s="10"/>
      <c r="APU285" s="10"/>
      <c r="APV285" s="10"/>
      <c r="APW285" s="10"/>
      <c r="APX285" s="10"/>
      <c r="APY285" s="10"/>
      <c r="APZ285" s="10"/>
      <c r="AQA285" s="10"/>
      <c r="AQB285" s="10"/>
      <c r="AQC285" s="10"/>
      <c r="AQD285" s="10"/>
      <c r="AQE285" s="10"/>
      <c r="AQF285" s="10"/>
      <c r="AQG285" s="10"/>
      <c r="AQH285" s="10"/>
      <c r="AQI285" s="10"/>
      <c r="AQJ285" s="10"/>
      <c r="AQK285" s="10"/>
      <c r="AQL285" s="10"/>
      <c r="AQM285" s="10"/>
      <c r="AQN285" s="10"/>
      <c r="AQO285" s="10"/>
      <c r="AQP285" s="10"/>
      <c r="AQQ285" s="10"/>
      <c r="AQR285" s="10"/>
      <c r="AQS285" s="10"/>
      <c r="AQT285" s="10"/>
      <c r="AQU285" s="10"/>
      <c r="AQV285" s="10"/>
      <c r="AQW285" s="10"/>
      <c r="AQX285" s="10"/>
      <c r="AQY285" s="10"/>
      <c r="AQZ285" s="10"/>
      <c r="ARA285" s="10"/>
      <c r="ARB285" s="10"/>
      <c r="ARC285" s="10"/>
      <c r="ARD285" s="10"/>
      <c r="ARE285" s="10"/>
      <c r="ARF285" s="10"/>
      <c r="ARG285" s="10"/>
      <c r="ARH285" s="10"/>
      <c r="ARI285" s="10"/>
      <c r="ARJ285" s="10"/>
      <c r="ARK285" s="10"/>
      <c r="ARL285" s="10"/>
      <c r="ARM285" s="10"/>
      <c r="ARN285" s="10"/>
      <c r="ARO285" s="10"/>
      <c r="ARP285" s="10"/>
      <c r="ARQ285" s="10"/>
      <c r="ARR285" s="10"/>
      <c r="ARS285" s="10"/>
      <c r="ART285" s="10"/>
      <c r="ARU285" s="10"/>
      <c r="ARV285" s="10"/>
      <c r="ARW285" s="10"/>
      <c r="ARX285" s="10"/>
      <c r="ARY285" s="10"/>
      <c r="ARZ285" s="10"/>
      <c r="ASA285" s="10"/>
      <c r="ASB285" s="10"/>
      <c r="ASC285" s="10"/>
      <c r="ASD285" s="10"/>
      <c r="ASE285" s="10"/>
      <c r="ASF285" s="10"/>
      <c r="ASG285" s="10"/>
      <c r="ASH285" s="10"/>
      <c r="ASI285" s="10"/>
      <c r="ASJ285" s="10"/>
      <c r="ASK285" s="10"/>
      <c r="ASL285" s="10"/>
      <c r="ASM285" s="10"/>
      <c r="ASN285" s="10"/>
      <c r="ASO285" s="10"/>
      <c r="ASP285" s="10"/>
      <c r="ASQ285" s="10"/>
      <c r="ASR285" s="10"/>
      <c r="ASS285" s="10"/>
      <c r="AST285" s="10"/>
      <c r="ASU285" s="10"/>
      <c r="ASV285" s="10"/>
      <c r="ASW285" s="10"/>
      <c r="ASX285" s="10"/>
      <c r="ASY285" s="10"/>
      <c r="ASZ285" s="10"/>
      <c r="ATA285" s="10"/>
      <c r="ATB285" s="10"/>
      <c r="ATC285" s="10"/>
      <c r="ATD285" s="10"/>
      <c r="ATE285" s="10"/>
      <c r="ATF285" s="10"/>
      <c r="ATG285" s="10"/>
      <c r="ATH285" s="10"/>
      <c r="ATI285" s="10"/>
      <c r="ATJ285" s="10"/>
      <c r="ATK285" s="10"/>
      <c r="ATL285" s="10"/>
      <c r="ATM285" s="10"/>
      <c r="ATN285" s="10"/>
      <c r="ATO285" s="10"/>
      <c r="ATP285" s="10"/>
      <c r="ATQ285" s="10"/>
      <c r="ATR285" s="10"/>
      <c r="ATS285" s="10"/>
      <c r="ATT285" s="10"/>
      <c r="ATU285" s="10"/>
      <c r="ATV285" s="10"/>
      <c r="ATW285" s="10"/>
      <c r="ATX285" s="10"/>
      <c r="ATY285" s="10"/>
      <c r="ATZ285" s="10"/>
      <c r="AUA285" s="10"/>
      <c r="AUB285" s="10"/>
      <c r="AUC285" s="10"/>
      <c r="AUD285" s="10"/>
      <c r="AUE285" s="10"/>
      <c r="AUF285" s="10"/>
      <c r="AUG285" s="10"/>
      <c r="AUH285" s="10"/>
      <c r="AUI285" s="10"/>
      <c r="AUJ285" s="10"/>
      <c r="AUK285" s="10"/>
      <c r="AUL285" s="10"/>
      <c r="AUM285" s="10"/>
      <c r="AUN285" s="10"/>
      <c r="AUO285" s="10"/>
      <c r="AUP285" s="10"/>
      <c r="AUQ285" s="10"/>
      <c r="AUR285" s="10"/>
      <c r="AUS285" s="10"/>
      <c r="AUT285" s="10"/>
      <c r="AUU285" s="10"/>
      <c r="AUV285" s="10"/>
      <c r="AUW285" s="10"/>
      <c r="AUX285" s="10"/>
      <c r="AUY285" s="10"/>
      <c r="AUZ285" s="10"/>
      <c r="AVA285" s="10"/>
      <c r="AVB285" s="10"/>
      <c r="AVC285" s="10"/>
      <c r="AVD285" s="10"/>
      <c r="AVE285" s="10"/>
      <c r="AVF285" s="10"/>
      <c r="AVG285" s="10"/>
      <c r="AVH285" s="10"/>
      <c r="AVI285" s="10"/>
      <c r="AVJ285" s="10"/>
      <c r="AVK285" s="10"/>
      <c r="AVL285" s="10"/>
      <c r="AVM285" s="10"/>
      <c r="AVN285" s="10"/>
      <c r="AVO285" s="10"/>
      <c r="AVP285" s="10"/>
      <c r="AVQ285" s="10"/>
      <c r="AVR285" s="10"/>
      <c r="AVS285" s="10"/>
      <c r="AVT285" s="10"/>
      <c r="AVU285" s="10"/>
      <c r="AVV285" s="10"/>
      <c r="AVW285" s="10"/>
      <c r="AVX285" s="10"/>
      <c r="AVY285" s="10"/>
      <c r="AVZ285" s="10"/>
      <c r="AWA285" s="10"/>
      <c r="AWB285" s="10"/>
      <c r="AWC285" s="10"/>
      <c r="AWD285" s="10"/>
      <c r="AWE285" s="10"/>
      <c r="AWF285" s="10"/>
      <c r="AWG285" s="10"/>
      <c r="AWH285" s="10"/>
      <c r="AWI285" s="10"/>
      <c r="AWJ285" s="10"/>
      <c r="AWK285" s="10"/>
      <c r="AWL285" s="10"/>
      <c r="AWM285" s="10"/>
      <c r="AWN285" s="10"/>
      <c r="AWO285" s="10"/>
      <c r="AWP285" s="10"/>
      <c r="AWQ285" s="10"/>
      <c r="AWR285" s="10"/>
      <c r="AWS285" s="10"/>
      <c r="AWT285" s="10"/>
      <c r="AWU285" s="10"/>
      <c r="AWV285" s="10"/>
      <c r="AWW285" s="10"/>
      <c r="AWX285" s="10"/>
      <c r="AWY285" s="10"/>
      <c r="AWZ285" s="10"/>
      <c r="AXA285" s="10"/>
      <c r="AXB285" s="10"/>
      <c r="AXC285" s="10"/>
      <c r="AXD285" s="10"/>
      <c r="AXE285" s="10"/>
      <c r="AXF285" s="10"/>
      <c r="AXG285" s="10"/>
      <c r="AXH285" s="10"/>
      <c r="AXI285" s="10"/>
      <c r="AXJ285" s="10"/>
      <c r="AXK285" s="10"/>
      <c r="AXL285" s="10"/>
      <c r="AXM285" s="10"/>
      <c r="AXN285" s="10"/>
      <c r="AXO285" s="10"/>
      <c r="AXP285" s="10"/>
      <c r="AXQ285" s="10"/>
      <c r="AXR285" s="10"/>
      <c r="AXS285" s="10"/>
      <c r="AXT285" s="10"/>
      <c r="AXU285" s="10"/>
      <c r="AXV285" s="10"/>
      <c r="AXW285" s="10"/>
      <c r="AXX285" s="10"/>
      <c r="AXY285" s="10"/>
      <c r="AXZ285" s="10"/>
      <c r="AYA285" s="10"/>
      <c r="AYB285" s="10"/>
      <c r="AYC285" s="10"/>
      <c r="AYD285" s="10"/>
      <c r="AYE285" s="10"/>
      <c r="AYF285" s="10"/>
      <c r="AYG285" s="10"/>
      <c r="AYH285" s="10"/>
      <c r="AYI285" s="10"/>
      <c r="AYJ285" s="10"/>
      <c r="AYK285" s="10"/>
      <c r="AYL285" s="10"/>
      <c r="AYM285" s="10"/>
      <c r="AYN285" s="10"/>
      <c r="AYO285" s="10"/>
      <c r="AYP285" s="10"/>
      <c r="AYQ285" s="10"/>
      <c r="AYR285" s="10"/>
      <c r="AYS285" s="10"/>
      <c r="AYT285" s="10"/>
      <c r="AYU285" s="10"/>
      <c r="AYV285" s="10"/>
      <c r="AYW285" s="10"/>
      <c r="AYX285" s="10"/>
      <c r="AYY285" s="10"/>
      <c r="AYZ285" s="10"/>
      <c r="AZA285" s="10"/>
      <c r="AZB285" s="10"/>
      <c r="AZC285" s="10"/>
      <c r="AZD285" s="10"/>
      <c r="AZE285" s="10"/>
      <c r="AZF285" s="10"/>
      <c r="AZG285" s="10"/>
      <c r="AZH285" s="10"/>
      <c r="AZI285" s="10"/>
      <c r="AZJ285" s="10"/>
      <c r="AZK285" s="10"/>
      <c r="AZL285" s="10"/>
      <c r="AZM285" s="10"/>
      <c r="AZN285" s="10"/>
      <c r="AZO285" s="10"/>
      <c r="AZP285" s="10"/>
      <c r="AZQ285" s="10"/>
      <c r="AZR285" s="10"/>
      <c r="AZS285" s="10"/>
      <c r="AZT285" s="10"/>
      <c r="AZU285" s="10"/>
      <c r="AZV285" s="10"/>
      <c r="AZW285" s="10"/>
      <c r="AZX285" s="10"/>
      <c r="AZY285" s="10"/>
      <c r="AZZ285" s="10"/>
      <c r="BAA285" s="10"/>
      <c r="BAB285" s="10"/>
      <c r="BAC285" s="10"/>
      <c r="BAD285" s="10"/>
      <c r="BAE285" s="10"/>
      <c r="BAF285" s="10"/>
      <c r="BAG285" s="10"/>
      <c r="BAH285" s="10"/>
      <c r="BAI285" s="10"/>
      <c r="BAJ285" s="10"/>
      <c r="BAK285" s="10"/>
      <c r="BAL285" s="10"/>
      <c r="BAM285" s="10"/>
      <c r="BAN285" s="10"/>
      <c r="BAO285" s="10"/>
      <c r="BAP285" s="10"/>
      <c r="BAQ285" s="10"/>
      <c r="BAR285" s="10"/>
      <c r="BAS285" s="10"/>
      <c r="BAT285" s="10"/>
      <c r="BAU285" s="10"/>
      <c r="BAV285" s="10"/>
      <c r="BAW285" s="10"/>
      <c r="BAX285" s="10"/>
      <c r="BAY285" s="10"/>
      <c r="BAZ285" s="10"/>
      <c r="BBA285" s="10"/>
      <c r="BBB285" s="10"/>
      <c r="BBC285" s="10"/>
      <c r="BBD285" s="10"/>
      <c r="BBE285" s="10"/>
      <c r="BBF285" s="10"/>
      <c r="BBG285" s="10"/>
      <c r="BBH285" s="10"/>
      <c r="BBI285" s="10"/>
      <c r="BBJ285" s="10"/>
      <c r="BBK285" s="10"/>
      <c r="BBL285" s="10"/>
      <c r="BBM285" s="10"/>
      <c r="BBN285" s="10"/>
      <c r="BBO285" s="10"/>
      <c r="BBP285" s="10"/>
      <c r="BBQ285" s="10"/>
      <c r="BBR285" s="10"/>
      <c r="BBS285" s="10"/>
      <c r="BBT285" s="10"/>
      <c r="BBU285" s="10"/>
      <c r="BBV285" s="10"/>
      <c r="BBW285" s="10"/>
      <c r="BBX285" s="10"/>
      <c r="BBY285" s="10"/>
      <c r="BBZ285" s="10"/>
      <c r="BCA285" s="10"/>
      <c r="BCB285" s="10"/>
      <c r="BCC285" s="10"/>
      <c r="BCD285" s="10"/>
      <c r="BCE285" s="10"/>
      <c r="BCF285" s="10"/>
      <c r="BCG285" s="10"/>
      <c r="BCH285" s="10"/>
      <c r="BCI285" s="10"/>
      <c r="BCJ285" s="10"/>
      <c r="BCK285" s="10"/>
      <c r="BCL285" s="10"/>
      <c r="BCM285" s="10"/>
      <c r="BCN285" s="10"/>
      <c r="BCO285" s="10"/>
      <c r="BCP285" s="10"/>
      <c r="BCQ285" s="10"/>
      <c r="BCR285" s="10"/>
      <c r="BCS285" s="10"/>
      <c r="BCT285" s="10"/>
    </row>
    <row r="286" spans="1:1450" s="37" customFormat="1" x14ac:dyDescent="0.25">
      <c r="A286" s="66" t="s">
        <v>957</v>
      </c>
      <c r="B286" s="67" t="s">
        <v>957</v>
      </c>
      <c r="C286" s="67" t="s">
        <v>84</v>
      </c>
      <c r="D286" s="67" t="s">
        <v>964</v>
      </c>
      <c r="E286" s="67" t="s">
        <v>959</v>
      </c>
      <c r="F286" s="67" t="s">
        <v>650</v>
      </c>
      <c r="G286" s="67">
        <v>18098</v>
      </c>
      <c r="H286" s="67">
        <v>1079</v>
      </c>
      <c r="I286" s="67">
        <v>494</v>
      </c>
      <c r="J286" s="33"/>
      <c r="K286" s="33"/>
      <c r="L286" s="33"/>
      <c r="M286" s="33"/>
      <c r="N286" s="33"/>
      <c r="O286" s="33" t="str">
        <f t="shared" si="53"/>
        <v/>
      </c>
      <c r="P286" s="33"/>
      <c r="Q286" s="68">
        <f t="shared" si="54"/>
        <v>271.09999999999854</v>
      </c>
      <c r="R286" s="34">
        <f t="shared" si="55"/>
        <v>18098</v>
      </c>
      <c r="S286" s="34">
        <f t="shared" si="56"/>
        <v>494</v>
      </c>
      <c r="T286" s="33"/>
      <c r="U286" s="33"/>
      <c r="V286" s="33"/>
      <c r="W286" s="68">
        <f t="shared" si="57"/>
        <v>0.30116544280351759</v>
      </c>
      <c r="X286" s="33"/>
      <c r="Y286" s="75"/>
      <c r="Z286" s="75"/>
      <c r="AA286" s="75"/>
      <c r="AB286" s="75"/>
      <c r="AC286" s="33"/>
      <c r="AD286" s="33"/>
      <c r="AE286" s="33"/>
      <c r="AF286" s="33"/>
      <c r="AG286" s="76"/>
      <c r="AH286" s="36"/>
      <c r="AI286" s="36"/>
      <c r="AJ286" s="36"/>
      <c r="AK286" s="36"/>
      <c r="AL286" s="33"/>
      <c r="AM286" s="29"/>
      <c r="AN286" s="29"/>
      <c r="AO286" s="95"/>
      <c r="AP286" s="29"/>
      <c r="AQ286" s="29"/>
      <c r="AR286" s="29"/>
      <c r="AS286" s="29"/>
      <c r="AT286" s="29"/>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c r="HU286" s="10"/>
      <c r="HV286" s="10"/>
      <c r="HW286" s="10"/>
      <c r="HX286" s="10"/>
      <c r="HY286" s="10"/>
      <c r="HZ286" s="10"/>
      <c r="IA286" s="10"/>
      <c r="IB286" s="10"/>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c r="JC286" s="10"/>
      <c r="JD286" s="10"/>
      <c r="JE286" s="10"/>
      <c r="JF286" s="10"/>
      <c r="JG286" s="10"/>
      <c r="JH286" s="10"/>
      <c r="JI286" s="10"/>
      <c r="JJ286" s="10"/>
      <c r="JK286" s="10"/>
      <c r="JL286" s="10"/>
      <c r="JM286" s="10"/>
      <c r="JN286" s="10"/>
      <c r="JO286" s="10"/>
      <c r="JP286" s="10"/>
      <c r="JQ286" s="10"/>
      <c r="JR286" s="10"/>
      <c r="JS286" s="10"/>
      <c r="JT286" s="10"/>
      <c r="JU286" s="10"/>
      <c r="JV286" s="10"/>
      <c r="JW286" s="10"/>
      <c r="JX286" s="10"/>
      <c r="JY286" s="10"/>
      <c r="JZ286" s="10"/>
      <c r="KA286" s="10"/>
      <c r="KB286" s="10"/>
      <c r="KC286" s="10"/>
      <c r="KD286" s="10"/>
      <c r="KE286" s="10"/>
      <c r="KF286" s="10"/>
      <c r="KG286" s="10"/>
      <c r="KH286" s="10"/>
      <c r="KI286" s="10"/>
      <c r="KJ286" s="10"/>
      <c r="KK286" s="10"/>
      <c r="KL286" s="10"/>
      <c r="KM286" s="10"/>
      <c r="KN286" s="10"/>
      <c r="KO286" s="10"/>
      <c r="KP286" s="10"/>
      <c r="KQ286" s="10"/>
      <c r="KR286" s="10"/>
      <c r="KS286" s="10"/>
      <c r="KT286" s="10"/>
      <c r="KU286" s="10"/>
      <c r="KV286" s="10"/>
      <c r="KW286" s="10"/>
      <c r="KX286" s="10"/>
      <c r="KY286" s="10"/>
      <c r="KZ286" s="10"/>
      <c r="LA286" s="10"/>
      <c r="LB286" s="10"/>
      <c r="LC286" s="10"/>
      <c r="LD286" s="10"/>
      <c r="LE286" s="10"/>
      <c r="LF286" s="10"/>
      <c r="LG286" s="10"/>
      <c r="LH286" s="10"/>
      <c r="LI286" s="10"/>
      <c r="LJ286" s="10"/>
      <c r="LK286" s="10"/>
      <c r="LL286" s="10"/>
      <c r="LM286" s="10"/>
      <c r="LN286" s="10"/>
      <c r="LO286" s="10"/>
      <c r="LP286" s="10"/>
      <c r="LQ286" s="10"/>
      <c r="LR286" s="10"/>
      <c r="LS286" s="10"/>
      <c r="LT286" s="10"/>
      <c r="LU286" s="10"/>
      <c r="LV286" s="10"/>
      <c r="LW286" s="10"/>
      <c r="LX286" s="10"/>
      <c r="LY286" s="10"/>
      <c r="LZ286" s="10"/>
      <c r="MA286" s="10"/>
      <c r="MB286" s="10"/>
      <c r="MC286" s="10"/>
      <c r="MD286" s="10"/>
      <c r="ME286" s="10"/>
      <c r="MF286" s="10"/>
      <c r="MG286" s="10"/>
      <c r="MH286" s="10"/>
      <c r="MI286" s="10"/>
      <c r="MJ286" s="10"/>
      <c r="MK286" s="10"/>
      <c r="ML286" s="10"/>
      <c r="MM286" s="10"/>
      <c r="MN286" s="10"/>
      <c r="MO286" s="10"/>
      <c r="MP286" s="10"/>
      <c r="MQ286" s="10"/>
      <c r="MR286" s="10"/>
      <c r="MS286" s="10"/>
      <c r="MT286" s="10"/>
      <c r="MU286" s="10"/>
      <c r="MV286" s="10"/>
      <c r="MW286" s="10"/>
      <c r="MX286" s="10"/>
      <c r="MY286" s="10"/>
      <c r="MZ286" s="10"/>
      <c r="NA286" s="10"/>
      <c r="NB286" s="10"/>
      <c r="NC286" s="10"/>
      <c r="ND286" s="10"/>
      <c r="NE286" s="10"/>
      <c r="NF286" s="10"/>
      <c r="NG286" s="10"/>
      <c r="NH286" s="10"/>
      <c r="NI286" s="10"/>
      <c r="NJ286" s="10"/>
      <c r="NK286" s="10"/>
      <c r="NL286" s="10"/>
      <c r="NM286" s="10"/>
      <c r="NN286" s="10"/>
      <c r="NO286" s="10"/>
      <c r="NP286" s="10"/>
      <c r="NQ286" s="10"/>
      <c r="NR286" s="10"/>
      <c r="NS286" s="10"/>
      <c r="NT286" s="10"/>
      <c r="NU286" s="10"/>
      <c r="NV286" s="10"/>
      <c r="NW286" s="10"/>
      <c r="NX286" s="10"/>
      <c r="NY286" s="10"/>
      <c r="NZ286" s="10"/>
      <c r="OA286" s="10"/>
      <c r="OB286" s="10"/>
      <c r="OC286" s="10"/>
      <c r="OD286" s="10"/>
      <c r="OE286" s="10"/>
      <c r="OF286" s="10"/>
      <c r="OG286" s="10"/>
      <c r="OH286" s="10"/>
      <c r="OI286" s="10"/>
      <c r="OJ286" s="10"/>
      <c r="OK286" s="10"/>
      <c r="OL286" s="10"/>
      <c r="OM286" s="10"/>
      <c r="ON286" s="10"/>
      <c r="OO286" s="10"/>
      <c r="OP286" s="10"/>
      <c r="OQ286" s="10"/>
      <c r="OR286" s="10"/>
      <c r="OS286" s="10"/>
      <c r="OT286" s="10"/>
      <c r="OU286" s="10"/>
      <c r="OV286" s="10"/>
      <c r="OW286" s="10"/>
      <c r="OX286" s="10"/>
      <c r="OY286" s="10"/>
      <c r="OZ286" s="10"/>
      <c r="PA286" s="10"/>
      <c r="PB286" s="10"/>
      <c r="PC286" s="10"/>
      <c r="PD286" s="10"/>
      <c r="PE286" s="10"/>
      <c r="PF286" s="10"/>
      <c r="PG286" s="10"/>
      <c r="PH286" s="10"/>
      <c r="PI286" s="10"/>
      <c r="PJ286" s="10"/>
      <c r="PK286" s="10"/>
      <c r="PL286" s="10"/>
      <c r="PM286" s="10"/>
      <c r="PN286" s="10"/>
      <c r="PO286" s="10"/>
      <c r="PP286" s="10"/>
      <c r="PQ286" s="10"/>
      <c r="PR286" s="10"/>
      <c r="PS286" s="10"/>
      <c r="PT286" s="10"/>
      <c r="PU286" s="10"/>
      <c r="PV286" s="10"/>
      <c r="PW286" s="10"/>
      <c r="PX286" s="10"/>
      <c r="PY286" s="10"/>
      <c r="PZ286" s="10"/>
      <c r="QA286" s="10"/>
      <c r="QB286" s="10"/>
      <c r="QC286" s="10"/>
      <c r="QD286" s="10"/>
      <c r="QE286" s="10"/>
      <c r="QF286" s="10"/>
      <c r="QG286" s="10"/>
      <c r="QH286" s="10"/>
      <c r="QI286" s="10"/>
      <c r="QJ286" s="10"/>
      <c r="QK286" s="10"/>
      <c r="QL286" s="10"/>
      <c r="QM286" s="10"/>
      <c r="QN286" s="10"/>
      <c r="QO286" s="10"/>
      <c r="QP286" s="10"/>
      <c r="QQ286" s="10"/>
      <c r="QR286" s="10"/>
      <c r="QS286" s="10"/>
      <c r="QT286" s="10"/>
      <c r="QU286" s="10"/>
      <c r="QV286" s="10"/>
      <c r="QW286" s="10"/>
      <c r="QX286" s="10"/>
      <c r="QY286" s="10"/>
      <c r="QZ286" s="10"/>
      <c r="RA286" s="10"/>
      <c r="RB286" s="10"/>
      <c r="RC286" s="10"/>
      <c r="RD286" s="10"/>
      <c r="RE286" s="10"/>
      <c r="RF286" s="10"/>
      <c r="RG286" s="10"/>
      <c r="RH286" s="10"/>
      <c r="RI286" s="10"/>
      <c r="RJ286" s="10"/>
      <c r="RK286" s="10"/>
      <c r="RL286" s="10"/>
      <c r="RM286" s="10"/>
      <c r="RN286" s="10"/>
      <c r="RO286" s="10"/>
      <c r="RP286" s="10"/>
      <c r="RQ286" s="10"/>
      <c r="RR286" s="10"/>
      <c r="RS286" s="10"/>
      <c r="RT286" s="10"/>
      <c r="RU286" s="10"/>
      <c r="RV286" s="10"/>
      <c r="RW286" s="10"/>
      <c r="RX286" s="10"/>
      <c r="RY286" s="10"/>
      <c r="RZ286" s="10"/>
      <c r="SA286" s="10"/>
      <c r="SB286" s="10"/>
      <c r="SC286" s="10"/>
      <c r="SD286" s="10"/>
      <c r="SE286" s="10"/>
      <c r="SF286" s="10"/>
      <c r="SG286" s="10"/>
      <c r="SH286" s="10"/>
      <c r="SI286" s="10"/>
      <c r="SJ286" s="10"/>
      <c r="SK286" s="10"/>
      <c r="SL286" s="10"/>
      <c r="SM286" s="10"/>
      <c r="SN286" s="10"/>
      <c r="SO286" s="10"/>
      <c r="SP286" s="10"/>
      <c r="SQ286" s="10"/>
      <c r="SR286" s="10"/>
      <c r="SS286" s="10"/>
      <c r="ST286" s="10"/>
      <c r="SU286" s="10"/>
      <c r="SV286" s="10"/>
      <c r="SW286" s="10"/>
      <c r="SX286" s="10"/>
      <c r="SY286" s="10"/>
      <c r="SZ286" s="10"/>
      <c r="TA286" s="10"/>
      <c r="TB286" s="10"/>
      <c r="TC286" s="10"/>
      <c r="TD286" s="10"/>
      <c r="TE286" s="10"/>
      <c r="TF286" s="10"/>
      <c r="TG286" s="10"/>
      <c r="TH286" s="10"/>
      <c r="TI286" s="10"/>
      <c r="TJ286" s="10"/>
      <c r="TK286" s="10"/>
      <c r="TL286" s="10"/>
      <c r="TM286" s="10"/>
      <c r="TN286" s="10"/>
      <c r="TO286" s="10"/>
      <c r="TP286" s="10"/>
      <c r="TQ286" s="10"/>
      <c r="TR286" s="10"/>
      <c r="TS286" s="10"/>
      <c r="TT286" s="10"/>
      <c r="TU286" s="10"/>
      <c r="TV286" s="10"/>
      <c r="TW286" s="10"/>
      <c r="TX286" s="10"/>
      <c r="TY286" s="10"/>
      <c r="TZ286" s="10"/>
      <c r="UA286" s="10"/>
      <c r="UB286" s="10"/>
      <c r="UC286" s="10"/>
      <c r="UD286" s="10"/>
      <c r="UE286" s="10"/>
      <c r="UF286" s="10"/>
      <c r="UG286" s="10"/>
      <c r="UH286" s="10"/>
      <c r="UI286" s="10"/>
      <c r="UJ286" s="10"/>
      <c r="UK286" s="10"/>
      <c r="UL286" s="10"/>
      <c r="UM286" s="10"/>
      <c r="UN286" s="10"/>
      <c r="UO286" s="10"/>
      <c r="UP286" s="10"/>
      <c r="UQ286" s="10"/>
      <c r="UR286" s="10"/>
      <c r="US286" s="10"/>
      <c r="UT286" s="10"/>
      <c r="UU286" s="10"/>
      <c r="UV286" s="10"/>
      <c r="UW286" s="10"/>
      <c r="UX286" s="10"/>
      <c r="UY286" s="10"/>
      <c r="UZ286" s="10"/>
      <c r="VA286" s="10"/>
      <c r="VB286" s="10"/>
      <c r="VC286" s="10"/>
      <c r="VD286" s="10"/>
      <c r="VE286" s="10"/>
      <c r="VF286" s="10"/>
      <c r="VG286" s="10"/>
      <c r="VH286" s="10"/>
      <c r="VI286" s="10"/>
      <c r="VJ286" s="10"/>
      <c r="VK286" s="10"/>
      <c r="VL286" s="10"/>
      <c r="VM286" s="10"/>
      <c r="VN286" s="10"/>
      <c r="VO286" s="10"/>
      <c r="VP286" s="10"/>
      <c r="VQ286" s="10"/>
      <c r="VR286" s="10"/>
      <c r="VS286" s="10"/>
      <c r="VT286" s="10"/>
      <c r="VU286" s="10"/>
      <c r="VV286" s="10"/>
      <c r="VW286" s="10"/>
      <c r="VX286" s="10"/>
      <c r="VY286" s="10"/>
      <c r="VZ286" s="10"/>
      <c r="WA286" s="10"/>
      <c r="WB286" s="10"/>
      <c r="WC286" s="10"/>
      <c r="WD286" s="10"/>
      <c r="WE286" s="10"/>
      <c r="WF286" s="10"/>
      <c r="WG286" s="10"/>
      <c r="WH286" s="10"/>
      <c r="WI286" s="10"/>
      <c r="WJ286" s="10"/>
      <c r="WK286" s="10"/>
      <c r="WL286" s="10"/>
      <c r="WM286" s="10"/>
      <c r="WN286" s="10"/>
      <c r="WO286" s="10"/>
      <c r="WP286" s="10"/>
      <c r="WQ286" s="10"/>
      <c r="WR286" s="10"/>
      <c r="WS286" s="10"/>
      <c r="WT286" s="10"/>
      <c r="WU286" s="10"/>
      <c r="WV286" s="10"/>
      <c r="WW286" s="10"/>
      <c r="WX286" s="10"/>
      <c r="WY286" s="10"/>
      <c r="WZ286" s="10"/>
      <c r="XA286" s="10"/>
      <c r="XB286" s="10"/>
      <c r="XC286" s="10"/>
      <c r="XD286" s="10"/>
      <c r="XE286" s="10"/>
      <c r="XF286" s="10"/>
      <c r="XG286" s="10"/>
      <c r="XH286" s="10"/>
      <c r="XI286" s="10"/>
      <c r="XJ286" s="10"/>
      <c r="XK286" s="10"/>
      <c r="XL286" s="10"/>
      <c r="XM286" s="10"/>
      <c r="XN286" s="10"/>
      <c r="XO286" s="10"/>
      <c r="XP286" s="10"/>
      <c r="XQ286" s="10"/>
      <c r="XR286" s="10"/>
      <c r="XS286" s="10"/>
      <c r="XT286" s="10"/>
      <c r="XU286" s="10"/>
      <c r="XV286" s="10"/>
      <c r="XW286" s="10"/>
      <c r="XX286" s="10"/>
      <c r="XY286" s="10"/>
      <c r="XZ286" s="10"/>
      <c r="YA286" s="10"/>
      <c r="YB286" s="10"/>
      <c r="YC286" s="10"/>
      <c r="YD286" s="10"/>
      <c r="YE286" s="10"/>
      <c r="YF286" s="10"/>
      <c r="YG286" s="10"/>
      <c r="YH286" s="10"/>
      <c r="YI286" s="10"/>
      <c r="YJ286" s="10"/>
      <c r="YK286" s="10"/>
      <c r="YL286" s="10"/>
      <c r="YM286" s="10"/>
      <c r="YN286" s="10"/>
      <c r="YO286" s="10"/>
      <c r="YP286" s="10"/>
      <c r="YQ286" s="10"/>
      <c r="YR286" s="10"/>
      <c r="YS286" s="10"/>
      <c r="YT286" s="10"/>
      <c r="YU286" s="10"/>
      <c r="YV286" s="10"/>
      <c r="YW286" s="10"/>
      <c r="YX286" s="10"/>
      <c r="YY286" s="10"/>
      <c r="YZ286" s="10"/>
      <c r="ZA286" s="10"/>
      <c r="ZB286" s="10"/>
      <c r="ZC286" s="10"/>
      <c r="ZD286" s="10"/>
      <c r="ZE286" s="10"/>
      <c r="ZF286" s="10"/>
      <c r="ZG286" s="10"/>
      <c r="ZH286" s="10"/>
      <c r="ZI286" s="10"/>
      <c r="ZJ286" s="10"/>
      <c r="ZK286" s="10"/>
      <c r="ZL286" s="10"/>
      <c r="ZM286" s="10"/>
      <c r="ZN286" s="10"/>
      <c r="ZO286" s="10"/>
      <c r="ZP286" s="10"/>
      <c r="ZQ286" s="10"/>
      <c r="ZR286" s="10"/>
      <c r="ZS286" s="10"/>
      <c r="ZT286" s="10"/>
      <c r="ZU286" s="10"/>
      <c r="ZV286" s="10"/>
      <c r="ZW286" s="10"/>
      <c r="ZX286" s="10"/>
      <c r="ZY286" s="10"/>
      <c r="ZZ286" s="10"/>
      <c r="AAA286" s="10"/>
      <c r="AAB286" s="10"/>
      <c r="AAC286" s="10"/>
      <c r="AAD286" s="10"/>
      <c r="AAE286" s="10"/>
      <c r="AAF286" s="10"/>
      <c r="AAG286" s="10"/>
      <c r="AAH286" s="10"/>
      <c r="AAI286" s="10"/>
      <c r="AAJ286" s="10"/>
      <c r="AAK286" s="10"/>
      <c r="AAL286" s="10"/>
      <c r="AAM286" s="10"/>
      <c r="AAN286" s="10"/>
      <c r="AAO286" s="10"/>
      <c r="AAP286" s="10"/>
      <c r="AAQ286" s="10"/>
      <c r="AAR286" s="10"/>
      <c r="AAS286" s="10"/>
      <c r="AAT286" s="10"/>
      <c r="AAU286" s="10"/>
      <c r="AAV286" s="10"/>
      <c r="AAW286" s="10"/>
      <c r="AAX286" s="10"/>
      <c r="AAY286" s="10"/>
      <c r="AAZ286" s="10"/>
      <c r="ABA286" s="10"/>
      <c r="ABB286" s="10"/>
      <c r="ABC286" s="10"/>
      <c r="ABD286" s="10"/>
      <c r="ABE286" s="10"/>
      <c r="ABF286" s="10"/>
      <c r="ABG286" s="10"/>
      <c r="ABH286" s="10"/>
      <c r="ABI286" s="10"/>
      <c r="ABJ286" s="10"/>
      <c r="ABK286" s="10"/>
      <c r="ABL286" s="10"/>
      <c r="ABM286" s="10"/>
      <c r="ABN286" s="10"/>
      <c r="ABO286" s="10"/>
      <c r="ABP286" s="10"/>
      <c r="ABQ286" s="10"/>
      <c r="ABR286" s="10"/>
      <c r="ABS286" s="10"/>
      <c r="ABT286" s="10"/>
      <c r="ABU286" s="10"/>
      <c r="ABV286" s="10"/>
      <c r="ABW286" s="10"/>
      <c r="ABX286" s="10"/>
      <c r="ABY286" s="10"/>
      <c r="ABZ286" s="10"/>
      <c r="ACA286" s="10"/>
      <c r="ACB286" s="10"/>
      <c r="ACC286" s="10"/>
      <c r="ACD286" s="10"/>
      <c r="ACE286" s="10"/>
      <c r="ACF286" s="10"/>
      <c r="ACG286" s="10"/>
      <c r="ACH286" s="10"/>
      <c r="ACI286" s="10"/>
      <c r="ACJ286" s="10"/>
      <c r="ACK286" s="10"/>
      <c r="ACL286" s="10"/>
      <c r="ACM286" s="10"/>
      <c r="ACN286" s="10"/>
      <c r="ACO286" s="10"/>
      <c r="ACP286" s="10"/>
      <c r="ACQ286" s="10"/>
      <c r="ACR286" s="10"/>
      <c r="ACS286" s="10"/>
      <c r="ACT286" s="10"/>
      <c r="ACU286" s="10"/>
      <c r="ACV286" s="10"/>
      <c r="ACW286" s="10"/>
      <c r="ACX286" s="10"/>
      <c r="ACY286" s="10"/>
      <c r="ACZ286" s="10"/>
      <c r="ADA286" s="10"/>
      <c r="ADB286" s="10"/>
      <c r="ADC286" s="10"/>
      <c r="ADD286" s="10"/>
      <c r="ADE286" s="10"/>
      <c r="ADF286" s="10"/>
      <c r="ADG286" s="10"/>
      <c r="ADH286" s="10"/>
      <c r="ADI286" s="10"/>
      <c r="ADJ286" s="10"/>
      <c r="ADK286" s="10"/>
      <c r="ADL286" s="10"/>
      <c r="ADM286" s="10"/>
      <c r="ADN286" s="10"/>
      <c r="ADO286" s="10"/>
      <c r="ADP286" s="10"/>
      <c r="ADQ286" s="10"/>
      <c r="ADR286" s="10"/>
      <c r="ADS286" s="10"/>
      <c r="ADT286" s="10"/>
      <c r="ADU286" s="10"/>
      <c r="ADV286" s="10"/>
      <c r="ADW286" s="10"/>
      <c r="ADX286" s="10"/>
      <c r="ADY286" s="10"/>
      <c r="ADZ286" s="10"/>
      <c r="AEA286" s="10"/>
      <c r="AEB286" s="10"/>
      <c r="AEC286" s="10"/>
      <c r="AED286" s="10"/>
      <c r="AEE286" s="10"/>
      <c r="AEF286" s="10"/>
      <c r="AEG286" s="10"/>
      <c r="AEH286" s="10"/>
      <c r="AEI286" s="10"/>
      <c r="AEJ286" s="10"/>
      <c r="AEK286" s="10"/>
      <c r="AEL286" s="10"/>
      <c r="AEM286" s="10"/>
      <c r="AEN286" s="10"/>
      <c r="AEO286" s="10"/>
      <c r="AEP286" s="10"/>
      <c r="AEQ286" s="10"/>
      <c r="AER286" s="10"/>
      <c r="AES286" s="10"/>
      <c r="AET286" s="10"/>
      <c r="AEU286" s="10"/>
      <c r="AEV286" s="10"/>
      <c r="AEW286" s="10"/>
      <c r="AEX286" s="10"/>
      <c r="AEY286" s="10"/>
      <c r="AEZ286" s="10"/>
      <c r="AFA286" s="10"/>
      <c r="AFB286" s="10"/>
      <c r="AFC286" s="10"/>
      <c r="AFD286" s="10"/>
      <c r="AFE286" s="10"/>
      <c r="AFF286" s="10"/>
      <c r="AFG286" s="10"/>
      <c r="AFH286" s="10"/>
      <c r="AFI286" s="10"/>
      <c r="AFJ286" s="10"/>
      <c r="AFK286" s="10"/>
      <c r="AFL286" s="10"/>
      <c r="AFM286" s="10"/>
      <c r="AFN286" s="10"/>
      <c r="AFO286" s="10"/>
      <c r="AFP286" s="10"/>
      <c r="AFQ286" s="10"/>
      <c r="AFR286" s="10"/>
      <c r="AFS286" s="10"/>
      <c r="AFT286" s="10"/>
      <c r="AFU286" s="10"/>
      <c r="AFV286" s="10"/>
      <c r="AFW286" s="10"/>
      <c r="AFX286" s="10"/>
      <c r="AFY286" s="10"/>
      <c r="AFZ286" s="10"/>
      <c r="AGA286" s="10"/>
      <c r="AGB286" s="10"/>
      <c r="AGC286" s="10"/>
      <c r="AGD286" s="10"/>
      <c r="AGE286" s="10"/>
      <c r="AGF286" s="10"/>
      <c r="AGG286" s="10"/>
      <c r="AGH286" s="10"/>
      <c r="AGI286" s="10"/>
      <c r="AGJ286" s="10"/>
      <c r="AGK286" s="10"/>
      <c r="AGL286" s="10"/>
      <c r="AGM286" s="10"/>
      <c r="AGN286" s="10"/>
      <c r="AGO286" s="10"/>
      <c r="AGP286" s="10"/>
      <c r="AGQ286" s="10"/>
      <c r="AGR286" s="10"/>
      <c r="AGS286" s="10"/>
      <c r="AGT286" s="10"/>
      <c r="AGU286" s="10"/>
      <c r="AGV286" s="10"/>
      <c r="AGW286" s="10"/>
      <c r="AGX286" s="10"/>
      <c r="AGY286" s="10"/>
      <c r="AGZ286" s="10"/>
      <c r="AHA286" s="10"/>
      <c r="AHB286" s="10"/>
      <c r="AHC286" s="10"/>
      <c r="AHD286" s="10"/>
      <c r="AHE286" s="10"/>
      <c r="AHF286" s="10"/>
      <c r="AHG286" s="10"/>
      <c r="AHH286" s="10"/>
      <c r="AHI286" s="10"/>
      <c r="AHJ286" s="10"/>
      <c r="AHK286" s="10"/>
      <c r="AHL286" s="10"/>
      <c r="AHM286" s="10"/>
      <c r="AHN286" s="10"/>
      <c r="AHO286" s="10"/>
      <c r="AHP286" s="10"/>
      <c r="AHQ286" s="10"/>
      <c r="AHR286" s="10"/>
      <c r="AHS286" s="10"/>
      <c r="AHT286" s="10"/>
      <c r="AHU286" s="10"/>
      <c r="AHV286" s="10"/>
      <c r="AHW286" s="10"/>
      <c r="AHX286" s="10"/>
      <c r="AHY286" s="10"/>
      <c r="AHZ286" s="10"/>
      <c r="AIA286" s="10"/>
      <c r="AIB286" s="10"/>
      <c r="AIC286" s="10"/>
      <c r="AID286" s="10"/>
      <c r="AIE286" s="10"/>
      <c r="AIF286" s="10"/>
      <c r="AIG286" s="10"/>
      <c r="AIH286" s="10"/>
      <c r="AII286" s="10"/>
      <c r="AIJ286" s="10"/>
      <c r="AIK286" s="10"/>
      <c r="AIL286" s="10"/>
      <c r="AIM286" s="10"/>
      <c r="AIN286" s="10"/>
      <c r="AIO286" s="10"/>
      <c r="AIP286" s="10"/>
      <c r="AIQ286" s="10"/>
      <c r="AIR286" s="10"/>
      <c r="AIS286" s="10"/>
      <c r="AIT286" s="10"/>
      <c r="AIU286" s="10"/>
      <c r="AIV286" s="10"/>
      <c r="AIW286" s="10"/>
      <c r="AIX286" s="10"/>
      <c r="AIY286" s="10"/>
      <c r="AIZ286" s="10"/>
      <c r="AJA286" s="10"/>
      <c r="AJB286" s="10"/>
      <c r="AJC286" s="10"/>
      <c r="AJD286" s="10"/>
      <c r="AJE286" s="10"/>
      <c r="AJF286" s="10"/>
      <c r="AJG286" s="10"/>
      <c r="AJH286" s="10"/>
      <c r="AJI286" s="10"/>
      <c r="AJJ286" s="10"/>
      <c r="AJK286" s="10"/>
      <c r="AJL286" s="10"/>
      <c r="AJM286" s="10"/>
      <c r="AJN286" s="10"/>
      <c r="AJO286" s="10"/>
      <c r="AJP286" s="10"/>
      <c r="AJQ286" s="10"/>
      <c r="AJR286" s="10"/>
      <c r="AJS286" s="10"/>
      <c r="AJT286" s="10"/>
      <c r="AJU286" s="10"/>
      <c r="AJV286" s="10"/>
      <c r="AJW286" s="10"/>
      <c r="AJX286" s="10"/>
      <c r="AJY286" s="10"/>
      <c r="AJZ286" s="10"/>
      <c r="AKA286" s="10"/>
      <c r="AKB286" s="10"/>
      <c r="AKC286" s="10"/>
      <c r="AKD286" s="10"/>
      <c r="AKE286" s="10"/>
      <c r="AKF286" s="10"/>
      <c r="AKG286" s="10"/>
      <c r="AKH286" s="10"/>
      <c r="AKI286" s="10"/>
      <c r="AKJ286" s="10"/>
      <c r="AKK286" s="10"/>
      <c r="AKL286" s="10"/>
      <c r="AKM286" s="10"/>
      <c r="AKN286" s="10"/>
      <c r="AKO286" s="10"/>
      <c r="AKP286" s="10"/>
      <c r="AKQ286" s="10"/>
      <c r="AKR286" s="10"/>
      <c r="AKS286" s="10"/>
      <c r="AKT286" s="10"/>
      <c r="AKU286" s="10"/>
      <c r="AKV286" s="10"/>
      <c r="AKW286" s="10"/>
      <c r="AKX286" s="10"/>
      <c r="AKY286" s="10"/>
      <c r="AKZ286" s="10"/>
      <c r="ALA286" s="10"/>
      <c r="ALB286" s="10"/>
      <c r="ALC286" s="10"/>
      <c r="ALD286" s="10"/>
      <c r="ALE286" s="10"/>
      <c r="ALF286" s="10"/>
      <c r="ALG286" s="10"/>
      <c r="ALH286" s="10"/>
      <c r="ALI286" s="10"/>
      <c r="ALJ286" s="10"/>
      <c r="ALK286" s="10"/>
      <c r="ALL286" s="10"/>
      <c r="ALM286" s="10"/>
      <c r="ALN286" s="10"/>
      <c r="ALO286" s="10"/>
      <c r="ALP286" s="10"/>
      <c r="ALQ286" s="10"/>
      <c r="ALR286" s="10"/>
      <c r="ALS286" s="10"/>
      <c r="ALT286" s="10"/>
      <c r="ALU286" s="10"/>
      <c r="ALV286" s="10"/>
      <c r="ALW286" s="10"/>
      <c r="ALX286" s="10"/>
      <c r="ALY286" s="10"/>
      <c r="ALZ286" s="10"/>
      <c r="AMA286" s="10"/>
      <c r="AMB286" s="10"/>
      <c r="AMC286" s="10"/>
      <c r="AMD286" s="10"/>
      <c r="AME286" s="10"/>
      <c r="AMF286" s="10"/>
      <c r="AMG286" s="10"/>
      <c r="AMH286" s="10"/>
      <c r="AMI286" s="10"/>
      <c r="AMJ286" s="10"/>
      <c r="AMK286" s="10"/>
      <c r="AML286" s="10"/>
      <c r="AMM286" s="10"/>
      <c r="AMN286" s="10"/>
      <c r="AMO286" s="10"/>
      <c r="AMP286" s="10"/>
      <c r="AMQ286" s="10"/>
      <c r="AMR286" s="10"/>
      <c r="AMS286" s="10"/>
      <c r="AMT286" s="10"/>
      <c r="AMU286" s="10"/>
      <c r="AMV286" s="10"/>
      <c r="AMW286" s="10"/>
      <c r="AMX286" s="10"/>
      <c r="AMY286" s="10"/>
      <c r="AMZ286" s="10"/>
      <c r="ANA286" s="10"/>
      <c r="ANB286" s="10"/>
      <c r="ANC286" s="10"/>
      <c r="AND286" s="10"/>
      <c r="ANE286" s="10"/>
      <c r="ANF286" s="10"/>
      <c r="ANG286" s="10"/>
      <c r="ANH286" s="10"/>
      <c r="ANI286" s="10"/>
      <c r="ANJ286" s="10"/>
      <c r="ANK286" s="10"/>
      <c r="ANL286" s="10"/>
      <c r="ANM286" s="10"/>
      <c r="ANN286" s="10"/>
      <c r="ANO286" s="10"/>
      <c r="ANP286" s="10"/>
      <c r="ANQ286" s="10"/>
      <c r="ANR286" s="10"/>
      <c r="ANS286" s="10"/>
      <c r="ANT286" s="10"/>
      <c r="ANU286" s="10"/>
      <c r="ANV286" s="10"/>
      <c r="ANW286" s="10"/>
      <c r="ANX286" s="10"/>
      <c r="ANY286" s="10"/>
      <c r="ANZ286" s="10"/>
      <c r="AOA286" s="10"/>
      <c r="AOB286" s="10"/>
      <c r="AOC286" s="10"/>
      <c r="AOD286" s="10"/>
      <c r="AOE286" s="10"/>
      <c r="AOF286" s="10"/>
      <c r="AOG286" s="10"/>
      <c r="AOH286" s="10"/>
      <c r="AOI286" s="10"/>
      <c r="AOJ286" s="10"/>
      <c r="AOK286" s="10"/>
      <c r="AOL286" s="10"/>
      <c r="AOM286" s="10"/>
      <c r="AON286" s="10"/>
      <c r="AOO286" s="10"/>
      <c r="AOP286" s="10"/>
      <c r="AOQ286" s="10"/>
      <c r="AOR286" s="10"/>
      <c r="AOS286" s="10"/>
      <c r="AOT286" s="10"/>
      <c r="AOU286" s="10"/>
      <c r="AOV286" s="10"/>
      <c r="AOW286" s="10"/>
      <c r="AOX286" s="10"/>
      <c r="AOY286" s="10"/>
      <c r="AOZ286" s="10"/>
      <c r="APA286" s="10"/>
      <c r="APB286" s="10"/>
      <c r="APC286" s="10"/>
      <c r="APD286" s="10"/>
      <c r="APE286" s="10"/>
      <c r="APF286" s="10"/>
      <c r="APG286" s="10"/>
      <c r="APH286" s="10"/>
      <c r="API286" s="10"/>
      <c r="APJ286" s="10"/>
      <c r="APK286" s="10"/>
      <c r="APL286" s="10"/>
      <c r="APM286" s="10"/>
      <c r="APN286" s="10"/>
      <c r="APO286" s="10"/>
      <c r="APP286" s="10"/>
      <c r="APQ286" s="10"/>
      <c r="APR286" s="10"/>
      <c r="APS286" s="10"/>
      <c r="APT286" s="10"/>
      <c r="APU286" s="10"/>
      <c r="APV286" s="10"/>
      <c r="APW286" s="10"/>
      <c r="APX286" s="10"/>
      <c r="APY286" s="10"/>
      <c r="APZ286" s="10"/>
      <c r="AQA286" s="10"/>
      <c r="AQB286" s="10"/>
      <c r="AQC286" s="10"/>
      <c r="AQD286" s="10"/>
      <c r="AQE286" s="10"/>
      <c r="AQF286" s="10"/>
      <c r="AQG286" s="10"/>
      <c r="AQH286" s="10"/>
      <c r="AQI286" s="10"/>
      <c r="AQJ286" s="10"/>
      <c r="AQK286" s="10"/>
      <c r="AQL286" s="10"/>
      <c r="AQM286" s="10"/>
      <c r="AQN286" s="10"/>
      <c r="AQO286" s="10"/>
      <c r="AQP286" s="10"/>
      <c r="AQQ286" s="10"/>
      <c r="AQR286" s="10"/>
      <c r="AQS286" s="10"/>
      <c r="AQT286" s="10"/>
      <c r="AQU286" s="10"/>
      <c r="AQV286" s="10"/>
      <c r="AQW286" s="10"/>
      <c r="AQX286" s="10"/>
      <c r="AQY286" s="10"/>
      <c r="AQZ286" s="10"/>
      <c r="ARA286" s="10"/>
      <c r="ARB286" s="10"/>
      <c r="ARC286" s="10"/>
      <c r="ARD286" s="10"/>
      <c r="ARE286" s="10"/>
      <c r="ARF286" s="10"/>
      <c r="ARG286" s="10"/>
      <c r="ARH286" s="10"/>
      <c r="ARI286" s="10"/>
      <c r="ARJ286" s="10"/>
      <c r="ARK286" s="10"/>
      <c r="ARL286" s="10"/>
      <c r="ARM286" s="10"/>
      <c r="ARN286" s="10"/>
      <c r="ARO286" s="10"/>
      <c r="ARP286" s="10"/>
      <c r="ARQ286" s="10"/>
      <c r="ARR286" s="10"/>
      <c r="ARS286" s="10"/>
      <c r="ART286" s="10"/>
      <c r="ARU286" s="10"/>
      <c r="ARV286" s="10"/>
      <c r="ARW286" s="10"/>
      <c r="ARX286" s="10"/>
      <c r="ARY286" s="10"/>
      <c r="ARZ286" s="10"/>
      <c r="ASA286" s="10"/>
      <c r="ASB286" s="10"/>
      <c r="ASC286" s="10"/>
      <c r="ASD286" s="10"/>
      <c r="ASE286" s="10"/>
      <c r="ASF286" s="10"/>
      <c r="ASG286" s="10"/>
      <c r="ASH286" s="10"/>
      <c r="ASI286" s="10"/>
      <c r="ASJ286" s="10"/>
      <c r="ASK286" s="10"/>
      <c r="ASL286" s="10"/>
      <c r="ASM286" s="10"/>
      <c r="ASN286" s="10"/>
      <c r="ASO286" s="10"/>
      <c r="ASP286" s="10"/>
      <c r="ASQ286" s="10"/>
      <c r="ASR286" s="10"/>
      <c r="ASS286" s="10"/>
      <c r="AST286" s="10"/>
      <c r="ASU286" s="10"/>
      <c r="ASV286" s="10"/>
      <c r="ASW286" s="10"/>
      <c r="ASX286" s="10"/>
      <c r="ASY286" s="10"/>
      <c r="ASZ286" s="10"/>
      <c r="ATA286" s="10"/>
      <c r="ATB286" s="10"/>
      <c r="ATC286" s="10"/>
      <c r="ATD286" s="10"/>
      <c r="ATE286" s="10"/>
      <c r="ATF286" s="10"/>
      <c r="ATG286" s="10"/>
      <c r="ATH286" s="10"/>
      <c r="ATI286" s="10"/>
      <c r="ATJ286" s="10"/>
      <c r="ATK286" s="10"/>
      <c r="ATL286" s="10"/>
      <c r="ATM286" s="10"/>
      <c r="ATN286" s="10"/>
      <c r="ATO286" s="10"/>
      <c r="ATP286" s="10"/>
      <c r="ATQ286" s="10"/>
      <c r="ATR286" s="10"/>
      <c r="ATS286" s="10"/>
      <c r="ATT286" s="10"/>
      <c r="ATU286" s="10"/>
      <c r="ATV286" s="10"/>
      <c r="ATW286" s="10"/>
      <c r="ATX286" s="10"/>
      <c r="ATY286" s="10"/>
      <c r="ATZ286" s="10"/>
      <c r="AUA286" s="10"/>
      <c r="AUB286" s="10"/>
      <c r="AUC286" s="10"/>
      <c r="AUD286" s="10"/>
      <c r="AUE286" s="10"/>
      <c r="AUF286" s="10"/>
      <c r="AUG286" s="10"/>
      <c r="AUH286" s="10"/>
      <c r="AUI286" s="10"/>
      <c r="AUJ286" s="10"/>
      <c r="AUK286" s="10"/>
      <c r="AUL286" s="10"/>
      <c r="AUM286" s="10"/>
      <c r="AUN286" s="10"/>
      <c r="AUO286" s="10"/>
      <c r="AUP286" s="10"/>
      <c r="AUQ286" s="10"/>
      <c r="AUR286" s="10"/>
      <c r="AUS286" s="10"/>
      <c r="AUT286" s="10"/>
      <c r="AUU286" s="10"/>
      <c r="AUV286" s="10"/>
      <c r="AUW286" s="10"/>
      <c r="AUX286" s="10"/>
      <c r="AUY286" s="10"/>
      <c r="AUZ286" s="10"/>
      <c r="AVA286" s="10"/>
      <c r="AVB286" s="10"/>
      <c r="AVC286" s="10"/>
      <c r="AVD286" s="10"/>
      <c r="AVE286" s="10"/>
      <c r="AVF286" s="10"/>
      <c r="AVG286" s="10"/>
      <c r="AVH286" s="10"/>
      <c r="AVI286" s="10"/>
      <c r="AVJ286" s="10"/>
      <c r="AVK286" s="10"/>
      <c r="AVL286" s="10"/>
      <c r="AVM286" s="10"/>
      <c r="AVN286" s="10"/>
      <c r="AVO286" s="10"/>
      <c r="AVP286" s="10"/>
      <c r="AVQ286" s="10"/>
      <c r="AVR286" s="10"/>
      <c r="AVS286" s="10"/>
      <c r="AVT286" s="10"/>
      <c r="AVU286" s="10"/>
      <c r="AVV286" s="10"/>
      <c r="AVW286" s="10"/>
      <c r="AVX286" s="10"/>
      <c r="AVY286" s="10"/>
      <c r="AVZ286" s="10"/>
      <c r="AWA286" s="10"/>
      <c r="AWB286" s="10"/>
      <c r="AWC286" s="10"/>
      <c r="AWD286" s="10"/>
      <c r="AWE286" s="10"/>
      <c r="AWF286" s="10"/>
      <c r="AWG286" s="10"/>
      <c r="AWH286" s="10"/>
      <c r="AWI286" s="10"/>
      <c r="AWJ286" s="10"/>
      <c r="AWK286" s="10"/>
      <c r="AWL286" s="10"/>
      <c r="AWM286" s="10"/>
      <c r="AWN286" s="10"/>
      <c r="AWO286" s="10"/>
      <c r="AWP286" s="10"/>
      <c r="AWQ286" s="10"/>
      <c r="AWR286" s="10"/>
      <c r="AWS286" s="10"/>
      <c r="AWT286" s="10"/>
      <c r="AWU286" s="10"/>
      <c r="AWV286" s="10"/>
      <c r="AWW286" s="10"/>
      <c r="AWX286" s="10"/>
      <c r="AWY286" s="10"/>
      <c r="AWZ286" s="10"/>
      <c r="AXA286" s="10"/>
      <c r="AXB286" s="10"/>
      <c r="AXC286" s="10"/>
      <c r="AXD286" s="10"/>
      <c r="AXE286" s="10"/>
      <c r="AXF286" s="10"/>
      <c r="AXG286" s="10"/>
      <c r="AXH286" s="10"/>
      <c r="AXI286" s="10"/>
      <c r="AXJ286" s="10"/>
      <c r="AXK286" s="10"/>
      <c r="AXL286" s="10"/>
      <c r="AXM286" s="10"/>
      <c r="AXN286" s="10"/>
      <c r="AXO286" s="10"/>
      <c r="AXP286" s="10"/>
      <c r="AXQ286" s="10"/>
      <c r="AXR286" s="10"/>
      <c r="AXS286" s="10"/>
      <c r="AXT286" s="10"/>
      <c r="AXU286" s="10"/>
      <c r="AXV286" s="10"/>
      <c r="AXW286" s="10"/>
      <c r="AXX286" s="10"/>
      <c r="AXY286" s="10"/>
      <c r="AXZ286" s="10"/>
      <c r="AYA286" s="10"/>
      <c r="AYB286" s="10"/>
      <c r="AYC286" s="10"/>
      <c r="AYD286" s="10"/>
      <c r="AYE286" s="10"/>
      <c r="AYF286" s="10"/>
      <c r="AYG286" s="10"/>
      <c r="AYH286" s="10"/>
      <c r="AYI286" s="10"/>
      <c r="AYJ286" s="10"/>
      <c r="AYK286" s="10"/>
      <c r="AYL286" s="10"/>
      <c r="AYM286" s="10"/>
      <c r="AYN286" s="10"/>
      <c r="AYO286" s="10"/>
      <c r="AYP286" s="10"/>
      <c r="AYQ286" s="10"/>
      <c r="AYR286" s="10"/>
      <c r="AYS286" s="10"/>
      <c r="AYT286" s="10"/>
      <c r="AYU286" s="10"/>
      <c r="AYV286" s="10"/>
      <c r="AYW286" s="10"/>
      <c r="AYX286" s="10"/>
      <c r="AYY286" s="10"/>
      <c r="AYZ286" s="10"/>
      <c r="AZA286" s="10"/>
      <c r="AZB286" s="10"/>
      <c r="AZC286" s="10"/>
      <c r="AZD286" s="10"/>
      <c r="AZE286" s="10"/>
      <c r="AZF286" s="10"/>
      <c r="AZG286" s="10"/>
      <c r="AZH286" s="10"/>
      <c r="AZI286" s="10"/>
      <c r="AZJ286" s="10"/>
      <c r="AZK286" s="10"/>
      <c r="AZL286" s="10"/>
      <c r="AZM286" s="10"/>
      <c r="AZN286" s="10"/>
      <c r="AZO286" s="10"/>
      <c r="AZP286" s="10"/>
      <c r="AZQ286" s="10"/>
      <c r="AZR286" s="10"/>
      <c r="AZS286" s="10"/>
      <c r="AZT286" s="10"/>
      <c r="AZU286" s="10"/>
      <c r="AZV286" s="10"/>
      <c r="AZW286" s="10"/>
      <c r="AZX286" s="10"/>
      <c r="AZY286" s="10"/>
      <c r="AZZ286" s="10"/>
      <c r="BAA286" s="10"/>
      <c r="BAB286" s="10"/>
      <c r="BAC286" s="10"/>
      <c r="BAD286" s="10"/>
      <c r="BAE286" s="10"/>
      <c r="BAF286" s="10"/>
      <c r="BAG286" s="10"/>
      <c r="BAH286" s="10"/>
      <c r="BAI286" s="10"/>
      <c r="BAJ286" s="10"/>
      <c r="BAK286" s="10"/>
      <c r="BAL286" s="10"/>
      <c r="BAM286" s="10"/>
      <c r="BAN286" s="10"/>
      <c r="BAO286" s="10"/>
      <c r="BAP286" s="10"/>
      <c r="BAQ286" s="10"/>
      <c r="BAR286" s="10"/>
      <c r="BAS286" s="10"/>
      <c r="BAT286" s="10"/>
      <c r="BAU286" s="10"/>
      <c r="BAV286" s="10"/>
      <c r="BAW286" s="10"/>
      <c r="BAX286" s="10"/>
      <c r="BAY286" s="10"/>
      <c r="BAZ286" s="10"/>
      <c r="BBA286" s="10"/>
      <c r="BBB286" s="10"/>
      <c r="BBC286" s="10"/>
      <c r="BBD286" s="10"/>
      <c r="BBE286" s="10"/>
      <c r="BBF286" s="10"/>
      <c r="BBG286" s="10"/>
      <c r="BBH286" s="10"/>
      <c r="BBI286" s="10"/>
      <c r="BBJ286" s="10"/>
      <c r="BBK286" s="10"/>
      <c r="BBL286" s="10"/>
      <c r="BBM286" s="10"/>
      <c r="BBN286" s="10"/>
      <c r="BBO286" s="10"/>
      <c r="BBP286" s="10"/>
      <c r="BBQ286" s="10"/>
      <c r="BBR286" s="10"/>
      <c r="BBS286" s="10"/>
      <c r="BBT286" s="10"/>
      <c r="BBU286" s="10"/>
      <c r="BBV286" s="10"/>
      <c r="BBW286" s="10"/>
      <c r="BBX286" s="10"/>
      <c r="BBY286" s="10"/>
      <c r="BBZ286" s="10"/>
      <c r="BCA286" s="10"/>
      <c r="BCB286" s="10"/>
      <c r="BCC286" s="10"/>
      <c r="BCD286" s="10"/>
      <c r="BCE286" s="10"/>
      <c r="BCF286" s="10"/>
      <c r="BCG286" s="10"/>
      <c r="BCH286" s="10"/>
      <c r="BCI286" s="10"/>
      <c r="BCJ286" s="10"/>
      <c r="BCK286" s="10"/>
      <c r="BCL286" s="10"/>
      <c r="BCM286" s="10"/>
      <c r="BCN286" s="10"/>
      <c r="BCO286" s="10"/>
      <c r="BCP286" s="10"/>
      <c r="BCQ286" s="10"/>
      <c r="BCR286" s="10"/>
      <c r="BCS286" s="10"/>
      <c r="BCT286" s="10"/>
    </row>
    <row r="287" spans="1:1450" s="37" customFormat="1" x14ac:dyDescent="0.25">
      <c r="A287" s="66" t="s">
        <v>957</v>
      </c>
      <c r="B287" s="67" t="s">
        <v>957</v>
      </c>
      <c r="C287" s="67" t="s">
        <v>84</v>
      </c>
      <c r="D287" s="67" t="s">
        <v>965</v>
      </c>
      <c r="E287" s="67" t="s">
        <v>959</v>
      </c>
      <c r="F287" s="67" t="s">
        <v>653</v>
      </c>
      <c r="G287" s="67">
        <v>13423</v>
      </c>
      <c r="H287" s="67">
        <v>849</v>
      </c>
      <c r="I287" s="67">
        <v>465</v>
      </c>
      <c r="J287" s="33"/>
      <c r="K287" s="33"/>
      <c r="L287" s="33"/>
      <c r="M287" s="33"/>
      <c r="N287" s="33"/>
      <c r="O287" s="33" t="str">
        <f t="shared" si="53"/>
        <v/>
      </c>
      <c r="P287" s="33"/>
      <c r="Q287" s="68">
        <f t="shared" si="54"/>
        <v>4403.9000000000015</v>
      </c>
      <c r="R287" s="34">
        <f t="shared" si="55"/>
        <v>13423</v>
      </c>
      <c r="S287" s="34">
        <f t="shared" si="56"/>
        <v>465</v>
      </c>
      <c r="T287" s="33"/>
      <c r="U287" s="33"/>
      <c r="V287" s="33"/>
      <c r="W287" s="68">
        <f t="shared" si="57"/>
        <v>89.695156480518051</v>
      </c>
      <c r="X287" s="33"/>
      <c r="Y287" s="75"/>
      <c r="Z287" s="75"/>
      <c r="AA287" s="75"/>
      <c r="AB287" s="75"/>
      <c r="AC287" s="33"/>
      <c r="AD287" s="33"/>
      <c r="AE287" s="33"/>
      <c r="AF287" s="33"/>
      <c r="AG287" s="76"/>
      <c r="AH287" s="36"/>
      <c r="AI287" s="36"/>
      <c r="AJ287" s="36"/>
      <c r="AK287" s="36"/>
      <c r="AL287" s="33"/>
      <c r="AM287" s="29"/>
      <c r="AN287" s="43"/>
      <c r="AO287" s="95"/>
      <c r="AP287" s="29"/>
      <c r="AQ287" s="29"/>
      <c r="AR287" s="29"/>
      <c r="AS287" s="29"/>
      <c r="AT287" s="29"/>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c r="HU287" s="10"/>
      <c r="HV287" s="10"/>
      <c r="HW287" s="10"/>
      <c r="HX287" s="10"/>
      <c r="HY287" s="10"/>
      <c r="HZ287" s="10"/>
      <c r="IA287" s="10"/>
      <c r="IB287" s="10"/>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c r="JC287" s="10"/>
      <c r="JD287" s="10"/>
      <c r="JE287" s="10"/>
      <c r="JF287" s="10"/>
      <c r="JG287" s="10"/>
      <c r="JH287" s="10"/>
      <c r="JI287" s="10"/>
      <c r="JJ287" s="10"/>
      <c r="JK287" s="10"/>
      <c r="JL287" s="10"/>
      <c r="JM287" s="10"/>
      <c r="JN287" s="10"/>
      <c r="JO287" s="10"/>
      <c r="JP287" s="10"/>
      <c r="JQ287" s="10"/>
      <c r="JR287" s="10"/>
      <c r="JS287" s="10"/>
      <c r="JT287" s="10"/>
      <c r="JU287" s="10"/>
      <c r="JV287" s="10"/>
      <c r="JW287" s="10"/>
      <c r="JX287" s="10"/>
      <c r="JY287" s="10"/>
      <c r="JZ287" s="10"/>
      <c r="KA287" s="10"/>
      <c r="KB287" s="10"/>
      <c r="KC287" s="10"/>
      <c r="KD287" s="10"/>
      <c r="KE287" s="10"/>
      <c r="KF287" s="10"/>
      <c r="KG287" s="10"/>
      <c r="KH287" s="10"/>
      <c r="KI287" s="10"/>
      <c r="KJ287" s="10"/>
      <c r="KK287" s="10"/>
      <c r="KL287" s="10"/>
      <c r="KM287" s="10"/>
      <c r="KN287" s="10"/>
      <c r="KO287" s="10"/>
      <c r="KP287" s="10"/>
      <c r="KQ287" s="10"/>
      <c r="KR287" s="10"/>
      <c r="KS287" s="10"/>
      <c r="KT287" s="10"/>
      <c r="KU287" s="10"/>
      <c r="KV287" s="10"/>
      <c r="KW287" s="10"/>
      <c r="KX287" s="10"/>
      <c r="KY287" s="10"/>
      <c r="KZ287" s="10"/>
      <c r="LA287" s="10"/>
      <c r="LB287" s="10"/>
      <c r="LC287" s="10"/>
      <c r="LD287" s="10"/>
      <c r="LE287" s="10"/>
      <c r="LF287" s="10"/>
      <c r="LG287" s="10"/>
      <c r="LH287" s="10"/>
      <c r="LI287" s="10"/>
      <c r="LJ287" s="10"/>
      <c r="LK287" s="10"/>
      <c r="LL287" s="10"/>
      <c r="LM287" s="10"/>
      <c r="LN287" s="10"/>
      <c r="LO287" s="10"/>
      <c r="LP287" s="10"/>
      <c r="LQ287" s="10"/>
      <c r="LR287" s="10"/>
      <c r="LS287" s="10"/>
      <c r="LT287" s="10"/>
      <c r="LU287" s="10"/>
      <c r="LV287" s="10"/>
      <c r="LW287" s="10"/>
      <c r="LX287" s="10"/>
      <c r="LY287" s="10"/>
      <c r="LZ287" s="10"/>
      <c r="MA287" s="10"/>
      <c r="MB287" s="10"/>
      <c r="MC287" s="10"/>
      <c r="MD287" s="10"/>
      <c r="ME287" s="10"/>
      <c r="MF287" s="10"/>
      <c r="MG287" s="10"/>
      <c r="MH287" s="10"/>
      <c r="MI287" s="10"/>
      <c r="MJ287" s="10"/>
      <c r="MK287" s="10"/>
      <c r="ML287" s="10"/>
      <c r="MM287" s="10"/>
      <c r="MN287" s="10"/>
      <c r="MO287" s="10"/>
      <c r="MP287" s="10"/>
      <c r="MQ287" s="10"/>
      <c r="MR287" s="10"/>
      <c r="MS287" s="10"/>
      <c r="MT287" s="10"/>
      <c r="MU287" s="10"/>
      <c r="MV287" s="10"/>
      <c r="MW287" s="10"/>
      <c r="MX287" s="10"/>
      <c r="MY287" s="10"/>
      <c r="MZ287" s="10"/>
      <c r="NA287" s="10"/>
      <c r="NB287" s="10"/>
      <c r="NC287" s="10"/>
      <c r="ND287" s="10"/>
      <c r="NE287" s="10"/>
      <c r="NF287" s="10"/>
      <c r="NG287" s="10"/>
      <c r="NH287" s="10"/>
      <c r="NI287" s="10"/>
      <c r="NJ287" s="10"/>
      <c r="NK287" s="10"/>
      <c r="NL287" s="10"/>
      <c r="NM287" s="10"/>
      <c r="NN287" s="10"/>
      <c r="NO287" s="10"/>
      <c r="NP287" s="10"/>
      <c r="NQ287" s="10"/>
      <c r="NR287" s="10"/>
      <c r="NS287" s="10"/>
      <c r="NT287" s="10"/>
      <c r="NU287" s="10"/>
      <c r="NV287" s="10"/>
      <c r="NW287" s="10"/>
      <c r="NX287" s="10"/>
      <c r="NY287" s="10"/>
      <c r="NZ287" s="10"/>
      <c r="OA287" s="10"/>
      <c r="OB287" s="10"/>
      <c r="OC287" s="10"/>
      <c r="OD287" s="10"/>
      <c r="OE287" s="10"/>
      <c r="OF287" s="10"/>
      <c r="OG287" s="10"/>
      <c r="OH287" s="10"/>
      <c r="OI287" s="10"/>
      <c r="OJ287" s="10"/>
      <c r="OK287" s="10"/>
      <c r="OL287" s="10"/>
      <c r="OM287" s="10"/>
      <c r="ON287" s="10"/>
      <c r="OO287" s="10"/>
      <c r="OP287" s="10"/>
      <c r="OQ287" s="10"/>
      <c r="OR287" s="10"/>
      <c r="OS287" s="10"/>
      <c r="OT287" s="10"/>
      <c r="OU287" s="10"/>
      <c r="OV287" s="10"/>
      <c r="OW287" s="10"/>
      <c r="OX287" s="10"/>
      <c r="OY287" s="10"/>
      <c r="OZ287" s="10"/>
      <c r="PA287" s="10"/>
      <c r="PB287" s="10"/>
      <c r="PC287" s="10"/>
      <c r="PD287" s="10"/>
      <c r="PE287" s="10"/>
      <c r="PF287" s="10"/>
      <c r="PG287" s="10"/>
      <c r="PH287" s="10"/>
      <c r="PI287" s="10"/>
      <c r="PJ287" s="10"/>
      <c r="PK287" s="10"/>
      <c r="PL287" s="10"/>
      <c r="PM287" s="10"/>
      <c r="PN287" s="10"/>
      <c r="PO287" s="10"/>
      <c r="PP287" s="10"/>
      <c r="PQ287" s="10"/>
      <c r="PR287" s="10"/>
      <c r="PS287" s="10"/>
      <c r="PT287" s="10"/>
      <c r="PU287" s="10"/>
      <c r="PV287" s="10"/>
      <c r="PW287" s="10"/>
      <c r="PX287" s="10"/>
      <c r="PY287" s="10"/>
      <c r="PZ287" s="10"/>
      <c r="QA287" s="10"/>
      <c r="QB287" s="10"/>
      <c r="QC287" s="10"/>
      <c r="QD287" s="10"/>
      <c r="QE287" s="10"/>
      <c r="QF287" s="10"/>
      <c r="QG287" s="10"/>
      <c r="QH287" s="10"/>
      <c r="QI287" s="10"/>
      <c r="QJ287" s="10"/>
      <c r="QK287" s="10"/>
      <c r="QL287" s="10"/>
      <c r="QM287" s="10"/>
      <c r="QN287" s="10"/>
      <c r="QO287" s="10"/>
      <c r="QP287" s="10"/>
      <c r="QQ287" s="10"/>
      <c r="QR287" s="10"/>
      <c r="QS287" s="10"/>
      <c r="QT287" s="10"/>
      <c r="QU287" s="10"/>
      <c r="QV287" s="10"/>
      <c r="QW287" s="10"/>
      <c r="QX287" s="10"/>
      <c r="QY287" s="10"/>
      <c r="QZ287" s="10"/>
      <c r="RA287" s="10"/>
      <c r="RB287" s="10"/>
      <c r="RC287" s="10"/>
      <c r="RD287" s="10"/>
      <c r="RE287" s="10"/>
      <c r="RF287" s="10"/>
      <c r="RG287" s="10"/>
      <c r="RH287" s="10"/>
      <c r="RI287" s="10"/>
      <c r="RJ287" s="10"/>
      <c r="RK287" s="10"/>
      <c r="RL287" s="10"/>
      <c r="RM287" s="10"/>
      <c r="RN287" s="10"/>
      <c r="RO287" s="10"/>
      <c r="RP287" s="10"/>
      <c r="RQ287" s="10"/>
      <c r="RR287" s="10"/>
      <c r="RS287" s="10"/>
      <c r="RT287" s="10"/>
      <c r="RU287" s="10"/>
      <c r="RV287" s="10"/>
      <c r="RW287" s="10"/>
      <c r="RX287" s="10"/>
      <c r="RY287" s="10"/>
      <c r="RZ287" s="10"/>
      <c r="SA287" s="10"/>
      <c r="SB287" s="10"/>
      <c r="SC287" s="10"/>
      <c r="SD287" s="10"/>
      <c r="SE287" s="10"/>
      <c r="SF287" s="10"/>
      <c r="SG287" s="10"/>
      <c r="SH287" s="10"/>
      <c r="SI287" s="10"/>
      <c r="SJ287" s="10"/>
      <c r="SK287" s="10"/>
      <c r="SL287" s="10"/>
      <c r="SM287" s="10"/>
      <c r="SN287" s="10"/>
      <c r="SO287" s="10"/>
      <c r="SP287" s="10"/>
      <c r="SQ287" s="10"/>
      <c r="SR287" s="10"/>
      <c r="SS287" s="10"/>
      <c r="ST287" s="10"/>
      <c r="SU287" s="10"/>
      <c r="SV287" s="10"/>
      <c r="SW287" s="10"/>
      <c r="SX287" s="10"/>
      <c r="SY287" s="10"/>
      <c r="SZ287" s="10"/>
      <c r="TA287" s="10"/>
      <c r="TB287" s="10"/>
      <c r="TC287" s="10"/>
      <c r="TD287" s="10"/>
      <c r="TE287" s="10"/>
      <c r="TF287" s="10"/>
      <c r="TG287" s="10"/>
      <c r="TH287" s="10"/>
      <c r="TI287" s="10"/>
      <c r="TJ287" s="10"/>
      <c r="TK287" s="10"/>
      <c r="TL287" s="10"/>
      <c r="TM287" s="10"/>
      <c r="TN287" s="10"/>
      <c r="TO287" s="10"/>
      <c r="TP287" s="10"/>
      <c r="TQ287" s="10"/>
      <c r="TR287" s="10"/>
      <c r="TS287" s="10"/>
      <c r="TT287" s="10"/>
      <c r="TU287" s="10"/>
      <c r="TV287" s="10"/>
      <c r="TW287" s="10"/>
      <c r="TX287" s="10"/>
      <c r="TY287" s="10"/>
      <c r="TZ287" s="10"/>
      <c r="UA287" s="10"/>
      <c r="UB287" s="10"/>
      <c r="UC287" s="10"/>
      <c r="UD287" s="10"/>
      <c r="UE287" s="10"/>
      <c r="UF287" s="10"/>
      <c r="UG287" s="10"/>
      <c r="UH287" s="10"/>
      <c r="UI287" s="10"/>
      <c r="UJ287" s="10"/>
      <c r="UK287" s="10"/>
      <c r="UL287" s="10"/>
      <c r="UM287" s="10"/>
      <c r="UN287" s="10"/>
      <c r="UO287" s="10"/>
      <c r="UP287" s="10"/>
      <c r="UQ287" s="10"/>
      <c r="UR287" s="10"/>
      <c r="US287" s="10"/>
      <c r="UT287" s="10"/>
      <c r="UU287" s="10"/>
      <c r="UV287" s="10"/>
      <c r="UW287" s="10"/>
      <c r="UX287" s="10"/>
      <c r="UY287" s="10"/>
      <c r="UZ287" s="10"/>
      <c r="VA287" s="10"/>
      <c r="VB287" s="10"/>
      <c r="VC287" s="10"/>
      <c r="VD287" s="10"/>
      <c r="VE287" s="10"/>
      <c r="VF287" s="10"/>
      <c r="VG287" s="10"/>
      <c r="VH287" s="10"/>
      <c r="VI287" s="10"/>
      <c r="VJ287" s="10"/>
      <c r="VK287" s="10"/>
      <c r="VL287" s="10"/>
      <c r="VM287" s="10"/>
      <c r="VN287" s="10"/>
      <c r="VO287" s="10"/>
      <c r="VP287" s="10"/>
      <c r="VQ287" s="10"/>
      <c r="VR287" s="10"/>
      <c r="VS287" s="10"/>
      <c r="VT287" s="10"/>
      <c r="VU287" s="10"/>
      <c r="VV287" s="10"/>
      <c r="VW287" s="10"/>
      <c r="VX287" s="10"/>
      <c r="VY287" s="10"/>
      <c r="VZ287" s="10"/>
      <c r="WA287" s="10"/>
      <c r="WB287" s="10"/>
      <c r="WC287" s="10"/>
      <c r="WD287" s="10"/>
      <c r="WE287" s="10"/>
      <c r="WF287" s="10"/>
      <c r="WG287" s="10"/>
      <c r="WH287" s="10"/>
      <c r="WI287" s="10"/>
      <c r="WJ287" s="10"/>
      <c r="WK287" s="10"/>
      <c r="WL287" s="10"/>
      <c r="WM287" s="10"/>
      <c r="WN287" s="10"/>
      <c r="WO287" s="10"/>
      <c r="WP287" s="10"/>
      <c r="WQ287" s="10"/>
      <c r="WR287" s="10"/>
      <c r="WS287" s="10"/>
      <c r="WT287" s="10"/>
      <c r="WU287" s="10"/>
      <c r="WV287" s="10"/>
      <c r="WW287" s="10"/>
      <c r="WX287" s="10"/>
      <c r="WY287" s="10"/>
      <c r="WZ287" s="10"/>
      <c r="XA287" s="10"/>
      <c r="XB287" s="10"/>
      <c r="XC287" s="10"/>
      <c r="XD287" s="10"/>
      <c r="XE287" s="10"/>
      <c r="XF287" s="10"/>
      <c r="XG287" s="10"/>
      <c r="XH287" s="10"/>
      <c r="XI287" s="10"/>
      <c r="XJ287" s="10"/>
      <c r="XK287" s="10"/>
      <c r="XL287" s="10"/>
      <c r="XM287" s="10"/>
      <c r="XN287" s="10"/>
      <c r="XO287" s="10"/>
      <c r="XP287" s="10"/>
      <c r="XQ287" s="10"/>
      <c r="XR287" s="10"/>
      <c r="XS287" s="10"/>
      <c r="XT287" s="10"/>
      <c r="XU287" s="10"/>
      <c r="XV287" s="10"/>
      <c r="XW287" s="10"/>
      <c r="XX287" s="10"/>
      <c r="XY287" s="10"/>
      <c r="XZ287" s="10"/>
      <c r="YA287" s="10"/>
      <c r="YB287" s="10"/>
      <c r="YC287" s="10"/>
      <c r="YD287" s="10"/>
      <c r="YE287" s="10"/>
      <c r="YF287" s="10"/>
      <c r="YG287" s="10"/>
      <c r="YH287" s="10"/>
      <c r="YI287" s="10"/>
      <c r="YJ287" s="10"/>
      <c r="YK287" s="10"/>
      <c r="YL287" s="10"/>
      <c r="YM287" s="10"/>
      <c r="YN287" s="10"/>
      <c r="YO287" s="10"/>
      <c r="YP287" s="10"/>
      <c r="YQ287" s="10"/>
      <c r="YR287" s="10"/>
      <c r="YS287" s="10"/>
      <c r="YT287" s="10"/>
      <c r="YU287" s="10"/>
      <c r="YV287" s="10"/>
      <c r="YW287" s="10"/>
      <c r="YX287" s="10"/>
      <c r="YY287" s="10"/>
      <c r="YZ287" s="10"/>
      <c r="ZA287" s="10"/>
      <c r="ZB287" s="10"/>
      <c r="ZC287" s="10"/>
      <c r="ZD287" s="10"/>
      <c r="ZE287" s="10"/>
      <c r="ZF287" s="10"/>
      <c r="ZG287" s="10"/>
      <c r="ZH287" s="10"/>
      <c r="ZI287" s="10"/>
      <c r="ZJ287" s="10"/>
      <c r="ZK287" s="10"/>
      <c r="ZL287" s="10"/>
      <c r="ZM287" s="10"/>
      <c r="ZN287" s="10"/>
      <c r="ZO287" s="10"/>
      <c r="ZP287" s="10"/>
      <c r="ZQ287" s="10"/>
      <c r="ZR287" s="10"/>
      <c r="ZS287" s="10"/>
      <c r="ZT287" s="10"/>
      <c r="ZU287" s="10"/>
      <c r="ZV287" s="10"/>
      <c r="ZW287" s="10"/>
      <c r="ZX287" s="10"/>
      <c r="ZY287" s="10"/>
      <c r="ZZ287" s="10"/>
      <c r="AAA287" s="10"/>
      <c r="AAB287" s="10"/>
      <c r="AAC287" s="10"/>
      <c r="AAD287" s="10"/>
      <c r="AAE287" s="10"/>
      <c r="AAF287" s="10"/>
      <c r="AAG287" s="10"/>
      <c r="AAH287" s="10"/>
      <c r="AAI287" s="10"/>
      <c r="AAJ287" s="10"/>
      <c r="AAK287" s="10"/>
      <c r="AAL287" s="10"/>
      <c r="AAM287" s="10"/>
      <c r="AAN287" s="10"/>
      <c r="AAO287" s="10"/>
      <c r="AAP287" s="10"/>
      <c r="AAQ287" s="10"/>
      <c r="AAR287" s="10"/>
      <c r="AAS287" s="10"/>
      <c r="AAT287" s="10"/>
      <c r="AAU287" s="10"/>
      <c r="AAV287" s="10"/>
      <c r="AAW287" s="10"/>
      <c r="AAX287" s="10"/>
      <c r="AAY287" s="10"/>
      <c r="AAZ287" s="10"/>
      <c r="ABA287" s="10"/>
      <c r="ABB287" s="10"/>
      <c r="ABC287" s="10"/>
      <c r="ABD287" s="10"/>
      <c r="ABE287" s="10"/>
      <c r="ABF287" s="10"/>
      <c r="ABG287" s="10"/>
      <c r="ABH287" s="10"/>
      <c r="ABI287" s="10"/>
      <c r="ABJ287" s="10"/>
      <c r="ABK287" s="10"/>
      <c r="ABL287" s="10"/>
      <c r="ABM287" s="10"/>
      <c r="ABN287" s="10"/>
      <c r="ABO287" s="10"/>
      <c r="ABP287" s="10"/>
      <c r="ABQ287" s="10"/>
      <c r="ABR287" s="10"/>
      <c r="ABS287" s="10"/>
      <c r="ABT287" s="10"/>
      <c r="ABU287" s="10"/>
      <c r="ABV287" s="10"/>
      <c r="ABW287" s="10"/>
      <c r="ABX287" s="10"/>
      <c r="ABY287" s="10"/>
      <c r="ABZ287" s="10"/>
      <c r="ACA287" s="10"/>
      <c r="ACB287" s="10"/>
      <c r="ACC287" s="10"/>
      <c r="ACD287" s="10"/>
      <c r="ACE287" s="10"/>
      <c r="ACF287" s="10"/>
      <c r="ACG287" s="10"/>
      <c r="ACH287" s="10"/>
      <c r="ACI287" s="10"/>
      <c r="ACJ287" s="10"/>
      <c r="ACK287" s="10"/>
      <c r="ACL287" s="10"/>
      <c r="ACM287" s="10"/>
      <c r="ACN287" s="10"/>
      <c r="ACO287" s="10"/>
      <c r="ACP287" s="10"/>
      <c r="ACQ287" s="10"/>
      <c r="ACR287" s="10"/>
      <c r="ACS287" s="10"/>
      <c r="ACT287" s="10"/>
      <c r="ACU287" s="10"/>
      <c r="ACV287" s="10"/>
      <c r="ACW287" s="10"/>
      <c r="ACX287" s="10"/>
      <c r="ACY287" s="10"/>
      <c r="ACZ287" s="10"/>
      <c r="ADA287" s="10"/>
      <c r="ADB287" s="10"/>
      <c r="ADC287" s="10"/>
      <c r="ADD287" s="10"/>
      <c r="ADE287" s="10"/>
      <c r="ADF287" s="10"/>
      <c r="ADG287" s="10"/>
      <c r="ADH287" s="10"/>
      <c r="ADI287" s="10"/>
      <c r="ADJ287" s="10"/>
      <c r="ADK287" s="10"/>
      <c r="ADL287" s="10"/>
      <c r="ADM287" s="10"/>
      <c r="ADN287" s="10"/>
      <c r="ADO287" s="10"/>
      <c r="ADP287" s="10"/>
      <c r="ADQ287" s="10"/>
      <c r="ADR287" s="10"/>
      <c r="ADS287" s="10"/>
      <c r="ADT287" s="10"/>
      <c r="ADU287" s="10"/>
      <c r="ADV287" s="10"/>
      <c r="ADW287" s="10"/>
      <c r="ADX287" s="10"/>
      <c r="ADY287" s="10"/>
      <c r="ADZ287" s="10"/>
      <c r="AEA287" s="10"/>
      <c r="AEB287" s="10"/>
      <c r="AEC287" s="10"/>
      <c r="AED287" s="10"/>
      <c r="AEE287" s="10"/>
      <c r="AEF287" s="10"/>
      <c r="AEG287" s="10"/>
      <c r="AEH287" s="10"/>
      <c r="AEI287" s="10"/>
      <c r="AEJ287" s="10"/>
      <c r="AEK287" s="10"/>
      <c r="AEL287" s="10"/>
      <c r="AEM287" s="10"/>
      <c r="AEN287" s="10"/>
      <c r="AEO287" s="10"/>
      <c r="AEP287" s="10"/>
      <c r="AEQ287" s="10"/>
      <c r="AER287" s="10"/>
      <c r="AES287" s="10"/>
      <c r="AET287" s="10"/>
      <c r="AEU287" s="10"/>
      <c r="AEV287" s="10"/>
      <c r="AEW287" s="10"/>
      <c r="AEX287" s="10"/>
      <c r="AEY287" s="10"/>
      <c r="AEZ287" s="10"/>
      <c r="AFA287" s="10"/>
      <c r="AFB287" s="10"/>
      <c r="AFC287" s="10"/>
      <c r="AFD287" s="10"/>
      <c r="AFE287" s="10"/>
      <c r="AFF287" s="10"/>
      <c r="AFG287" s="10"/>
      <c r="AFH287" s="10"/>
      <c r="AFI287" s="10"/>
      <c r="AFJ287" s="10"/>
      <c r="AFK287" s="10"/>
      <c r="AFL287" s="10"/>
      <c r="AFM287" s="10"/>
      <c r="AFN287" s="10"/>
      <c r="AFO287" s="10"/>
      <c r="AFP287" s="10"/>
      <c r="AFQ287" s="10"/>
      <c r="AFR287" s="10"/>
      <c r="AFS287" s="10"/>
      <c r="AFT287" s="10"/>
      <c r="AFU287" s="10"/>
      <c r="AFV287" s="10"/>
      <c r="AFW287" s="10"/>
      <c r="AFX287" s="10"/>
      <c r="AFY287" s="10"/>
      <c r="AFZ287" s="10"/>
      <c r="AGA287" s="10"/>
      <c r="AGB287" s="10"/>
      <c r="AGC287" s="10"/>
      <c r="AGD287" s="10"/>
      <c r="AGE287" s="10"/>
      <c r="AGF287" s="10"/>
      <c r="AGG287" s="10"/>
      <c r="AGH287" s="10"/>
      <c r="AGI287" s="10"/>
      <c r="AGJ287" s="10"/>
      <c r="AGK287" s="10"/>
      <c r="AGL287" s="10"/>
      <c r="AGM287" s="10"/>
      <c r="AGN287" s="10"/>
      <c r="AGO287" s="10"/>
      <c r="AGP287" s="10"/>
      <c r="AGQ287" s="10"/>
      <c r="AGR287" s="10"/>
      <c r="AGS287" s="10"/>
      <c r="AGT287" s="10"/>
      <c r="AGU287" s="10"/>
      <c r="AGV287" s="10"/>
      <c r="AGW287" s="10"/>
      <c r="AGX287" s="10"/>
      <c r="AGY287" s="10"/>
      <c r="AGZ287" s="10"/>
      <c r="AHA287" s="10"/>
      <c r="AHB287" s="10"/>
      <c r="AHC287" s="10"/>
      <c r="AHD287" s="10"/>
      <c r="AHE287" s="10"/>
      <c r="AHF287" s="10"/>
      <c r="AHG287" s="10"/>
      <c r="AHH287" s="10"/>
      <c r="AHI287" s="10"/>
      <c r="AHJ287" s="10"/>
      <c r="AHK287" s="10"/>
      <c r="AHL287" s="10"/>
      <c r="AHM287" s="10"/>
      <c r="AHN287" s="10"/>
      <c r="AHO287" s="10"/>
      <c r="AHP287" s="10"/>
      <c r="AHQ287" s="10"/>
      <c r="AHR287" s="10"/>
      <c r="AHS287" s="10"/>
      <c r="AHT287" s="10"/>
      <c r="AHU287" s="10"/>
      <c r="AHV287" s="10"/>
      <c r="AHW287" s="10"/>
      <c r="AHX287" s="10"/>
      <c r="AHY287" s="10"/>
      <c r="AHZ287" s="10"/>
      <c r="AIA287" s="10"/>
      <c r="AIB287" s="10"/>
      <c r="AIC287" s="10"/>
      <c r="AID287" s="10"/>
      <c r="AIE287" s="10"/>
      <c r="AIF287" s="10"/>
      <c r="AIG287" s="10"/>
      <c r="AIH287" s="10"/>
      <c r="AII287" s="10"/>
      <c r="AIJ287" s="10"/>
      <c r="AIK287" s="10"/>
      <c r="AIL287" s="10"/>
      <c r="AIM287" s="10"/>
      <c r="AIN287" s="10"/>
      <c r="AIO287" s="10"/>
      <c r="AIP287" s="10"/>
      <c r="AIQ287" s="10"/>
      <c r="AIR287" s="10"/>
      <c r="AIS287" s="10"/>
      <c r="AIT287" s="10"/>
      <c r="AIU287" s="10"/>
      <c r="AIV287" s="10"/>
      <c r="AIW287" s="10"/>
      <c r="AIX287" s="10"/>
      <c r="AIY287" s="10"/>
      <c r="AIZ287" s="10"/>
      <c r="AJA287" s="10"/>
      <c r="AJB287" s="10"/>
      <c r="AJC287" s="10"/>
      <c r="AJD287" s="10"/>
      <c r="AJE287" s="10"/>
      <c r="AJF287" s="10"/>
      <c r="AJG287" s="10"/>
      <c r="AJH287" s="10"/>
      <c r="AJI287" s="10"/>
      <c r="AJJ287" s="10"/>
      <c r="AJK287" s="10"/>
      <c r="AJL287" s="10"/>
      <c r="AJM287" s="10"/>
      <c r="AJN287" s="10"/>
      <c r="AJO287" s="10"/>
      <c r="AJP287" s="10"/>
      <c r="AJQ287" s="10"/>
      <c r="AJR287" s="10"/>
      <c r="AJS287" s="10"/>
      <c r="AJT287" s="10"/>
      <c r="AJU287" s="10"/>
      <c r="AJV287" s="10"/>
      <c r="AJW287" s="10"/>
      <c r="AJX287" s="10"/>
      <c r="AJY287" s="10"/>
      <c r="AJZ287" s="10"/>
      <c r="AKA287" s="10"/>
      <c r="AKB287" s="10"/>
      <c r="AKC287" s="10"/>
      <c r="AKD287" s="10"/>
      <c r="AKE287" s="10"/>
      <c r="AKF287" s="10"/>
      <c r="AKG287" s="10"/>
      <c r="AKH287" s="10"/>
      <c r="AKI287" s="10"/>
      <c r="AKJ287" s="10"/>
      <c r="AKK287" s="10"/>
      <c r="AKL287" s="10"/>
      <c r="AKM287" s="10"/>
      <c r="AKN287" s="10"/>
      <c r="AKO287" s="10"/>
      <c r="AKP287" s="10"/>
      <c r="AKQ287" s="10"/>
      <c r="AKR287" s="10"/>
      <c r="AKS287" s="10"/>
      <c r="AKT287" s="10"/>
      <c r="AKU287" s="10"/>
      <c r="AKV287" s="10"/>
      <c r="AKW287" s="10"/>
      <c r="AKX287" s="10"/>
      <c r="AKY287" s="10"/>
      <c r="AKZ287" s="10"/>
      <c r="ALA287" s="10"/>
      <c r="ALB287" s="10"/>
      <c r="ALC287" s="10"/>
      <c r="ALD287" s="10"/>
      <c r="ALE287" s="10"/>
      <c r="ALF287" s="10"/>
      <c r="ALG287" s="10"/>
      <c r="ALH287" s="10"/>
      <c r="ALI287" s="10"/>
      <c r="ALJ287" s="10"/>
      <c r="ALK287" s="10"/>
      <c r="ALL287" s="10"/>
      <c r="ALM287" s="10"/>
      <c r="ALN287" s="10"/>
      <c r="ALO287" s="10"/>
      <c r="ALP287" s="10"/>
      <c r="ALQ287" s="10"/>
      <c r="ALR287" s="10"/>
      <c r="ALS287" s="10"/>
      <c r="ALT287" s="10"/>
      <c r="ALU287" s="10"/>
      <c r="ALV287" s="10"/>
      <c r="ALW287" s="10"/>
      <c r="ALX287" s="10"/>
      <c r="ALY287" s="10"/>
      <c r="ALZ287" s="10"/>
      <c r="AMA287" s="10"/>
      <c r="AMB287" s="10"/>
      <c r="AMC287" s="10"/>
      <c r="AMD287" s="10"/>
      <c r="AME287" s="10"/>
      <c r="AMF287" s="10"/>
      <c r="AMG287" s="10"/>
      <c r="AMH287" s="10"/>
      <c r="AMI287" s="10"/>
      <c r="AMJ287" s="10"/>
      <c r="AMK287" s="10"/>
      <c r="AML287" s="10"/>
      <c r="AMM287" s="10"/>
      <c r="AMN287" s="10"/>
      <c r="AMO287" s="10"/>
      <c r="AMP287" s="10"/>
      <c r="AMQ287" s="10"/>
      <c r="AMR287" s="10"/>
      <c r="AMS287" s="10"/>
      <c r="AMT287" s="10"/>
      <c r="AMU287" s="10"/>
      <c r="AMV287" s="10"/>
      <c r="AMW287" s="10"/>
      <c r="AMX287" s="10"/>
      <c r="AMY287" s="10"/>
      <c r="AMZ287" s="10"/>
      <c r="ANA287" s="10"/>
      <c r="ANB287" s="10"/>
      <c r="ANC287" s="10"/>
      <c r="AND287" s="10"/>
      <c r="ANE287" s="10"/>
      <c r="ANF287" s="10"/>
      <c r="ANG287" s="10"/>
      <c r="ANH287" s="10"/>
      <c r="ANI287" s="10"/>
      <c r="ANJ287" s="10"/>
      <c r="ANK287" s="10"/>
      <c r="ANL287" s="10"/>
      <c r="ANM287" s="10"/>
      <c r="ANN287" s="10"/>
      <c r="ANO287" s="10"/>
      <c r="ANP287" s="10"/>
      <c r="ANQ287" s="10"/>
      <c r="ANR287" s="10"/>
      <c r="ANS287" s="10"/>
      <c r="ANT287" s="10"/>
      <c r="ANU287" s="10"/>
      <c r="ANV287" s="10"/>
      <c r="ANW287" s="10"/>
      <c r="ANX287" s="10"/>
      <c r="ANY287" s="10"/>
      <c r="ANZ287" s="10"/>
      <c r="AOA287" s="10"/>
      <c r="AOB287" s="10"/>
      <c r="AOC287" s="10"/>
      <c r="AOD287" s="10"/>
      <c r="AOE287" s="10"/>
      <c r="AOF287" s="10"/>
      <c r="AOG287" s="10"/>
      <c r="AOH287" s="10"/>
      <c r="AOI287" s="10"/>
      <c r="AOJ287" s="10"/>
      <c r="AOK287" s="10"/>
      <c r="AOL287" s="10"/>
      <c r="AOM287" s="10"/>
      <c r="AON287" s="10"/>
      <c r="AOO287" s="10"/>
      <c r="AOP287" s="10"/>
      <c r="AOQ287" s="10"/>
      <c r="AOR287" s="10"/>
      <c r="AOS287" s="10"/>
      <c r="AOT287" s="10"/>
      <c r="AOU287" s="10"/>
      <c r="AOV287" s="10"/>
      <c r="AOW287" s="10"/>
      <c r="AOX287" s="10"/>
      <c r="AOY287" s="10"/>
      <c r="AOZ287" s="10"/>
      <c r="APA287" s="10"/>
      <c r="APB287" s="10"/>
      <c r="APC287" s="10"/>
      <c r="APD287" s="10"/>
      <c r="APE287" s="10"/>
      <c r="APF287" s="10"/>
      <c r="APG287" s="10"/>
      <c r="APH287" s="10"/>
      <c r="API287" s="10"/>
      <c r="APJ287" s="10"/>
      <c r="APK287" s="10"/>
      <c r="APL287" s="10"/>
      <c r="APM287" s="10"/>
      <c r="APN287" s="10"/>
      <c r="APO287" s="10"/>
      <c r="APP287" s="10"/>
      <c r="APQ287" s="10"/>
      <c r="APR287" s="10"/>
      <c r="APS287" s="10"/>
      <c r="APT287" s="10"/>
      <c r="APU287" s="10"/>
      <c r="APV287" s="10"/>
      <c r="APW287" s="10"/>
      <c r="APX287" s="10"/>
      <c r="APY287" s="10"/>
      <c r="APZ287" s="10"/>
      <c r="AQA287" s="10"/>
      <c r="AQB287" s="10"/>
      <c r="AQC287" s="10"/>
      <c r="AQD287" s="10"/>
      <c r="AQE287" s="10"/>
      <c r="AQF287" s="10"/>
      <c r="AQG287" s="10"/>
      <c r="AQH287" s="10"/>
      <c r="AQI287" s="10"/>
      <c r="AQJ287" s="10"/>
      <c r="AQK287" s="10"/>
      <c r="AQL287" s="10"/>
      <c r="AQM287" s="10"/>
      <c r="AQN287" s="10"/>
      <c r="AQO287" s="10"/>
      <c r="AQP287" s="10"/>
      <c r="AQQ287" s="10"/>
      <c r="AQR287" s="10"/>
      <c r="AQS287" s="10"/>
      <c r="AQT287" s="10"/>
      <c r="AQU287" s="10"/>
      <c r="AQV287" s="10"/>
      <c r="AQW287" s="10"/>
      <c r="AQX287" s="10"/>
      <c r="AQY287" s="10"/>
      <c r="AQZ287" s="10"/>
      <c r="ARA287" s="10"/>
      <c r="ARB287" s="10"/>
      <c r="ARC287" s="10"/>
      <c r="ARD287" s="10"/>
      <c r="ARE287" s="10"/>
      <c r="ARF287" s="10"/>
      <c r="ARG287" s="10"/>
      <c r="ARH287" s="10"/>
      <c r="ARI287" s="10"/>
      <c r="ARJ287" s="10"/>
      <c r="ARK287" s="10"/>
      <c r="ARL287" s="10"/>
      <c r="ARM287" s="10"/>
      <c r="ARN287" s="10"/>
      <c r="ARO287" s="10"/>
      <c r="ARP287" s="10"/>
      <c r="ARQ287" s="10"/>
      <c r="ARR287" s="10"/>
      <c r="ARS287" s="10"/>
      <c r="ART287" s="10"/>
      <c r="ARU287" s="10"/>
      <c r="ARV287" s="10"/>
      <c r="ARW287" s="10"/>
      <c r="ARX287" s="10"/>
      <c r="ARY287" s="10"/>
      <c r="ARZ287" s="10"/>
      <c r="ASA287" s="10"/>
      <c r="ASB287" s="10"/>
      <c r="ASC287" s="10"/>
      <c r="ASD287" s="10"/>
      <c r="ASE287" s="10"/>
      <c r="ASF287" s="10"/>
      <c r="ASG287" s="10"/>
      <c r="ASH287" s="10"/>
      <c r="ASI287" s="10"/>
      <c r="ASJ287" s="10"/>
      <c r="ASK287" s="10"/>
      <c r="ASL287" s="10"/>
      <c r="ASM287" s="10"/>
      <c r="ASN287" s="10"/>
      <c r="ASO287" s="10"/>
      <c r="ASP287" s="10"/>
      <c r="ASQ287" s="10"/>
      <c r="ASR287" s="10"/>
      <c r="ASS287" s="10"/>
      <c r="AST287" s="10"/>
      <c r="ASU287" s="10"/>
      <c r="ASV287" s="10"/>
      <c r="ASW287" s="10"/>
      <c r="ASX287" s="10"/>
      <c r="ASY287" s="10"/>
      <c r="ASZ287" s="10"/>
      <c r="ATA287" s="10"/>
      <c r="ATB287" s="10"/>
      <c r="ATC287" s="10"/>
      <c r="ATD287" s="10"/>
      <c r="ATE287" s="10"/>
      <c r="ATF287" s="10"/>
      <c r="ATG287" s="10"/>
      <c r="ATH287" s="10"/>
      <c r="ATI287" s="10"/>
      <c r="ATJ287" s="10"/>
      <c r="ATK287" s="10"/>
      <c r="ATL287" s="10"/>
      <c r="ATM287" s="10"/>
      <c r="ATN287" s="10"/>
      <c r="ATO287" s="10"/>
      <c r="ATP287" s="10"/>
      <c r="ATQ287" s="10"/>
      <c r="ATR287" s="10"/>
      <c r="ATS287" s="10"/>
      <c r="ATT287" s="10"/>
      <c r="ATU287" s="10"/>
      <c r="ATV287" s="10"/>
      <c r="ATW287" s="10"/>
      <c r="ATX287" s="10"/>
      <c r="ATY287" s="10"/>
      <c r="ATZ287" s="10"/>
      <c r="AUA287" s="10"/>
      <c r="AUB287" s="10"/>
      <c r="AUC287" s="10"/>
      <c r="AUD287" s="10"/>
      <c r="AUE287" s="10"/>
      <c r="AUF287" s="10"/>
      <c r="AUG287" s="10"/>
      <c r="AUH287" s="10"/>
      <c r="AUI287" s="10"/>
      <c r="AUJ287" s="10"/>
      <c r="AUK287" s="10"/>
      <c r="AUL287" s="10"/>
      <c r="AUM287" s="10"/>
      <c r="AUN287" s="10"/>
      <c r="AUO287" s="10"/>
      <c r="AUP287" s="10"/>
      <c r="AUQ287" s="10"/>
      <c r="AUR287" s="10"/>
      <c r="AUS287" s="10"/>
      <c r="AUT287" s="10"/>
      <c r="AUU287" s="10"/>
      <c r="AUV287" s="10"/>
      <c r="AUW287" s="10"/>
      <c r="AUX287" s="10"/>
      <c r="AUY287" s="10"/>
      <c r="AUZ287" s="10"/>
      <c r="AVA287" s="10"/>
      <c r="AVB287" s="10"/>
      <c r="AVC287" s="10"/>
      <c r="AVD287" s="10"/>
      <c r="AVE287" s="10"/>
      <c r="AVF287" s="10"/>
      <c r="AVG287" s="10"/>
      <c r="AVH287" s="10"/>
      <c r="AVI287" s="10"/>
      <c r="AVJ287" s="10"/>
      <c r="AVK287" s="10"/>
      <c r="AVL287" s="10"/>
      <c r="AVM287" s="10"/>
      <c r="AVN287" s="10"/>
      <c r="AVO287" s="10"/>
      <c r="AVP287" s="10"/>
      <c r="AVQ287" s="10"/>
      <c r="AVR287" s="10"/>
      <c r="AVS287" s="10"/>
      <c r="AVT287" s="10"/>
      <c r="AVU287" s="10"/>
      <c r="AVV287" s="10"/>
      <c r="AVW287" s="10"/>
      <c r="AVX287" s="10"/>
      <c r="AVY287" s="10"/>
      <c r="AVZ287" s="10"/>
      <c r="AWA287" s="10"/>
      <c r="AWB287" s="10"/>
      <c r="AWC287" s="10"/>
      <c r="AWD287" s="10"/>
      <c r="AWE287" s="10"/>
      <c r="AWF287" s="10"/>
      <c r="AWG287" s="10"/>
      <c r="AWH287" s="10"/>
      <c r="AWI287" s="10"/>
      <c r="AWJ287" s="10"/>
      <c r="AWK287" s="10"/>
      <c r="AWL287" s="10"/>
      <c r="AWM287" s="10"/>
      <c r="AWN287" s="10"/>
      <c r="AWO287" s="10"/>
      <c r="AWP287" s="10"/>
      <c r="AWQ287" s="10"/>
      <c r="AWR287" s="10"/>
      <c r="AWS287" s="10"/>
      <c r="AWT287" s="10"/>
      <c r="AWU287" s="10"/>
      <c r="AWV287" s="10"/>
      <c r="AWW287" s="10"/>
      <c r="AWX287" s="10"/>
      <c r="AWY287" s="10"/>
      <c r="AWZ287" s="10"/>
      <c r="AXA287" s="10"/>
      <c r="AXB287" s="10"/>
      <c r="AXC287" s="10"/>
      <c r="AXD287" s="10"/>
      <c r="AXE287" s="10"/>
      <c r="AXF287" s="10"/>
      <c r="AXG287" s="10"/>
      <c r="AXH287" s="10"/>
      <c r="AXI287" s="10"/>
      <c r="AXJ287" s="10"/>
      <c r="AXK287" s="10"/>
      <c r="AXL287" s="10"/>
      <c r="AXM287" s="10"/>
      <c r="AXN287" s="10"/>
      <c r="AXO287" s="10"/>
      <c r="AXP287" s="10"/>
      <c r="AXQ287" s="10"/>
      <c r="AXR287" s="10"/>
      <c r="AXS287" s="10"/>
      <c r="AXT287" s="10"/>
      <c r="AXU287" s="10"/>
      <c r="AXV287" s="10"/>
      <c r="AXW287" s="10"/>
      <c r="AXX287" s="10"/>
      <c r="AXY287" s="10"/>
      <c r="AXZ287" s="10"/>
      <c r="AYA287" s="10"/>
      <c r="AYB287" s="10"/>
      <c r="AYC287" s="10"/>
      <c r="AYD287" s="10"/>
      <c r="AYE287" s="10"/>
      <c r="AYF287" s="10"/>
      <c r="AYG287" s="10"/>
      <c r="AYH287" s="10"/>
      <c r="AYI287" s="10"/>
      <c r="AYJ287" s="10"/>
      <c r="AYK287" s="10"/>
      <c r="AYL287" s="10"/>
      <c r="AYM287" s="10"/>
      <c r="AYN287" s="10"/>
      <c r="AYO287" s="10"/>
      <c r="AYP287" s="10"/>
      <c r="AYQ287" s="10"/>
      <c r="AYR287" s="10"/>
      <c r="AYS287" s="10"/>
      <c r="AYT287" s="10"/>
      <c r="AYU287" s="10"/>
      <c r="AYV287" s="10"/>
      <c r="AYW287" s="10"/>
      <c r="AYX287" s="10"/>
      <c r="AYY287" s="10"/>
      <c r="AYZ287" s="10"/>
      <c r="AZA287" s="10"/>
      <c r="AZB287" s="10"/>
      <c r="AZC287" s="10"/>
      <c r="AZD287" s="10"/>
      <c r="AZE287" s="10"/>
      <c r="AZF287" s="10"/>
      <c r="AZG287" s="10"/>
      <c r="AZH287" s="10"/>
      <c r="AZI287" s="10"/>
      <c r="AZJ287" s="10"/>
      <c r="AZK287" s="10"/>
      <c r="AZL287" s="10"/>
      <c r="AZM287" s="10"/>
      <c r="AZN287" s="10"/>
      <c r="AZO287" s="10"/>
      <c r="AZP287" s="10"/>
      <c r="AZQ287" s="10"/>
      <c r="AZR287" s="10"/>
      <c r="AZS287" s="10"/>
      <c r="AZT287" s="10"/>
      <c r="AZU287" s="10"/>
      <c r="AZV287" s="10"/>
      <c r="AZW287" s="10"/>
      <c r="AZX287" s="10"/>
      <c r="AZY287" s="10"/>
      <c r="AZZ287" s="10"/>
      <c r="BAA287" s="10"/>
      <c r="BAB287" s="10"/>
      <c r="BAC287" s="10"/>
      <c r="BAD287" s="10"/>
      <c r="BAE287" s="10"/>
      <c r="BAF287" s="10"/>
      <c r="BAG287" s="10"/>
      <c r="BAH287" s="10"/>
      <c r="BAI287" s="10"/>
      <c r="BAJ287" s="10"/>
      <c r="BAK287" s="10"/>
      <c r="BAL287" s="10"/>
      <c r="BAM287" s="10"/>
      <c r="BAN287" s="10"/>
      <c r="BAO287" s="10"/>
      <c r="BAP287" s="10"/>
      <c r="BAQ287" s="10"/>
      <c r="BAR287" s="10"/>
      <c r="BAS287" s="10"/>
      <c r="BAT287" s="10"/>
      <c r="BAU287" s="10"/>
      <c r="BAV287" s="10"/>
      <c r="BAW287" s="10"/>
      <c r="BAX287" s="10"/>
      <c r="BAY287" s="10"/>
      <c r="BAZ287" s="10"/>
      <c r="BBA287" s="10"/>
      <c r="BBB287" s="10"/>
      <c r="BBC287" s="10"/>
      <c r="BBD287" s="10"/>
      <c r="BBE287" s="10"/>
      <c r="BBF287" s="10"/>
      <c r="BBG287" s="10"/>
      <c r="BBH287" s="10"/>
      <c r="BBI287" s="10"/>
      <c r="BBJ287" s="10"/>
      <c r="BBK287" s="10"/>
      <c r="BBL287" s="10"/>
      <c r="BBM287" s="10"/>
      <c r="BBN287" s="10"/>
      <c r="BBO287" s="10"/>
      <c r="BBP287" s="10"/>
      <c r="BBQ287" s="10"/>
      <c r="BBR287" s="10"/>
      <c r="BBS287" s="10"/>
      <c r="BBT287" s="10"/>
      <c r="BBU287" s="10"/>
      <c r="BBV287" s="10"/>
      <c r="BBW287" s="10"/>
      <c r="BBX287" s="10"/>
      <c r="BBY287" s="10"/>
      <c r="BBZ287" s="10"/>
      <c r="BCA287" s="10"/>
      <c r="BCB287" s="10"/>
      <c r="BCC287" s="10"/>
      <c r="BCD287" s="10"/>
      <c r="BCE287" s="10"/>
      <c r="BCF287" s="10"/>
      <c r="BCG287" s="10"/>
      <c r="BCH287" s="10"/>
      <c r="BCI287" s="10"/>
      <c r="BCJ287" s="10"/>
      <c r="BCK287" s="10"/>
      <c r="BCL287" s="10"/>
      <c r="BCM287" s="10"/>
      <c r="BCN287" s="10"/>
      <c r="BCO287" s="10"/>
      <c r="BCP287" s="10"/>
      <c r="BCQ287" s="10"/>
      <c r="BCR287" s="10"/>
      <c r="BCS287" s="10"/>
      <c r="BCT287" s="10"/>
    </row>
    <row r="288" spans="1:1450" s="37" customFormat="1" x14ac:dyDescent="0.25">
      <c r="A288" s="66" t="s">
        <v>957</v>
      </c>
      <c r="B288" s="67" t="s">
        <v>957</v>
      </c>
      <c r="C288" s="67" t="s">
        <v>84</v>
      </c>
      <c r="D288" s="67" t="s">
        <v>966</v>
      </c>
      <c r="E288" s="67" t="s">
        <v>959</v>
      </c>
      <c r="F288" s="67" t="s">
        <v>645</v>
      </c>
      <c r="G288" s="67">
        <v>22802</v>
      </c>
      <c r="H288" s="67">
        <v>1352</v>
      </c>
      <c r="I288" s="67">
        <v>602</v>
      </c>
      <c r="J288" s="33"/>
      <c r="K288" s="33"/>
      <c r="L288" s="33"/>
      <c r="M288" s="33"/>
      <c r="N288" s="33"/>
      <c r="O288" s="33" t="str">
        <f t="shared" si="53"/>
        <v/>
      </c>
      <c r="P288" s="33"/>
      <c r="Q288" s="68">
        <f t="shared" si="54"/>
        <v>4975.0999999999985</v>
      </c>
      <c r="R288" s="34">
        <f t="shared" si="55"/>
        <v>22802</v>
      </c>
      <c r="S288" s="34">
        <f t="shared" si="56"/>
        <v>602</v>
      </c>
      <c r="T288" s="33"/>
      <c r="U288" s="33"/>
      <c r="V288" s="33"/>
      <c r="W288" s="68">
        <f t="shared" si="57"/>
        <v>68.298418367346912</v>
      </c>
      <c r="X288" s="33"/>
      <c r="Y288" s="75"/>
      <c r="Z288" s="75"/>
      <c r="AA288" s="75"/>
      <c r="AB288" s="75"/>
      <c r="AC288" s="33"/>
      <c r="AD288" s="33"/>
      <c r="AE288" s="33"/>
      <c r="AF288" s="33"/>
      <c r="AG288" s="76"/>
      <c r="AH288" s="36"/>
      <c r="AI288" s="36"/>
      <c r="AJ288" s="36"/>
      <c r="AK288" s="36"/>
      <c r="AL288" s="33"/>
      <c r="AM288" s="29"/>
      <c r="AN288" s="43"/>
      <c r="AO288" s="95"/>
      <c r="AP288" s="29"/>
      <c r="AQ288" s="29"/>
      <c r="AR288" s="29"/>
      <c r="AS288" s="29"/>
      <c r="AT288" s="29"/>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c r="HU288" s="10"/>
      <c r="HV288" s="10"/>
      <c r="HW288" s="10"/>
      <c r="HX288" s="10"/>
      <c r="HY288" s="10"/>
      <c r="HZ288" s="10"/>
      <c r="IA288" s="10"/>
      <c r="IB288" s="10"/>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c r="JC288" s="10"/>
      <c r="JD288" s="10"/>
      <c r="JE288" s="10"/>
      <c r="JF288" s="10"/>
      <c r="JG288" s="10"/>
      <c r="JH288" s="10"/>
      <c r="JI288" s="10"/>
      <c r="JJ288" s="10"/>
      <c r="JK288" s="10"/>
      <c r="JL288" s="10"/>
      <c r="JM288" s="10"/>
      <c r="JN288" s="10"/>
      <c r="JO288" s="10"/>
      <c r="JP288" s="10"/>
      <c r="JQ288" s="10"/>
      <c r="JR288" s="10"/>
      <c r="JS288" s="10"/>
      <c r="JT288" s="10"/>
      <c r="JU288" s="10"/>
      <c r="JV288" s="10"/>
      <c r="JW288" s="10"/>
      <c r="JX288" s="10"/>
      <c r="JY288" s="10"/>
      <c r="JZ288" s="10"/>
      <c r="KA288" s="10"/>
      <c r="KB288" s="10"/>
      <c r="KC288" s="10"/>
      <c r="KD288" s="10"/>
      <c r="KE288" s="10"/>
      <c r="KF288" s="10"/>
      <c r="KG288" s="10"/>
      <c r="KH288" s="10"/>
      <c r="KI288" s="10"/>
      <c r="KJ288" s="10"/>
      <c r="KK288" s="10"/>
      <c r="KL288" s="10"/>
      <c r="KM288" s="10"/>
      <c r="KN288" s="10"/>
      <c r="KO288" s="10"/>
      <c r="KP288" s="10"/>
      <c r="KQ288" s="10"/>
      <c r="KR288" s="10"/>
      <c r="KS288" s="10"/>
      <c r="KT288" s="10"/>
      <c r="KU288" s="10"/>
      <c r="KV288" s="10"/>
      <c r="KW288" s="10"/>
      <c r="KX288" s="10"/>
      <c r="KY288" s="10"/>
      <c r="KZ288" s="10"/>
      <c r="LA288" s="10"/>
      <c r="LB288" s="10"/>
      <c r="LC288" s="10"/>
      <c r="LD288" s="10"/>
      <c r="LE288" s="10"/>
      <c r="LF288" s="10"/>
      <c r="LG288" s="10"/>
      <c r="LH288" s="10"/>
      <c r="LI288" s="10"/>
      <c r="LJ288" s="10"/>
      <c r="LK288" s="10"/>
      <c r="LL288" s="10"/>
      <c r="LM288" s="10"/>
      <c r="LN288" s="10"/>
      <c r="LO288" s="10"/>
      <c r="LP288" s="10"/>
      <c r="LQ288" s="10"/>
      <c r="LR288" s="10"/>
      <c r="LS288" s="10"/>
      <c r="LT288" s="10"/>
      <c r="LU288" s="10"/>
      <c r="LV288" s="10"/>
      <c r="LW288" s="10"/>
      <c r="LX288" s="10"/>
      <c r="LY288" s="10"/>
      <c r="LZ288" s="10"/>
      <c r="MA288" s="10"/>
      <c r="MB288" s="10"/>
      <c r="MC288" s="10"/>
      <c r="MD288" s="10"/>
      <c r="ME288" s="10"/>
      <c r="MF288" s="10"/>
      <c r="MG288" s="10"/>
      <c r="MH288" s="10"/>
      <c r="MI288" s="10"/>
      <c r="MJ288" s="10"/>
      <c r="MK288" s="10"/>
      <c r="ML288" s="10"/>
      <c r="MM288" s="10"/>
      <c r="MN288" s="10"/>
      <c r="MO288" s="10"/>
      <c r="MP288" s="10"/>
      <c r="MQ288" s="10"/>
      <c r="MR288" s="10"/>
      <c r="MS288" s="10"/>
      <c r="MT288" s="10"/>
      <c r="MU288" s="10"/>
      <c r="MV288" s="10"/>
      <c r="MW288" s="10"/>
      <c r="MX288" s="10"/>
      <c r="MY288" s="10"/>
      <c r="MZ288" s="10"/>
      <c r="NA288" s="10"/>
      <c r="NB288" s="10"/>
      <c r="NC288" s="10"/>
      <c r="ND288" s="10"/>
      <c r="NE288" s="10"/>
      <c r="NF288" s="10"/>
      <c r="NG288" s="10"/>
      <c r="NH288" s="10"/>
      <c r="NI288" s="10"/>
      <c r="NJ288" s="10"/>
      <c r="NK288" s="10"/>
      <c r="NL288" s="10"/>
      <c r="NM288" s="10"/>
      <c r="NN288" s="10"/>
      <c r="NO288" s="10"/>
      <c r="NP288" s="10"/>
      <c r="NQ288" s="10"/>
      <c r="NR288" s="10"/>
      <c r="NS288" s="10"/>
      <c r="NT288" s="10"/>
      <c r="NU288" s="10"/>
      <c r="NV288" s="10"/>
      <c r="NW288" s="10"/>
      <c r="NX288" s="10"/>
      <c r="NY288" s="10"/>
      <c r="NZ288" s="10"/>
      <c r="OA288" s="10"/>
      <c r="OB288" s="10"/>
      <c r="OC288" s="10"/>
      <c r="OD288" s="10"/>
      <c r="OE288" s="10"/>
      <c r="OF288" s="10"/>
      <c r="OG288" s="10"/>
      <c r="OH288" s="10"/>
      <c r="OI288" s="10"/>
      <c r="OJ288" s="10"/>
      <c r="OK288" s="10"/>
      <c r="OL288" s="10"/>
      <c r="OM288" s="10"/>
      <c r="ON288" s="10"/>
      <c r="OO288" s="10"/>
      <c r="OP288" s="10"/>
      <c r="OQ288" s="10"/>
      <c r="OR288" s="10"/>
      <c r="OS288" s="10"/>
      <c r="OT288" s="10"/>
      <c r="OU288" s="10"/>
      <c r="OV288" s="10"/>
      <c r="OW288" s="10"/>
      <c r="OX288" s="10"/>
      <c r="OY288" s="10"/>
      <c r="OZ288" s="10"/>
      <c r="PA288" s="10"/>
      <c r="PB288" s="10"/>
      <c r="PC288" s="10"/>
      <c r="PD288" s="10"/>
      <c r="PE288" s="10"/>
      <c r="PF288" s="10"/>
      <c r="PG288" s="10"/>
      <c r="PH288" s="10"/>
      <c r="PI288" s="10"/>
      <c r="PJ288" s="10"/>
      <c r="PK288" s="10"/>
      <c r="PL288" s="10"/>
      <c r="PM288" s="10"/>
      <c r="PN288" s="10"/>
      <c r="PO288" s="10"/>
      <c r="PP288" s="10"/>
      <c r="PQ288" s="10"/>
      <c r="PR288" s="10"/>
      <c r="PS288" s="10"/>
      <c r="PT288" s="10"/>
      <c r="PU288" s="10"/>
      <c r="PV288" s="10"/>
      <c r="PW288" s="10"/>
      <c r="PX288" s="10"/>
      <c r="PY288" s="10"/>
      <c r="PZ288" s="10"/>
      <c r="QA288" s="10"/>
      <c r="QB288" s="10"/>
      <c r="QC288" s="10"/>
      <c r="QD288" s="10"/>
      <c r="QE288" s="10"/>
      <c r="QF288" s="10"/>
      <c r="QG288" s="10"/>
      <c r="QH288" s="10"/>
      <c r="QI288" s="10"/>
      <c r="QJ288" s="10"/>
      <c r="QK288" s="10"/>
      <c r="QL288" s="10"/>
      <c r="QM288" s="10"/>
      <c r="QN288" s="10"/>
      <c r="QO288" s="10"/>
      <c r="QP288" s="10"/>
      <c r="QQ288" s="10"/>
      <c r="QR288" s="10"/>
      <c r="QS288" s="10"/>
      <c r="QT288" s="10"/>
      <c r="QU288" s="10"/>
      <c r="QV288" s="10"/>
      <c r="QW288" s="10"/>
      <c r="QX288" s="10"/>
      <c r="QY288" s="10"/>
      <c r="QZ288" s="10"/>
      <c r="RA288" s="10"/>
      <c r="RB288" s="10"/>
      <c r="RC288" s="10"/>
      <c r="RD288" s="10"/>
      <c r="RE288" s="10"/>
      <c r="RF288" s="10"/>
      <c r="RG288" s="10"/>
      <c r="RH288" s="10"/>
      <c r="RI288" s="10"/>
      <c r="RJ288" s="10"/>
      <c r="RK288" s="10"/>
      <c r="RL288" s="10"/>
      <c r="RM288" s="10"/>
      <c r="RN288" s="10"/>
      <c r="RO288" s="10"/>
      <c r="RP288" s="10"/>
      <c r="RQ288" s="10"/>
      <c r="RR288" s="10"/>
      <c r="RS288" s="10"/>
      <c r="RT288" s="10"/>
      <c r="RU288" s="10"/>
      <c r="RV288" s="10"/>
      <c r="RW288" s="10"/>
      <c r="RX288" s="10"/>
      <c r="RY288" s="10"/>
      <c r="RZ288" s="10"/>
      <c r="SA288" s="10"/>
      <c r="SB288" s="10"/>
      <c r="SC288" s="10"/>
      <c r="SD288" s="10"/>
      <c r="SE288" s="10"/>
      <c r="SF288" s="10"/>
      <c r="SG288" s="10"/>
      <c r="SH288" s="10"/>
      <c r="SI288" s="10"/>
      <c r="SJ288" s="10"/>
      <c r="SK288" s="10"/>
      <c r="SL288" s="10"/>
      <c r="SM288" s="10"/>
      <c r="SN288" s="10"/>
      <c r="SO288" s="10"/>
      <c r="SP288" s="10"/>
      <c r="SQ288" s="10"/>
      <c r="SR288" s="10"/>
      <c r="SS288" s="10"/>
      <c r="ST288" s="10"/>
      <c r="SU288" s="10"/>
      <c r="SV288" s="10"/>
      <c r="SW288" s="10"/>
      <c r="SX288" s="10"/>
      <c r="SY288" s="10"/>
      <c r="SZ288" s="10"/>
      <c r="TA288" s="10"/>
      <c r="TB288" s="10"/>
      <c r="TC288" s="10"/>
      <c r="TD288" s="10"/>
      <c r="TE288" s="10"/>
      <c r="TF288" s="10"/>
      <c r="TG288" s="10"/>
      <c r="TH288" s="10"/>
      <c r="TI288" s="10"/>
      <c r="TJ288" s="10"/>
      <c r="TK288" s="10"/>
      <c r="TL288" s="10"/>
      <c r="TM288" s="10"/>
      <c r="TN288" s="10"/>
      <c r="TO288" s="10"/>
      <c r="TP288" s="10"/>
      <c r="TQ288" s="10"/>
      <c r="TR288" s="10"/>
      <c r="TS288" s="10"/>
      <c r="TT288" s="10"/>
      <c r="TU288" s="10"/>
      <c r="TV288" s="10"/>
      <c r="TW288" s="10"/>
      <c r="TX288" s="10"/>
      <c r="TY288" s="10"/>
      <c r="TZ288" s="10"/>
      <c r="UA288" s="10"/>
      <c r="UB288" s="10"/>
      <c r="UC288" s="10"/>
      <c r="UD288" s="10"/>
      <c r="UE288" s="10"/>
      <c r="UF288" s="10"/>
      <c r="UG288" s="10"/>
      <c r="UH288" s="10"/>
      <c r="UI288" s="10"/>
      <c r="UJ288" s="10"/>
      <c r="UK288" s="10"/>
      <c r="UL288" s="10"/>
      <c r="UM288" s="10"/>
      <c r="UN288" s="10"/>
      <c r="UO288" s="10"/>
      <c r="UP288" s="10"/>
      <c r="UQ288" s="10"/>
      <c r="UR288" s="10"/>
      <c r="US288" s="10"/>
      <c r="UT288" s="10"/>
      <c r="UU288" s="10"/>
      <c r="UV288" s="10"/>
      <c r="UW288" s="10"/>
      <c r="UX288" s="10"/>
      <c r="UY288" s="10"/>
      <c r="UZ288" s="10"/>
      <c r="VA288" s="10"/>
      <c r="VB288" s="10"/>
      <c r="VC288" s="10"/>
      <c r="VD288" s="10"/>
      <c r="VE288" s="10"/>
      <c r="VF288" s="10"/>
      <c r="VG288" s="10"/>
      <c r="VH288" s="10"/>
      <c r="VI288" s="10"/>
      <c r="VJ288" s="10"/>
      <c r="VK288" s="10"/>
      <c r="VL288" s="10"/>
      <c r="VM288" s="10"/>
      <c r="VN288" s="10"/>
      <c r="VO288" s="10"/>
      <c r="VP288" s="10"/>
      <c r="VQ288" s="10"/>
      <c r="VR288" s="10"/>
      <c r="VS288" s="10"/>
      <c r="VT288" s="10"/>
      <c r="VU288" s="10"/>
      <c r="VV288" s="10"/>
      <c r="VW288" s="10"/>
      <c r="VX288" s="10"/>
      <c r="VY288" s="10"/>
      <c r="VZ288" s="10"/>
      <c r="WA288" s="10"/>
      <c r="WB288" s="10"/>
      <c r="WC288" s="10"/>
      <c r="WD288" s="10"/>
      <c r="WE288" s="10"/>
      <c r="WF288" s="10"/>
      <c r="WG288" s="10"/>
      <c r="WH288" s="10"/>
      <c r="WI288" s="10"/>
      <c r="WJ288" s="10"/>
      <c r="WK288" s="10"/>
      <c r="WL288" s="10"/>
      <c r="WM288" s="10"/>
      <c r="WN288" s="10"/>
      <c r="WO288" s="10"/>
      <c r="WP288" s="10"/>
      <c r="WQ288" s="10"/>
      <c r="WR288" s="10"/>
      <c r="WS288" s="10"/>
      <c r="WT288" s="10"/>
      <c r="WU288" s="10"/>
      <c r="WV288" s="10"/>
      <c r="WW288" s="10"/>
      <c r="WX288" s="10"/>
      <c r="WY288" s="10"/>
      <c r="WZ288" s="10"/>
      <c r="XA288" s="10"/>
      <c r="XB288" s="10"/>
      <c r="XC288" s="10"/>
      <c r="XD288" s="10"/>
      <c r="XE288" s="10"/>
      <c r="XF288" s="10"/>
      <c r="XG288" s="10"/>
      <c r="XH288" s="10"/>
      <c r="XI288" s="10"/>
      <c r="XJ288" s="10"/>
      <c r="XK288" s="10"/>
      <c r="XL288" s="10"/>
      <c r="XM288" s="10"/>
      <c r="XN288" s="10"/>
      <c r="XO288" s="10"/>
      <c r="XP288" s="10"/>
      <c r="XQ288" s="10"/>
      <c r="XR288" s="10"/>
      <c r="XS288" s="10"/>
      <c r="XT288" s="10"/>
      <c r="XU288" s="10"/>
      <c r="XV288" s="10"/>
      <c r="XW288" s="10"/>
      <c r="XX288" s="10"/>
      <c r="XY288" s="10"/>
      <c r="XZ288" s="10"/>
      <c r="YA288" s="10"/>
      <c r="YB288" s="10"/>
      <c r="YC288" s="10"/>
      <c r="YD288" s="10"/>
      <c r="YE288" s="10"/>
      <c r="YF288" s="10"/>
      <c r="YG288" s="10"/>
      <c r="YH288" s="10"/>
      <c r="YI288" s="10"/>
      <c r="YJ288" s="10"/>
      <c r="YK288" s="10"/>
      <c r="YL288" s="10"/>
      <c r="YM288" s="10"/>
      <c r="YN288" s="10"/>
      <c r="YO288" s="10"/>
      <c r="YP288" s="10"/>
      <c r="YQ288" s="10"/>
      <c r="YR288" s="10"/>
      <c r="YS288" s="10"/>
      <c r="YT288" s="10"/>
      <c r="YU288" s="10"/>
      <c r="YV288" s="10"/>
      <c r="YW288" s="10"/>
      <c r="YX288" s="10"/>
      <c r="YY288" s="10"/>
      <c r="YZ288" s="10"/>
      <c r="ZA288" s="10"/>
      <c r="ZB288" s="10"/>
      <c r="ZC288" s="10"/>
      <c r="ZD288" s="10"/>
      <c r="ZE288" s="10"/>
      <c r="ZF288" s="10"/>
      <c r="ZG288" s="10"/>
      <c r="ZH288" s="10"/>
      <c r="ZI288" s="10"/>
      <c r="ZJ288" s="10"/>
      <c r="ZK288" s="10"/>
      <c r="ZL288" s="10"/>
      <c r="ZM288" s="10"/>
      <c r="ZN288" s="10"/>
      <c r="ZO288" s="10"/>
      <c r="ZP288" s="10"/>
      <c r="ZQ288" s="10"/>
      <c r="ZR288" s="10"/>
      <c r="ZS288" s="10"/>
      <c r="ZT288" s="10"/>
      <c r="ZU288" s="10"/>
      <c r="ZV288" s="10"/>
      <c r="ZW288" s="10"/>
      <c r="ZX288" s="10"/>
      <c r="ZY288" s="10"/>
      <c r="ZZ288" s="10"/>
      <c r="AAA288" s="10"/>
      <c r="AAB288" s="10"/>
      <c r="AAC288" s="10"/>
      <c r="AAD288" s="10"/>
      <c r="AAE288" s="10"/>
      <c r="AAF288" s="10"/>
      <c r="AAG288" s="10"/>
      <c r="AAH288" s="10"/>
      <c r="AAI288" s="10"/>
      <c r="AAJ288" s="10"/>
      <c r="AAK288" s="10"/>
      <c r="AAL288" s="10"/>
      <c r="AAM288" s="10"/>
      <c r="AAN288" s="10"/>
      <c r="AAO288" s="10"/>
      <c r="AAP288" s="10"/>
      <c r="AAQ288" s="10"/>
      <c r="AAR288" s="10"/>
      <c r="AAS288" s="10"/>
      <c r="AAT288" s="10"/>
      <c r="AAU288" s="10"/>
      <c r="AAV288" s="10"/>
      <c r="AAW288" s="10"/>
      <c r="AAX288" s="10"/>
      <c r="AAY288" s="10"/>
      <c r="AAZ288" s="10"/>
      <c r="ABA288" s="10"/>
      <c r="ABB288" s="10"/>
      <c r="ABC288" s="10"/>
      <c r="ABD288" s="10"/>
      <c r="ABE288" s="10"/>
      <c r="ABF288" s="10"/>
      <c r="ABG288" s="10"/>
      <c r="ABH288" s="10"/>
      <c r="ABI288" s="10"/>
      <c r="ABJ288" s="10"/>
      <c r="ABK288" s="10"/>
      <c r="ABL288" s="10"/>
      <c r="ABM288" s="10"/>
      <c r="ABN288" s="10"/>
      <c r="ABO288" s="10"/>
      <c r="ABP288" s="10"/>
      <c r="ABQ288" s="10"/>
      <c r="ABR288" s="10"/>
      <c r="ABS288" s="10"/>
      <c r="ABT288" s="10"/>
      <c r="ABU288" s="10"/>
      <c r="ABV288" s="10"/>
      <c r="ABW288" s="10"/>
      <c r="ABX288" s="10"/>
      <c r="ABY288" s="10"/>
      <c r="ABZ288" s="10"/>
      <c r="ACA288" s="10"/>
      <c r="ACB288" s="10"/>
      <c r="ACC288" s="10"/>
      <c r="ACD288" s="10"/>
      <c r="ACE288" s="10"/>
      <c r="ACF288" s="10"/>
      <c r="ACG288" s="10"/>
      <c r="ACH288" s="10"/>
      <c r="ACI288" s="10"/>
      <c r="ACJ288" s="10"/>
      <c r="ACK288" s="10"/>
      <c r="ACL288" s="10"/>
      <c r="ACM288" s="10"/>
      <c r="ACN288" s="10"/>
      <c r="ACO288" s="10"/>
      <c r="ACP288" s="10"/>
      <c r="ACQ288" s="10"/>
      <c r="ACR288" s="10"/>
      <c r="ACS288" s="10"/>
      <c r="ACT288" s="10"/>
      <c r="ACU288" s="10"/>
      <c r="ACV288" s="10"/>
      <c r="ACW288" s="10"/>
      <c r="ACX288" s="10"/>
      <c r="ACY288" s="10"/>
      <c r="ACZ288" s="10"/>
      <c r="ADA288" s="10"/>
      <c r="ADB288" s="10"/>
      <c r="ADC288" s="10"/>
      <c r="ADD288" s="10"/>
      <c r="ADE288" s="10"/>
      <c r="ADF288" s="10"/>
      <c r="ADG288" s="10"/>
      <c r="ADH288" s="10"/>
      <c r="ADI288" s="10"/>
      <c r="ADJ288" s="10"/>
      <c r="ADK288" s="10"/>
      <c r="ADL288" s="10"/>
      <c r="ADM288" s="10"/>
      <c r="ADN288" s="10"/>
      <c r="ADO288" s="10"/>
      <c r="ADP288" s="10"/>
      <c r="ADQ288" s="10"/>
      <c r="ADR288" s="10"/>
      <c r="ADS288" s="10"/>
      <c r="ADT288" s="10"/>
      <c r="ADU288" s="10"/>
      <c r="ADV288" s="10"/>
      <c r="ADW288" s="10"/>
      <c r="ADX288" s="10"/>
      <c r="ADY288" s="10"/>
      <c r="ADZ288" s="10"/>
      <c r="AEA288" s="10"/>
      <c r="AEB288" s="10"/>
      <c r="AEC288" s="10"/>
      <c r="AED288" s="10"/>
      <c r="AEE288" s="10"/>
      <c r="AEF288" s="10"/>
      <c r="AEG288" s="10"/>
      <c r="AEH288" s="10"/>
      <c r="AEI288" s="10"/>
      <c r="AEJ288" s="10"/>
      <c r="AEK288" s="10"/>
      <c r="AEL288" s="10"/>
      <c r="AEM288" s="10"/>
      <c r="AEN288" s="10"/>
      <c r="AEO288" s="10"/>
      <c r="AEP288" s="10"/>
      <c r="AEQ288" s="10"/>
      <c r="AER288" s="10"/>
      <c r="AES288" s="10"/>
      <c r="AET288" s="10"/>
      <c r="AEU288" s="10"/>
      <c r="AEV288" s="10"/>
      <c r="AEW288" s="10"/>
      <c r="AEX288" s="10"/>
      <c r="AEY288" s="10"/>
      <c r="AEZ288" s="10"/>
      <c r="AFA288" s="10"/>
      <c r="AFB288" s="10"/>
      <c r="AFC288" s="10"/>
      <c r="AFD288" s="10"/>
      <c r="AFE288" s="10"/>
      <c r="AFF288" s="10"/>
      <c r="AFG288" s="10"/>
      <c r="AFH288" s="10"/>
      <c r="AFI288" s="10"/>
      <c r="AFJ288" s="10"/>
      <c r="AFK288" s="10"/>
      <c r="AFL288" s="10"/>
      <c r="AFM288" s="10"/>
      <c r="AFN288" s="10"/>
      <c r="AFO288" s="10"/>
      <c r="AFP288" s="10"/>
      <c r="AFQ288" s="10"/>
      <c r="AFR288" s="10"/>
      <c r="AFS288" s="10"/>
      <c r="AFT288" s="10"/>
      <c r="AFU288" s="10"/>
      <c r="AFV288" s="10"/>
      <c r="AFW288" s="10"/>
      <c r="AFX288" s="10"/>
      <c r="AFY288" s="10"/>
      <c r="AFZ288" s="10"/>
      <c r="AGA288" s="10"/>
      <c r="AGB288" s="10"/>
      <c r="AGC288" s="10"/>
      <c r="AGD288" s="10"/>
      <c r="AGE288" s="10"/>
      <c r="AGF288" s="10"/>
      <c r="AGG288" s="10"/>
      <c r="AGH288" s="10"/>
      <c r="AGI288" s="10"/>
      <c r="AGJ288" s="10"/>
      <c r="AGK288" s="10"/>
      <c r="AGL288" s="10"/>
      <c r="AGM288" s="10"/>
      <c r="AGN288" s="10"/>
      <c r="AGO288" s="10"/>
      <c r="AGP288" s="10"/>
      <c r="AGQ288" s="10"/>
      <c r="AGR288" s="10"/>
      <c r="AGS288" s="10"/>
      <c r="AGT288" s="10"/>
      <c r="AGU288" s="10"/>
      <c r="AGV288" s="10"/>
      <c r="AGW288" s="10"/>
      <c r="AGX288" s="10"/>
      <c r="AGY288" s="10"/>
      <c r="AGZ288" s="10"/>
      <c r="AHA288" s="10"/>
      <c r="AHB288" s="10"/>
      <c r="AHC288" s="10"/>
      <c r="AHD288" s="10"/>
      <c r="AHE288" s="10"/>
      <c r="AHF288" s="10"/>
      <c r="AHG288" s="10"/>
      <c r="AHH288" s="10"/>
      <c r="AHI288" s="10"/>
      <c r="AHJ288" s="10"/>
      <c r="AHK288" s="10"/>
      <c r="AHL288" s="10"/>
      <c r="AHM288" s="10"/>
      <c r="AHN288" s="10"/>
      <c r="AHO288" s="10"/>
      <c r="AHP288" s="10"/>
      <c r="AHQ288" s="10"/>
      <c r="AHR288" s="10"/>
      <c r="AHS288" s="10"/>
      <c r="AHT288" s="10"/>
      <c r="AHU288" s="10"/>
      <c r="AHV288" s="10"/>
      <c r="AHW288" s="10"/>
      <c r="AHX288" s="10"/>
      <c r="AHY288" s="10"/>
      <c r="AHZ288" s="10"/>
      <c r="AIA288" s="10"/>
      <c r="AIB288" s="10"/>
      <c r="AIC288" s="10"/>
      <c r="AID288" s="10"/>
      <c r="AIE288" s="10"/>
      <c r="AIF288" s="10"/>
      <c r="AIG288" s="10"/>
      <c r="AIH288" s="10"/>
      <c r="AII288" s="10"/>
      <c r="AIJ288" s="10"/>
      <c r="AIK288" s="10"/>
      <c r="AIL288" s="10"/>
      <c r="AIM288" s="10"/>
      <c r="AIN288" s="10"/>
      <c r="AIO288" s="10"/>
      <c r="AIP288" s="10"/>
      <c r="AIQ288" s="10"/>
      <c r="AIR288" s="10"/>
      <c r="AIS288" s="10"/>
      <c r="AIT288" s="10"/>
      <c r="AIU288" s="10"/>
      <c r="AIV288" s="10"/>
      <c r="AIW288" s="10"/>
      <c r="AIX288" s="10"/>
      <c r="AIY288" s="10"/>
      <c r="AIZ288" s="10"/>
      <c r="AJA288" s="10"/>
      <c r="AJB288" s="10"/>
      <c r="AJC288" s="10"/>
      <c r="AJD288" s="10"/>
      <c r="AJE288" s="10"/>
      <c r="AJF288" s="10"/>
      <c r="AJG288" s="10"/>
      <c r="AJH288" s="10"/>
      <c r="AJI288" s="10"/>
      <c r="AJJ288" s="10"/>
      <c r="AJK288" s="10"/>
      <c r="AJL288" s="10"/>
      <c r="AJM288" s="10"/>
      <c r="AJN288" s="10"/>
      <c r="AJO288" s="10"/>
      <c r="AJP288" s="10"/>
      <c r="AJQ288" s="10"/>
      <c r="AJR288" s="10"/>
      <c r="AJS288" s="10"/>
      <c r="AJT288" s="10"/>
      <c r="AJU288" s="10"/>
      <c r="AJV288" s="10"/>
      <c r="AJW288" s="10"/>
      <c r="AJX288" s="10"/>
      <c r="AJY288" s="10"/>
      <c r="AJZ288" s="10"/>
      <c r="AKA288" s="10"/>
      <c r="AKB288" s="10"/>
      <c r="AKC288" s="10"/>
      <c r="AKD288" s="10"/>
      <c r="AKE288" s="10"/>
      <c r="AKF288" s="10"/>
      <c r="AKG288" s="10"/>
      <c r="AKH288" s="10"/>
      <c r="AKI288" s="10"/>
      <c r="AKJ288" s="10"/>
      <c r="AKK288" s="10"/>
      <c r="AKL288" s="10"/>
      <c r="AKM288" s="10"/>
      <c r="AKN288" s="10"/>
      <c r="AKO288" s="10"/>
      <c r="AKP288" s="10"/>
      <c r="AKQ288" s="10"/>
      <c r="AKR288" s="10"/>
      <c r="AKS288" s="10"/>
      <c r="AKT288" s="10"/>
      <c r="AKU288" s="10"/>
      <c r="AKV288" s="10"/>
      <c r="AKW288" s="10"/>
      <c r="AKX288" s="10"/>
      <c r="AKY288" s="10"/>
      <c r="AKZ288" s="10"/>
      <c r="ALA288" s="10"/>
      <c r="ALB288" s="10"/>
      <c r="ALC288" s="10"/>
      <c r="ALD288" s="10"/>
      <c r="ALE288" s="10"/>
      <c r="ALF288" s="10"/>
      <c r="ALG288" s="10"/>
      <c r="ALH288" s="10"/>
      <c r="ALI288" s="10"/>
      <c r="ALJ288" s="10"/>
      <c r="ALK288" s="10"/>
      <c r="ALL288" s="10"/>
      <c r="ALM288" s="10"/>
      <c r="ALN288" s="10"/>
      <c r="ALO288" s="10"/>
      <c r="ALP288" s="10"/>
      <c r="ALQ288" s="10"/>
      <c r="ALR288" s="10"/>
      <c r="ALS288" s="10"/>
      <c r="ALT288" s="10"/>
      <c r="ALU288" s="10"/>
      <c r="ALV288" s="10"/>
      <c r="ALW288" s="10"/>
      <c r="ALX288" s="10"/>
      <c r="ALY288" s="10"/>
      <c r="ALZ288" s="10"/>
      <c r="AMA288" s="10"/>
      <c r="AMB288" s="10"/>
      <c r="AMC288" s="10"/>
      <c r="AMD288" s="10"/>
      <c r="AME288" s="10"/>
      <c r="AMF288" s="10"/>
      <c r="AMG288" s="10"/>
      <c r="AMH288" s="10"/>
      <c r="AMI288" s="10"/>
      <c r="AMJ288" s="10"/>
      <c r="AMK288" s="10"/>
      <c r="AML288" s="10"/>
      <c r="AMM288" s="10"/>
      <c r="AMN288" s="10"/>
      <c r="AMO288" s="10"/>
      <c r="AMP288" s="10"/>
      <c r="AMQ288" s="10"/>
      <c r="AMR288" s="10"/>
      <c r="AMS288" s="10"/>
      <c r="AMT288" s="10"/>
      <c r="AMU288" s="10"/>
      <c r="AMV288" s="10"/>
      <c r="AMW288" s="10"/>
      <c r="AMX288" s="10"/>
      <c r="AMY288" s="10"/>
      <c r="AMZ288" s="10"/>
      <c r="ANA288" s="10"/>
      <c r="ANB288" s="10"/>
      <c r="ANC288" s="10"/>
      <c r="AND288" s="10"/>
      <c r="ANE288" s="10"/>
      <c r="ANF288" s="10"/>
      <c r="ANG288" s="10"/>
      <c r="ANH288" s="10"/>
      <c r="ANI288" s="10"/>
      <c r="ANJ288" s="10"/>
      <c r="ANK288" s="10"/>
      <c r="ANL288" s="10"/>
      <c r="ANM288" s="10"/>
      <c r="ANN288" s="10"/>
      <c r="ANO288" s="10"/>
      <c r="ANP288" s="10"/>
      <c r="ANQ288" s="10"/>
      <c r="ANR288" s="10"/>
      <c r="ANS288" s="10"/>
      <c r="ANT288" s="10"/>
      <c r="ANU288" s="10"/>
      <c r="ANV288" s="10"/>
      <c r="ANW288" s="10"/>
      <c r="ANX288" s="10"/>
      <c r="ANY288" s="10"/>
      <c r="ANZ288" s="10"/>
      <c r="AOA288" s="10"/>
      <c r="AOB288" s="10"/>
      <c r="AOC288" s="10"/>
      <c r="AOD288" s="10"/>
      <c r="AOE288" s="10"/>
      <c r="AOF288" s="10"/>
      <c r="AOG288" s="10"/>
      <c r="AOH288" s="10"/>
      <c r="AOI288" s="10"/>
      <c r="AOJ288" s="10"/>
      <c r="AOK288" s="10"/>
      <c r="AOL288" s="10"/>
      <c r="AOM288" s="10"/>
      <c r="AON288" s="10"/>
      <c r="AOO288" s="10"/>
      <c r="AOP288" s="10"/>
      <c r="AOQ288" s="10"/>
      <c r="AOR288" s="10"/>
      <c r="AOS288" s="10"/>
      <c r="AOT288" s="10"/>
      <c r="AOU288" s="10"/>
      <c r="AOV288" s="10"/>
      <c r="AOW288" s="10"/>
      <c r="AOX288" s="10"/>
      <c r="AOY288" s="10"/>
      <c r="AOZ288" s="10"/>
      <c r="APA288" s="10"/>
      <c r="APB288" s="10"/>
      <c r="APC288" s="10"/>
      <c r="APD288" s="10"/>
      <c r="APE288" s="10"/>
      <c r="APF288" s="10"/>
      <c r="APG288" s="10"/>
      <c r="APH288" s="10"/>
      <c r="API288" s="10"/>
      <c r="APJ288" s="10"/>
      <c r="APK288" s="10"/>
      <c r="APL288" s="10"/>
      <c r="APM288" s="10"/>
      <c r="APN288" s="10"/>
      <c r="APO288" s="10"/>
      <c r="APP288" s="10"/>
      <c r="APQ288" s="10"/>
      <c r="APR288" s="10"/>
      <c r="APS288" s="10"/>
      <c r="APT288" s="10"/>
      <c r="APU288" s="10"/>
      <c r="APV288" s="10"/>
      <c r="APW288" s="10"/>
      <c r="APX288" s="10"/>
      <c r="APY288" s="10"/>
      <c r="APZ288" s="10"/>
      <c r="AQA288" s="10"/>
      <c r="AQB288" s="10"/>
      <c r="AQC288" s="10"/>
      <c r="AQD288" s="10"/>
      <c r="AQE288" s="10"/>
      <c r="AQF288" s="10"/>
      <c r="AQG288" s="10"/>
      <c r="AQH288" s="10"/>
      <c r="AQI288" s="10"/>
      <c r="AQJ288" s="10"/>
      <c r="AQK288" s="10"/>
      <c r="AQL288" s="10"/>
      <c r="AQM288" s="10"/>
      <c r="AQN288" s="10"/>
      <c r="AQO288" s="10"/>
      <c r="AQP288" s="10"/>
      <c r="AQQ288" s="10"/>
      <c r="AQR288" s="10"/>
      <c r="AQS288" s="10"/>
      <c r="AQT288" s="10"/>
      <c r="AQU288" s="10"/>
      <c r="AQV288" s="10"/>
      <c r="AQW288" s="10"/>
      <c r="AQX288" s="10"/>
      <c r="AQY288" s="10"/>
      <c r="AQZ288" s="10"/>
      <c r="ARA288" s="10"/>
      <c r="ARB288" s="10"/>
      <c r="ARC288" s="10"/>
      <c r="ARD288" s="10"/>
      <c r="ARE288" s="10"/>
      <c r="ARF288" s="10"/>
      <c r="ARG288" s="10"/>
      <c r="ARH288" s="10"/>
      <c r="ARI288" s="10"/>
      <c r="ARJ288" s="10"/>
      <c r="ARK288" s="10"/>
      <c r="ARL288" s="10"/>
      <c r="ARM288" s="10"/>
      <c r="ARN288" s="10"/>
      <c r="ARO288" s="10"/>
      <c r="ARP288" s="10"/>
      <c r="ARQ288" s="10"/>
      <c r="ARR288" s="10"/>
      <c r="ARS288" s="10"/>
      <c r="ART288" s="10"/>
      <c r="ARU288" s="10"/>
      <c r="ARV288" s="10"/>
      <c r="ARW288" s="10"/>
      <c r="ARX288" s="10"/>
      <c r="ARY288" s="10"/>
      <c r="ARZ288" s="10"/>
      <c r="ASA288" s="10"/>
      <c r="ASB288" s="10"/>
      <c r="ASC288" s="10"/>
      <c r="ASD288" s="10"/>
      <c r="ASE288" s="10"/>
      <c r="ASF288" s="10"/>
      <c r="ASG288" s="10"/>
      <c r="ASH288" s="10"/>
      <c r="ASI288" s="10"/>
      <c r="ASJ288" s="10"/>
      <c r="ASK288" s="10"/>
      <c r="ASL288" s="10"/>
      <c r="ASM288" s="10"/>
      <c r="ASN288" s="10"/>
      <c r="ASO288" s="10"/>
      <c r="ASP288" s="10"/>
      <c r="ASQ288" s="10"/>
      <c r="ASR288" s="10"/>
      <c r="ASS288" s="10"/>
      <c r="AST288" s="10"/>
      <c r="ASU288" s="10"/>
      <c r="ASV288" s="10"/>
      <c r="ASW288" s="10"/>
      <c r="ASX288" s="10"/>
      <c r="ASY288" s="10"/>
      <c r="ASZ288" s="10"/>
      <c r="ATA288" s="10"/>
      <c r="ATB288" s="10"/>
      <c r="ATC288" s="10"/>
      <c r="ATD288" s="10"/>
      <c r="ATE288" s="10"/>
      <c r="ATF288" s="10"/>
      <c r="ATG288" s="10"/>
      <c r="ATH288" s="10"/>
      <c r="ATI288" s="10"/>
      <c r="ATJ288" s="10"/>
      <c r="ATK288" s="10"/>
      <c r="ATL288" s="10"/>
      <c r="ATM288" s="10"/>
      <c r="ATN288" s="10"/>
      <c r="ATO288" s="10"/>
      <c r="ATP288" s="10"/>
      <c r="ATQ288" s="10"/>
      <c r="ATR288" s="10"/>
      <c r="ATS288" s="10"/>
      <c r="ATT288" s="10"/>
      <c r="ATU288" s="10"/>
      <c r="ATV288" s="10"/>
      <c r="ATW288" s="10"/>
      <c r="ATX288" s="10"/>
      <c r="ATY288" s="10"/>
      <c r="ATZ288" s="10"/>
      <c r="AUA288" s="10"/>
      <c r="AUB288" s="10"/>
      <c r="AUC288" s="10"/>
      <c r="AUD288" s="10"/>
      <c r="AUE288" s="10"/>
      <c r="AUF288" s="10"/>
      <c r="AUG288" s="10"/>
      <c r="AUH288" s="10"/>
      <c r="AUI288" s="10"/>
      <c r="AUJ288" s="10"/>
      <c r="AUK288" s="10"/>
      <c r="AUL288" s="10"/>
      <c r="AUM288" s="10"/>
      <c r="AUN288" s="10"/>
      <c r="AUO288" s="10"/>
      <c r="AUP288" s="10"/>
      <c r="AUQ288" s="10"/>
      <c r="AUR288" s="10"/>
      <c r="AUS288" s="10"/>
      <c r="AUT288" s="10"/>
      <c r="AUU288" s="10"/>
      <c r="AUV288" s="10"/>
      <c r="AUW288" s="10"/>
      <c r="AUX288" s="10"/>
      <c r="AUY288" s="10"/>
      <c r="AUZ288" s="10"/>
      <c r="AVA288" s="10"/>
      <c r="AVB288" s="10"/>
      <c r="AVC288" s="10"/>
      <c r="AVD288" s="10"/>
      <c r="AVE288" s="10"/>
      <c r="AVF288" s="10"/>
      <c r="AVG288" s="10"/>
      <c r="AVH288" s="10"/>
      <c r="AVI288" s="10"/>
      <c r="AVJ288" s="10"/>
      <c r="AVK288" s="10"/>
      <c r="AVL288" s="10"/>
      <c r="AVM288" s="10"/>
      <c r="AVN288" s="10"/>
      <c r="AVO288" s="10"/>
      <c r="AVP288" s="10"/>
      <c r="AVQ288" s="10"/>
      <c r="AVR288" s="10"/>
      <c r="AVS288" s="10"/>
      <c r="AVT288" s="10"/>
      <c r="AVU288" s="10"/>
      <c r="AVV288" s="10"/>
      <c r="AVW288" s="10"/>
      <c r="AVX288" s="10"/>
      <c r="AVY288" s="10"/>
      <c r="AVZ288" s="10"/>
      <c r="AWA288" s="10"/>
      <c r="AWB288" s="10"/>
      <c r="AWC288" s="10"/>
      <c r="AWD288" s="10"/>
      <c r="AWE288" s="10"/>
      <c r="AWF288" s="10"/>
      <c r="AWG288" s="10"/>
      <c r="AWH288" s="10"/>
      <c r="AWI288" s="10"/>
      <c r="AWJ288" s="10"/>
      <c r="AWK288" s="10"/>
      <c r="AWL288" s="10"/>
      <c r="AWM288" s="10"/>
      <c r="AWN288" s="10"/>
      <c r="AWO288" s="10"/>
      <c r="AWP288" s="10"/>
      <c r="AWQ288" s="10"/>
      <c r="AWR288" s="10"/>
      <c r="AWS288" s="10"/>
      <c r="AWT288" s="10"/>
      <c r="AWU288" s="10"/>
      <c r="AWV288" s="10"/>
      <c r="AWW288" s="10"/>
      <c r="AWX288" s="10"/>
      <c r="AWY288" s="10"/>
      <c r="AWZ288" s="10"/>
      <c r="AXA288" s="10"/>
      <c r="AXB288" s="10"/>
      <c r="AXC288" s="10"/>
      <c r="AXD288" s="10"/>
      <c r="AXE288" s="10"/>
      <c r="AXF288" s="10"/>
      <c r="AXG288" s="10"/>
      <c r="AXH288" s="10"/>
      <c r="AXI288" s="10"/>
      <c r="AXJ288" s="10"/>
      <c r="AXK288" s="10"/>
      <c r="AXL288" s="10"/>
      <c r="AXM288" s="10"/>
      <c r="AXN288" s="10"/>
      <c r="AXO288" s="10"/>
      <c r="AXP288" s="10"/>
      <c r="AXQ288" s="10"/>
      <c r="AXR288" s="10"/>
      <c r="AXS288" s="10"/>
      <c r="AXT288" s="10"/>
      <c r="AXU288" s="10"/>
      <c r="AXV288" s="10"/>
      <c r="AXW288" s="10"/>
      <c r="AXX288" s="10"/>
      <c r="AXY288" s="10"/>
      <c r="AXZ288" s="10"/>
      <c r="AYA288" s="10"/>
      <c r="AYB288" s="10"/>
      <c r="AYC288" s="10"/>
      <c r="AYD288" s="10"/>
      <c r="AYE288" s="10"/>
      <c r="AYF288" s="10"/>
      <c r="AYG288" s="10"/>
      <c r="AYH288" s="10"/>
      <c r="AYI288" s="10"/>
      <c r="AYJ288" s="10"/>
      <c r="AYK288" s="10"/>
      <c r="AYL288" s="10"/>
      <c r="AYM288" s="10"/>
      <c r="AYN288" s="10"/>
      <c r="AYO288" s="10"/>
      <c r="AYP288" s="10"/>
      <c r="AYQ288" s="10"/>
      <c r="AYR288" s="10"/>
      <c r="AYS288" s="10"/>
      <c r="AYT288" s="10"/>
      <c r="AYU288" s="10"/>
      <c r="AYV288" s="10"/>
      <c r="AYW288" s="10"/>
      <c r="AYX288" s="10"/>
      <c r="AYY288" s="10"/>
      <c r="AYZ288" s="10"/>
      <c r="AZA288" s="10"/>
      <c r="AZB288" s="10"/>
      <c r="AZC288" s="10"/>
      <c r="AZD288" s="10"/>
      <c r="AZE288" s="10"/>
      <c r="AZF288" s="10"/>
      <c r="AZG288" s="10"/>
      <c r="AZH288" s="10"/>
      <c r="AZI288" s="10"/>
      <c r="AZJ288" s="10"/>
      <c r="AZK288" s="10"/>
      <c r="AZL288" s="10"/>
      <c r="AZM288" s="10"/>
      <c r="AZN288" s="10"/>
      <c r="AZO288" s="10"/>
      <c r="AZP288" s="10"/>
      <c r="AZQ288" s="10"/>
      <c r="AZR288" s="10"/>
      <c r="AZS288" s="10"/>
      <c r="AZT288" s="10"/>
      <c r="AZU288" s="10"/>
      <c r="AZV288" s="10"/>
      <c r="AZW288" s="10"/>
      <c r="AZX288" s="10"/>
      <c r="AZY288" s="10"/>
      <c r="AZZ288" s="10"/>
      <c r="BAA288" s="10"/>
      <c r="BAB288" s="10"/>
      <c r="BAC288" s="10"/>
      <c r="BAD288" s="10"/>
      <c r="BAE288" s="10"/>
      <c r="BAF288" s="10"/>
      <c r="BAG288" s="10"/>
      <c r="BAH288" s="10"/>
      <c r="BAI288" s="10"/>
      <c r="BAJ288" s="10"/>
      <c r="BAK288" s="10"/>
      <c r="BAL288" s="10"/>
      <c r="BAM288" s="10"/>
      <c r="BAN288" s="10"/>
      <c r="BAO288" s="10"/>
      <c r="BAP288" s="10"/>
      <c r="BAQ288" s="10"/>
      <c r="BAR288" s="10"/>
      <c r="BAS288" s="10"/>
      <c r="BAT288" s="10"/>
      <c r="BAU288" s="10"/>
      <c r="BAV288" s="10"/>
      <c r="BAW288" s="10"/>
      <c r="BAX288" s="10"/>
      <c r="BAY288" s="10"/>
      <c r="BAZ288" s="10"/>
      <c r="BBA288" s="10"/>
      <c r="BBB288" s="10"/>
      <c r="BBC288" s="10"/>
      <c r="BBD288" s="10"/>
      <c r="BBE288" s="10"/>
      <c r="BBF288" s="10"/>
      <c r="BBG288" s="10"/>
      <c r="BBH288" s="10"/>
      <c r="BBI288" s="10"/>
      <c r="BBJ288" s="10"/>
      <c r="BBK288" s="10"/>
      <c r="BBL288" s="10"/>
      <c r="BBM288" s="10"/>
      <c r="BBN288" s="10"/>
      <c r="BBO288" s="10"/>
      <c r="BBP288" s="10"/>
      <c r="BBQ288" s="10"/>
      <c r="BBR288" s="10"/>
      <c r="BBS288" s="10"/>
      <c r="BBT288" s="10"/>
      <c r="BBU288" s="10"/>
      <c r="BBV288" s="10"/>
      <c r="BBW288" s="10"/>
      <c r="BBX288" s="10"/>
      <c r="BBY288" s="10"/>
      <c r="BBZ288" s="10"/>
      <c r="BCA288" s="10"/>
      <c r="BCB288" s="10"/>
      <c r="BCC288" s="10"/>
      <c r="BCD288" s="10"/>
      <c r="BCE288" s="10"/>
      <c r="BCF288" s="10"/>
      <c r="BCG288" s="10"/>
      <c r="BCH288" s="10"/>
      <c r="BCI288" s="10"/>
      <c r="BCJ288" s="10"/>
      <c r="BCK288" s="10"/>
      <c r="BCL288" s="10"/>
      <c r="BCM288" s="10"/>
      <c r="BCN288" s="10"/>
      <c r="BCO288" s="10"/>
      <c r="BCP288" s="10"/>
      <c r="BCQ288" s="10"/>
      <c r="BCR288" s="10"/>
      <c r="BCS288" s="10"/>
      <c r="BCT288" s="10"/>
    </row>
    <row r="289" spans="1:1450" s="37" customFormat="1" x14ac:dyDescent="0.25">
      <c r="A289" s="66" t="s">
        <v>957</v>
      </c>
      <c r="B289" s="67" t="s">
        <v>957</v>
      </c>
      <c r="C289" s="67" t="s">
        <v>84</v>
      </c>
      <c r="D289" s="67" t="s">
        <v>967</v>
      </c>
      <c r="E289" s="67" t="s">
        <v>959</v>
      </c>
      <c r="F289" s="67" t="s">
        <v>654</v>
      </c>
      <c r="G289" s="67">
        <v>11326</v>
      </c>
      <c r="H289" s="67">
        <v>707</v>
      </c>
      <c r="I289" s="67">
        <v>375</v>
      </c>
      <c r="J289" s="33"/>
      <c r="K289" s="33"/>
      <c r="L289" s="33"/>
      <c r="M289" s="33"/>
      <c r="N289" s="33"/>
      <c r="O289" s="33" t="str">
        <f t="shared" si="53"/>
        <v/>
      </c>
      <c r="P289" s="33"/>
      <c r="Q289" s="68">
        <f t="shared" si="54"/>
        <v>6500.9000000000015</v>
      </c>
      <c r="R289" s="34">
        <f t="shared" si="55"/>
        <v>11326</v>
      </c>
      <c r="S289" s="34">
        <f t="shared" si="56"/>
        <v>375</v>
      </c>
      <c r="T289" s="33"/>
      <c r="U289" s="33"/>
      <c r="V289" s="33"/>
      <c r="W289" s="68">
        <f t="shared" si="57"/>
        <v>300.52765020444457</v>
      </c>
      <c r="X289" s="33"/>
      <c r="Y289" s="75"/>
      <c r="Z289" s="75"/>
      <c r="AA289" s="75"/>
      <c r="AB289" s="75"/>
      <c r="AC289" s="33"/>
      <c r="AD289" s="33"/>
      <c r="AE289" s="33"/>
      <c r="AF289" s="33"/>
      <c r="AG289" s="76"/>
      <c r="AH289" s="36"/>
      <c r="AI289" s="36"/>
      <c r="AJ289" s="36"/>
      <c r="AK289" s="36"/>
      <c r="AL289" s="33"/>
      <c r="AM289" s="29"/>
      <c r="AN289" s="43"/>
      <c r="AO289" s="95"/>
      <c r="AP289" s="29"/>
      <c r="AQ289" s="29"/>
      <c r="AR289" s="29"/>
      <c r="AS289" s="29"/>
      <c r="AT289" s="29"/>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c r="HU289" s="10"/>
      <c r="HV289" s="10"/>
      <c r="HW289" s="10"/>
      <c r="HX289" s="10"/>
      <c r="HY289" s="10"/>
      <c r="HZ289" s="10"/>
      <c r="IA289" s="10"/>
      <c r="IB289" s="10"/>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c r="JC289" s="10"/>
      <c r="JD289" s="10"/>
      <c r="JE289" s="10"/>
      <c r="JF289" s="10"/>
      <c r="JG289" s="10"/>
      <c r="JH289" s="10"/>
      <c r="JI289" s="10"/>
      <c r="JJ289" s="10"/>
      <c r="JK289" s="10"/>
      <c r="JL289" s="10"/>
      <c r="JM289" s="10"/>
      <c r="JN289" s="10"/>
      <c r="JO289" s="10"/>
      <c r="JP289" s="10"/>
      <c r="JQ289" s="10"/>
      <c r="JR289" s="10"/>
      <c r="JS289" s="10"/>
      <c r="JT289" s="10"/>
      <c r="JU289" s="10"/>
      <c r="JV289" s="10"/>
      <c r="JW289" s="10"/>
      <c r="JX289" s="10"/>
      <c r="JY289" s="10"/>
      <c r="JZ289" s="10"/>
      <c r="KA289" s="10"/>
      <c r="KB289" s="10"/>
      <c r="KC289" s="10"/>
      <c r="KD289" s="10"/>
      <c r="KE289" s="10"/>
      <c r="KF289" s="10"/>
      <c r="KG289" s="10"/>
      <c r="KH289" s="10"/>
      <c r="KI289" s="10"/>
      <c r="KJ289" s="10"/>
      <c r="KK289" s="10"/>
      <c r="KL289" s="10"/>
      <c r="KM289" s="10"/>
      <c r="KN289" s="10"/>
      <c r="KO289" s="10"/>
      <c r="KP289" s="10"/>
      <c r="KQ289" s="10"/>
      <c r="KR289" s="10"/>
      <c r="KS289" s="10"/>
      <c r="KT289" s="10"/>
      <c r="KU289" s="10"/>
      <c r="KV289" s="10"/>
      <c r="KW289" s="10"/>
      <c r="KX289" s="10"/>
      <c r="KY289" s="10"/>
      <c r="KZ289" s="10"/>
      <c r="LA289" s="10"/>
      <c r="LB289" s="10"/>
      <c r="LC289" s="10"/>
      <c r="LD289" s="10"/>
      <c r="LE289" s="10"/>
      <c r="LF289" s="10"/>
      <c r="LG289" s="10"/>
      <c r="LH289" s="10"/>
      <c r="LI289" s="10"/>
      <c r="LJ289" s="10"/>
      <c r="LK289" s="10"/>
      <c r="LL289" s="10"/>
      <c r="LM289" s="10"/>
      <c r="LN289" s="10"/>
      <c r="LO289" s="10"/>
      <c r="LP289" s="10"/>
      <c r="LQ289" s="10"/>
      <c r="LR289" s="10"/>
      <c r="LS289" s="10"/>
      <c r="LT289" s="10"/>
      <c r="LU289" s="10"/>
      <c r="LV289" s="10"/>
      <c r="LW289" s="10"/>
      <c r="LX289" s="10"/>
      <c r="LY289" s="10"/>
      <c r="LZ289" s="10"/>
      <c r="MA289" s="10"/>
      <c r="MB289" s="10"/>
      <c r="MC289" s="10"/>
      <c r="MD289" s="10"/>
      <c r="ME289" s="10"/>
      <c r="MF289" s="10"/>
      <c r="MG289" s="10"/>
      <c r="MH289" s="10"/>
      <c r="MI289" s="10"/>
      <c r="MJ289" s="10"/>
      <c r="MK289" s="10"/>
      <c r="ML289" s="10"/>
      <c r="MM289" s="10"/>
      <c r="MN289" s="10"/>
      <c r="MO289" s="10"/>
      <c r="MP289" s="10"/>
      <c r="MQ289" s="10"/>
      <c r="MR289" s="10"/>
      <c r="MS289" s="10"/>
      <c r="MT289" s="10"/>
      <c r="MU289" s="10"/>
      <c r="MV289" s="10"/>
      <c r="MW289" s="10"/>
      <c r="MX289" s="10"/>
      <c r="MY289" s="10"/>
      <c r="MZ289" s="10"/>
      <c r="NA289" s="10"/>
      <c r="NB289" s="10"/>
      <c r="NC289" s="10"/>
      <c r="ND289" s="10"/>
      <c r="NE289" s="10"/>
      <c r="NF289" s="10"/>
      <c r="NG289" s="10"/>
      <c r="NH289" s="10"/>
      <c r="NI289" s="10"/>
      <c r="NJ289" s="10"/>
      <c r="NK289" s="10"/>
      <c r="NL289" s="10"/>
      <c r="NM289" s="10"/>
      <c r="NN289" s="10"/>
      <c r="NO289" s="10"/>
      <c r="NP289" s="10"/>
      <c r="NQ289" s="10"/>
      <c r="NR289" s="10"/>
      <c r="NS289" s="10"/>
      <c r="NT289" s="10"/>
      <c r="NU289" s="10"/>
      <c r="NV289" s="10"/>
      <c r="NW289" s="10"/>
      <c r="NX289" s="10"/>
      <c r="NY289" s="10"/>
      <c r="NZ289" s="10"/>
      <c r="OA289" s="10"/>
      <c r="OB289" s="10"/>
      <c r="OC289" s="10"/>
      <c r="OD289" s="10"/>
      <c r="OE289" s="10"/>
      <c r="OF289" s="10"/>
      <c r="OG289" s="10"/>
      <c r="OH289" s="10"/>
      <c r="OI289" s="10"/>
      <c r="OJ289" s="10"/>
      <c r="OK289" s="10"/>
      <c r="OL289" s="10"/>
      <c r="OM289" s="10"/>
      <c r="ON289" s="10"/>
      <c r="OO289" s="10"/>
      <c r="OP289" s="10"/>
      <c r="OQ289" s="10"/>
      <c r="OR289" s="10"/>
      <c r="OS289" s="10"/>
      <c r="OT289" s="10"/>
      <c r="OU289" s="10"/>
      <c r="OV289" s="10"/>
      <c r="OW289" s="10"/>
      <c r="OX289" s="10"/>
      <c r="OY289" s="10"/>
      <c r="OZ289" s="10"/>
      <c r="PA289" s="10"/>
      <c r="PB289" s="10"/>
      <c r="PC289" s="10"/>
      <c r="PD289" s="10"/>
      <c r="PE289" s="10"/>
      <c r="PF289" s="10"/>
      <c r="PG289" s="10"/>
      <c r="PH289" s="10"/>
      <c r="PI289" s="10"/>
      <c r="PJ289" s="10"/>
      <c r="PK289" s="10"/>
      <c r="PL289" s="10"/>
      <c r="PM289" s="10"/>
      <c r="PN289" s="10"/>
      <c r="PO289" s="10"/>
      <c r="PP289" s="10"/>
      <c r="PQ289" s="10"/>
      <c r="PR289" s="10"/>
      <c r="PS289" s="10"/>
      <c r="PT289" s="10"/>
      <c r="PU289" s="10"/>
      <c r="PV289" s="10"/>
      <c r="PW289" s="10"/>
      <c r="PX289" s="10"/>
      <c r="PY289" s="10"/>
      <c r="PZ289" s="10"/>
      <c r="QA289" s="10"/>
      <c r="QB289" s="10"/>
      <c r="QC289" s="10"/>
      <c r="QD289" s="10"/>
      <c r="QE289" s="10"/>
      <c r="QF289" s="10"/>
      <c r="QG289" s="10"/>
      <c r="QH289" s="10"/>
      <c r="QI289" s="10"/>
      <c r="QJ289" s="10"/>
      <c r="QK289" s="10"/>
      <c r="QL289" s="10"/>
      <c r="QM289" s="10"/>
      <c r="QN289" s="10"/>
      <c r="QO289" s="10"/>
      <c r="QP289" s="10"/>
      <c r="QQ289" s="10"/>
      <c r="QR289" s="10"/>
      <c r="QS289" s="10"/>
      <c r="QT289" s="10"/>
      <c r="QU289" s="10"/>
      <c r="QV289" s="10"/>
      <c r="QW289" s="10"/>
      <c r="QX289" s="10"/>
      <c r="QY289" s="10"/>
      <c r="QZ289" s="10"/>
      <c r="RA289" s="10"/>
      <c r="RB289" s="10"/>
      <c r="RC289" s="10"/>
      <c r="RD289" s="10"/>
      <c r="RE289" s="10"/>
      <c r="RF289" s="10"/>
      <c r="RG289" s="10"/>
      <c r="RH289" s="10"/>
      <c r="RI289" s="10"/>
      <c r="RJ289" s="10"/>
      <c r="RK289" s="10"/>
      <c r="RL289" s="10"/>
      <c r="RM289" s="10"/>
      <c r="RN289" s="10"/>
      <c r="RO289" s="10"/>
      <c r="RP289" s="10"/>
      <c r="RQ289" s="10"/>
      <c r="RR289" s="10"/>
      <c r="RS289" s="10"/>
      <c r="RT289" s="10"/>
      <c r="RU289" s="10"/>
      <c r="RV289" s="10"/>
      <c r="RW289" s="10"/>
      <c r="RX289" s="10"/>
      <c r="RY289" s="10"/>
      <c r="RZ289" s="10"/>
      <c r="SA289" s="10"/>
      <c r="SB289" s="10"/>
      <c r="SC289" s="10"/>
      <c r="SD289" s="10"/>
      <c r="SE289" s="10"/>
      <c r="SF289" s="10"/>
      <c r="SG289" s="10"/>
      <c r="SH289" s="10"/>
      <c r="SI289" s="10"/>
      <c r="SJ289" s="10"/>
      <c r="SK289" s="10"/>
      <c r="SL289" s="10"/>
      <c r="SM289" s="10"/>
      <c r="SN289" s="10"/>
      <c r="SO289" s="10"/>
      <c r="SP289" s="10"/>
      <c r="SQ289" s="10"/>
      <c r="SR289" s="10"/>
      <c r="SS289" s="10"/>
      <c r="ST289" s="10"/>
      <c r="SU289" s="10"/>
      <c r="SV289" s="10"/>
      <c r="SW289" s="10"/>
      <c r="SX289" s="10"/>
      <c r="SY289" s="10"/>
      <c r="SZ289" s="10"/>
      <c r="TA289" s="10"/>
      <c r="TB289" s="10"/>
      <c r="TC289" s="10"/>
      <c r="TD289" s="10"/>
      <c r="TE289" s="10"/>
      <c r="TF289" s="10"/>
      <c r="TG289" s="10"/>
      <c r="TH289" s="10"/>
      <c r="TI289" s="10"/>
      <c r="TJ289" s="10"/>
      <c r="TK289" s="10"/>
      <c r="TL289" s="10"/>
      <c r="TM289" s="10"/>
      <c r="TN289" s="10"/>
      <c r="TO289" s="10"/>
      <c r="TP289" s="10"/>
      <c r="TQ289" s="10"/>
      <c r="TR289" s="10"/>
      <c r="TS289" s="10"/>
      <c r="TT289" s="10"/>
      <c r="TU289" s="10"/>
      <c r="TV289" s="10"/>
      <c r="TW289" s="10"/>
      <c r="TX289" s="10"/>
      <c r="TY289" s="10"/>
      <c r="TZ289" s="10"/>
      <c r="UA289" s="10"/>
      <c r="UB289" s="10"/>
      <c r="UC289" s="10"/>
      <c r="UD289" s="10"/>
      <c r="UE289" s="10"/>
      <c r="UF289" s="10"/>
      <c r="UG289" s="10"/>
      <c r="UH289" s="10"/>
      <c r="UI289" s="10"/>
      <c r="UJ289" s="10"/>
      <c r="UK289" s="10"/>
      <c r="UL289" s="10"/>
      <c r="UM289" s="10"/>
      <c r="UN289" s="10"/>
      <c r="UO289" s="10"/>
      <c r="UP289" s="10"/>
      <c r="UQ289" s="10"/>
      <c r="UR289" s="10"/>
      <c r="US289" s="10"/>
      <c r="UT289" s="10"/>
      <c r="UU289" s="10"/>
      <c r="UV289" s="10"/>
      <c r="UW289" s="10"/>
      <c r="UX289" s="10"/>
      <c r="UY289" s="10"/>
      <c r="UZ289" s="10"/>
      <c r="VA289" s="10"/>
      <c r="VB289" s="10"/>
      <c r="VC289" s="10"/>
      <c r="VD289" s="10"/>
      <c r="VE289" s="10"/>
      <c r="VF289" s="10"/>
      <c r="VG289" s="10"/>
      <c r="VH289" s="10"/>
      <c r="VI289" s="10"/>
      <c r="VJ289" s="10"/>
      <c r="VK289" s="10"/>
      <c r="VL289" s="10"/>
      <c r="VM289" s="10"/>
      <c r="VN289" s="10"/>
      <c r="VO289" s="10"/>
      <c r="VP289" s="10"/>
      <c r="VQ289" s="10"/>
      <c r="VR289" s="10"/>
      <c r="VS289" s="10"/>
      <c r="VT289" s="10"/>
      <c r="VU289" s="10"/>
      <c r="VV289" s="10"/>
      <c r="VW289" s="10"/>
      <c r="VX289" s="10"/>
      <c r="VY289" s="10"/>
      <c r="VZ289" s="10"/>
      <c r="WA289" s="10"/>
      <c r="WB289" s="10"/>
      <c r="WC289" s="10"/>
      <c r="WD289" s="10"/>
      <c r="WE289" s="10"/>
      <c r="WF289" s="10"/>
      <c r="WG289" s="10"/>
      <c r="WH289" s="10"/>
      <c r="WI289" s="10"/>
      <c r="WJ289" s="10"/>
      <c r="WK289" s="10"/>
      <c r="WL289" s="10"/>
      <c r="WM289" s="10"/>
      <c r="WN289" s="10"/>
      <c r="WO289" s="10"/>
      <c r="WP289" s="10"/>
      <c r="WQ289" s="10"/>
      <c r="WR289" s="10"/>
      <c r="WS289" s="10"/>
      <c r="WT289" s="10"/>
      <c r="WU289" s="10"/>
      <c r="WV289" s="10"/>
      <c r="WW289" s="10"/>
      <c r="WX289" s="10"/>
      <c r="WY289" s="10"/>
      <c r="WZ289" s="10"/>
      <c r="XA289" s="10"/>
      <c r="XB289" s="10"/>
      <c r="XC289" s="10"/>
      <c r="XD289" s="10"/>
      <c r="XE289" s="10"/>
      <c r="XF289" s="10"/>
      <c r="XG289" s="10"/>
      <c r="XH289" s="10"/>
      <c r="XI289" s="10"/>
      <c r="XJ289" s="10"/>
      <c r="XK289" s="10"/>
      <c r="XL289" s="10"/>
      <c r="XM289" s="10"/>
      <c r="XN289" s="10"/>
      <c r="XO289" s="10"/>
      <c r="XP289" s="10"/>
      <c r="XQ289" s="10"/>
      <c r="XR289" s="10"/>
      <c r="XS289" s="10"/>
      <c r="XT289" s="10"/>
      <c r="XU289" s="10"/>
      <c r="XV289" s="10"/>
      <c r="XW289" s="10"/>
      <c r="XX289" s="10"/>
      <c r="XY289" s="10"/>
      <c r="XZ289" s="10"/>
      <c r="YA289" s="10"/>
      <c r="YB289" s="10"/>
      <c r="YC289" s="10"/>
      <c r="YD289" s="10"/>
      <c r="YE289" s="10"/>
      <c r="YF289" s="10"/>
      <c r="YG289" s="10"/>
      <c r="YH289" s="10"/>
      <c r="YI289" s="10"/>
      <c r="YJ289" s="10"/>
      <c r="YK289" s="10"/>
      <c r="YL289" s="10"/>
      <c r="YM289" s="10"/>
      <c r="YN289" s="10"/>
      <c r="YO289" s="10"/>
      <c r="YP289" s="10"/>
      <c r="YQ289" s="10"/>
      <c r="YR289" s="10"/>
      <c r="YS289" s="10"/>
      <c r="YT289" s="10"/>
      <c r="YU289" s="10"/>
      <c r="YV289" s="10"/>
      <c r="YW289" s="10"/>
      <c r="YX289" s="10"/>
      <c r="YY289" s="10"/>
      <c r="YZ289" s="10"/>
      <c r="ZA289" s="10"/>
      <c r="ZB289" s="10"/>
      <c r="ZC289" s="10"/>
      <c r="ZD289" s="10"/>
      <c r="ZE289" s="10"/>
      <c r="ZF289" s="10"/>
      <c r="ZG289" s="10"/>
      <c r="ZH289" s="10"/>
      <c r="ZI289" s="10"/>
      <c r="ZJ289" s="10"/>
      <c r="ZK289" s="10"/>
      <c r="ZL289" s="10"/>
      <c r="ZM289" s="10"/>
      <c r="ZN289" s="10"/>
      <c r="ZO289" s="10"/>
      <c r="ZP289" s="10"/>
      <c r="ZQ289" s="10"/>
      <c r="ZR289" s="10"/>
      <c r="ZS289" s="10"/>
      <c r="ZT289" s="10"/>
      <c r="ZU289" s="10"/>
      <c r="ZV289" s="10"/>
      <c r="ZW289" s="10"/>
      <c r="ZX289" s="10"/>
      <c r="ZY289" s="10"/>
      <c r="ZZ289" s="10"/>
      <c r="AAA289" s="10"/>
      <c r="AAB289" s="10"/>
      <c r="AAC289" s="10"/>
      <c r="AAD289" s="10"/>
      <c r="AAE289" s="10"/>
      <c r="AAF289" s="10"/>
      <c r="AAG289" s="10"/>
      <c r="AAH289" s="10"/>
      <c r="AAI289" s="10"/>
      <c r="AAJ289" s="10"/>
      <c r="AAK289" s="10"/>
      <c r="AAL289" s="10"/>
      <c r="AAM289" s="10"/>
      <c r="AAN289" s="10"/>
      <c r="AAO289" s="10"/>
      <c r="AAP289" s="10"/>
      <c r="AAQ289" s="10"/>
      <c r="AAR289" s="10"/>
      <c r="AAS289" s="10"/>
      <c r="AAT289" s="10"/>
      <c r="AAU289" s="10"/>
      <c r="AAV289" s="10"/>
      <c r="AAW289" s="10"/>
      <c r="AAX289" s="10"/>
      <c r="AAY289" s="10"/>
      <c r="AAZ289" s="10"/>
      <c r="ABA289" s="10"/>
      <c r="ABB289" s="10"/>
      <c r="ABC289" s="10"/>
      <c r="ABD289" s="10"/>
      <c r="ABE289" s="10"/>
      <c r="ABF289" s="10"/>
      <c r="ABG289" s="10"/>
      <c r="ABH289" s="10"/>
      <c r="ABI289" s="10"/>
      <c r="ABJ289" s="10"/>
      <c r="ABK289" s="10"/>
      <c r="ABL289" s="10"/>
      <c r="ABM289" s="10"/>
      <c r="ABN289" s="10"/>
      <c r="ABO289" s="10"/>
      <c r="ABP289" s="10"/>
      <c r="ABQ289" s="10"/>
      <c r="ABR289" s="10"/>
      <c r="ABS289" s="10"/>
      <c r="ABT289" s="10"/>
      <c r="ABU289" s="10"/>
      <c r="ABV289" s="10"/>
      <c r="ABW289" s="10"/>
      <c r="ABX289" s="10"/>
      <c r="ABY289" s="10"/>
      <c r="ABZ289" s="10"/>
      <c r="ACA289" s="10"/>
      <c r="ACB289" s="10"/>
      <c r="ACC289" s="10"/>
      <c r="ACD289" s="10"/>
      <c r="ACE289" s="10"/>
      <c r="ACF289" s="10"/>
      <c r="ACG289" s="10"/>
      <c r="ACH289" s="10"/>
      <c r="ACI289" s="10"/>
      <c r="ACJ289" s="10"/>
      <c r="ACK289" s="10"/>
      <c r="ACL289" s="10"/>
      <c r="ACM289" s="10"/>
      <c r="ACN289" s="10"/>
      <c r="ACO289" s="10"/>
      <c r="ACP289" s="10"/>
      <c r="ACQ289" s="10"/>
      <c r="ACR289" s="10"/>
      <c r="ACS289" s="10"/>
      <c r="ACT289" s="10"/>
      <c r="ACU289" s="10"/>
      <c r="ACV289" s="10"/>
      <c r="ACW289" s="10"/>
      <c r="ACX289" s="10"/>
      <c r="ACY289" s="10"/>
      <c r="ACZ289" s="10"/>
      <c r="ADA289" s="10"/>
      <c r="ADB289" s="10"/>
      <c r="ADC289" s="10"/>
      <c r="ADD289" s="10"/>
      <c r="ADE289" s="10"/>
      <c r="ADF289" s="10"/>
      <c r="ADG289" s="10"/>
      <c r="ADH289" s="10"/>
      <c r="ADI289" s="10"/>
      <c r="ADJ289" s="10"/>
      <c r="ADK289" s="10"/>
      <c r="ADL289" s="10"/>
      <c r="ADM289" s="10"/>
      <c r="ADN289" s="10"/>
      <c r="ADO289" s="10"/>
      <c r="ADP289" s="10"/>
      <c r="ADQ289" s="10"/>
      <c r="ADR289" s="10"/>
      <c r="ADS289" s="10"/>
      <c r="ADT289" s="10"/>
      <c r="ADU289" s="10"/>
      <c r="ADV289" s="10"/>
      <c r="ADW289" s="10"/>
      <c r="ADX289" s="10"/>
      <c r="ADY289" s="10"/>
      <c r="ADZ289" s="10"/>
      <c r="AEA289" s="10"/>
      <c r="AEB289" s="10"/>
      <c r="AEC289" s="10"/>
      <c r="AED289" s="10"/>
      <c r="AEE289" s="10"/>
      <c r="AEF289" s="10"/>
      <c r="AEG289" s="10"/>
      <c r="AEH289" s="10"/>
      <c r="AEI289" s="10"/>
      <c r="AEJ289" s="10"/>
      <c r="AEK289" s="10"/>
      <c r="AEL289" s="10"/>
      <c r="AEM289" s="10"/>
      <c r="AEN289" s="10"/>
      <c r="AEO289" s="10"/>
      <c r="AEP289" s="10"/>
      <c r="AEQ289" s="10"/>
      <c r="AER289" s="10"/>
      <c r="AES289" s="10"/>
      <c r="AET289" s="10"/>
      <c r="AEU289" s="10"/>
      <c r="AEV289" s="10"/>
      <c r="AEW289" s="10"/>
      <c r="AEX289" s="10"/>
      <c r="AEY289" s="10"/>
      <c r="AEZ289" s="10"/>
      <c r="AFA289" s="10"/>
      <c r="AFB289" s="10"/>
      <c r="AFC289" s="10"/>
      <c r="AFD289" s="10"/>
      <c r="AFE289" s="10"/>
      <c r="AFF289" s="10"/>
      <c r="AFG289" s="10"/>
      <c r="AFH289" s="10"/>
      <c r="AFI289" s="10"/>
      <c r="AFJ289" s="10"/>
      <c r="AFK289" s="10"/>
      <c r="AFL289" s="10"/>
      <c r="AFM289" s="10"/>
      <c r="AFN289" s="10"/>
      <c r="AFO289" s="10"/>
      <c r="AFP289" s="10"/>
      <c r="AFQ289" s="10"/>
      <c r="AFR289" s="10"/>
      <c r="AFS289" s="10"/>
      <c r="AFT289" s="10"/>
      <c r="AFU289" s="10"/>
      <c r="AFV289" s="10"/>
      <c r="AFW289" s="10"/>
      <c r="AFX289" s="10"/>
      <c r="AFY289" s="10"/>
      <c r="AFZ289" s="10"/>
      <c r="AGA289" s="10"/>
      <c r="AGB289" s="10"/>
      <c r="AGC289" s="10"/>
      <c r="AGD289" s="10"/>
      <c r="AGE289" s="10"/>
      <c r="AGF289" s="10"/>
      <c r="AGG289" s="10"/>
      <c r="AGH289" s="10"/>
      <c r="AGI289" s="10"/>
      <c r="AGJ289" s="10"/>
      <c r="AGK289" s="10"/>
      <c r="AGL289" s="10"/>
      <c r="AGM289" s="10"/>
      <c r="AGN289" s="10"/>
      <c r="AGO289" s="10"/>
      <c r="AGP289" s="10"/>
      <c r="AGQ289" s="10"/>
      <c r="AGR289" s="10"/>
      <c r="AGS289" s="10"/>
      <c r="AGT289" s="10"/>
      <c r="AGU289" s="10"/>
      <c r="AGV289" s="10"/>
      <c r="AGW289" s="10"/>
      <c r="AGX289" s="10"/>
      <c r="AGY289" s="10"/>
      <c r="AGZ289" s="10"/>
      <c r="AHA289" s="10"/>
      <c r="AHB289" s="10"/>
      <c r="AHC289" s="10"/>
      <c r="AHD289" s="10"/>
      <c r="AHE289" s="10"/>
      <c r="AHF289" s="10"/>
      <c r="AHG289" s="10"/>
      <c r="AHH289" s="10"/>
      <c r="AHI289" s="10"/>
      <c r="AHJ289" s="10"/>
      <c r="AHK289" s="10"/>
      <c r="AHL289" s="10"/>
      <c r="AHM289" s="10"/>
      <c r="AHN289" s="10"/>
      <c r="AHO289" s="10"/>
      <c r="AHP289" s="10"/>
      <c r="AHQ289" s="10"/>
      <c r="AHR289" s="10"/>
      <c r="AHS289" s="10"/>
      <c r="AHT289" s="10"/>
      <c r="AHU289" s="10"/>
      <c r="AHV289" s="10"/>
      <c r="AHW289" s="10"/>
      <c r="AHX289" s="10"/>
      <c r="AHY289" s="10"/>
      <c r="AHZ289" s="10"/>
      <c r="AIA289" s="10"/>
      <c r="AIB289" s="10"/>
      <c r="AIC289" s="10"/>
      <c r="AID289" s="10"/>
      <c r="AIE289" s="10"/>
      <c r="AIF289" s="10"/>
      <c r="AIG289" s="10"/>
      <c r="AIH289" s="10"/>
      <c r="AII289" s="10"/>
      <c r="AIJ289" s="10"/>
      <c r="AIK289" s="10"/>
      <c r="AIL289" s="10"/>
      <c r="AIM289" s="10"/>
      <c r="AIN289" s="10"/>
      <c r="AIO289" s="10"/>
      <c r="AIP289" s="10"/>
      <c r="AIQ289" s="10"/>
      <c r="AIR289" s="10"/>
      <c r="AIS289" s="10"/>
      <c r="AIT289" s="10"/>
      <c r="AIU289" s="10"/>
      <c r="AIV289" s="10"/>
      <c r="AIW289" s="10"/>
      <c r="AIX289" s="10"/>
      <c r="AIY289" s="10"/>
      <c r="AIZ289" s="10"/>
      <c r="AJA289" s="10"/>
      <c r="AJB289" s="10"/>
      <c r="AJC289" s="10"/>
      <c r="AJD289" s="10"/>
      <c r="AJE289" s="10"/>
      <c r="AJF289" s="10"/>
      <c r="AJG289" s="10"/>
      <c r="AJH289" s="10"/>
      <c r="AJI289" s="10"/>
      <c r="AJJ289" s="10"/>
      <c r="AJK289" s="10"/>
      <c r="AJL289" s="10"/>
      <c r="AJM289" s="10"/>
      <c r="AJN289" s="10"/>
      <c r="AJO289" s="10"/>
      <c r="AJP289" s="10"/>
      <c r="AJQ289" s="10"/>
      <c r="AJR289" s="10"/>
      <c r="AJS289" s="10"/>
      <c r="AJT289" s="10"/>
      <c r="AJU289" s="10"/>
      <c r="AJV289" s="10"/>
      <c r="AJW289" s="10"/>
      <c r="AJX289" s="10"/>
      <c r="AJY289" s="10"/>
      <c r="AJZ289" s="10"/>
      <c r="AKA289" s="10"/>
      <c r="AKB289" s="10"/>
      <c r="AKC289" s="10"/>
      <c r="AKD289" s="10"/>
      <c r="AKE289" s="10"/>
      <c r="AKF289" s="10"/>
      <c r="AKG289" s="10"/>
      <c r="AKH289" s="10"/>
      <c r="AKI289" s="10"/>
      <c r="AKJ289" s="10"/>
      <c r="AKK289" s="10"/>
      <c r="AKL289" s="10"/>
      <c r="AKM289" s="10"/>
      <c r="AKN289" s="10"/>
      <c r="AKO289" s="10"/>
      <c r="AKP289" s="10"/>
      <c r="AKQ289" s="10"/>
      <c r="AKR289" s="10"/>
      <c r="AKS289" s="10"/>
      <c r="AKT289" s="10"/>
      <c r="AKU289" s="10"/>
      <c r="AKV289" s="10"/>
      <c r="AKW289" s="10"/>
      <c r="AKX289" s="10"/>
      <c r="AKY289" s="10"/>
      <c r="AKZ289" s="10"/>
      <c r="ALA289" s="10"/>
      <c r="ALB289" s="10"/>
      <c r="ALC289" s="10"/>
      <c r="ALD289" s="10"/>
      <c r="ALE289" s="10"/>
      <c r="ALF289" s="10"/>
      <c r="ALG289" s="10"/>
      <c r="ALH289" s="10"/>
      <c r="ALI289" s="10"/>
      <c r="ALJ289" s="10"/>
      <c r="ALK289" s="10"/>
      <c r="ALL289" s="10"/>
      <c r="ALM289" s="10"/>
      <c r="ALN289" s="10"/>
      <c r="ALO289" s="10"/>
      <c r="ALP289" s="10"/>
      <c r="ALQ289" s="10"/>
      <c r="ALR289" s="10"/>
      <c r="ALS289" s="10"/>
      <c r="ALT289" s="10"/>
      <c r="ALU289" s="10"/>
      <c r="ALV289" s="10"/>
      <c r="ALW289" s="10"/>
      <c r="ALX289" s="10"/>
      <c r="ALY289" s="10"/>
      <c r="ALZ289" s="10"/>
      <c r="AMA289" s="10"/>
      <c r="AMB289" s="10"/>
      <c r="AMC289" s="10"/>
      <c r="AMD289" s="10"/>
      <c r="AME289" s="10"/>
      <c r="AMF289" s="10"/>
      <c r="AMG289" s="10"/>
      <c r="AMH289" s="10"/>
      <c r="AMI289" s="10"/>
      <c r="AMJ289" s="10"/>
      <c r="AMK289" s="10"/>
      <c r="AML289" s="10"/>
      <c r="AMM289" s="10"/>
      <c r="AMN289" s="10"/>
      <c r="AMO289" s="10"/>
      <c r="AMP289" s="10"/>
      <c r="AMQ289" s="10"/>
      <c r="AMR289" s="10"/>
      <c r="AMS289" s="10"/>
      <c r="AMT289" s="10"/>
      <c r="AMU289" s="10"/>
      <c r="AMV289" s="10"/>
      <c r="AMW289" s="10"/>
      <c r="AMX289" s="10"/>
      <c r="AMY289" s="10"/>
      <c r="AMZ289" s="10"/>
      <c r="ANA289" s="10"/>
      <c r="ANB289" s="10"/>
      <c r="ANC289" s="10"/>
      <c r="AND289" s="10"/>
      <c r="ANE289" s="10"/>
      <c r="ANF289" s="10"/>
      <c r="ANG289" s="10"/>
      <c r="ANH289" s="10"/>
      <c r="ANI289" s="10"/>
      <c r="ANJ289" s="10"/>
      <c r="ANK289" s="10"/>
      <c r="ANL289" s="10"/>
      <c r="ANM289" s="10"/>
      <c r="ANN289" s="10"/>
      <c r="ANO289" s="10"/>
      <c r="ANP289" s="10"/>
      <c r="ANQ289" s="10"/>
      <c r="ANR289" s="10"/>
      <c r="ANS289" s="10"/>
      <c r="ANT289" s="10"/>
      <c r="ANU289" s="10"/>
      <c r="ANV289" s="10"/>
      <c r="ANW289" s="10"/>
      <c r="ANX289" s="10"/>
      <c r="ANY289" s="10"/>
      <c r="ANZ289" s="10"/>
      <c r="AOA289" s="10"/>
      <c r="AOB289" s="10"/>
      <c r="AOC289" s="10"/>
      <c r="AOD289" s="10"/>
      <c r="AOE289" s="10"/>
      <c r="AOF289" s="10"/>
      <c r="AOG289" s="10"/>
      <c r="AOH289" s="10"/>
      <c r="AOI289" s="10"/>
      <c r="AOJ289" s="10"/>
      <c r="AOK289" s="10"/>
      <c r="AOL289" s="10"/>
      <c r="AOM289" s="10"/>
      <c r="AON289" s="10"/>
      <c r="AOO289" s="10"/>
      <c r="AOP289" s="10"/>
      <c r="AOQ289" s="10"/>
      <c r="AOR289" s="10"/>
      <c r="AOS289" s="10"/>
      <c r="AOT289" s="10"/>
      <c r="AOU289" s="10"/>
      <c r="AOV289" s="10"/>
      <c r="AOW289" s="10"/>
      <c r="AOX289" s="10"/>
      <c r="AOY289" s="10"/>
      <c r="AOZ289" s="10"/>
      <c r="APA289" s="10"/>
      <c r="APB289" s="10"/>
      <c r="APC289" s="10"/>
      <c r="APD289" s="10"/>
      <c r="APE289" s="10"/>
      <c r="APF289" s="10"/>
      <c r="APG289" s="10"/>
      <c r="APH289" s="10"/>
      <c r="API289" s="10"/>
      <c r="APJ289" s="10"/>
      <c r="APK289" s="10"/>
      <c r="APL289" s="10"/>
      <c r="APM289" s="10"/>
      <c r="APN289" s="10"/>
      <c r="APO289" s="10"/>
      <c r="APP289" s="10"/>
      <c r="APQ289" s="10"/>
      <c r="APR289" s="10"/>
      <c r="APS289" s="10"/>
      <c r="APT289" s="10"/>
      <c r="APU289" s="10"/>
      <c r="APV289" s="10"/>
      <c r="APW289" s="10"/>
      <c r="APX289" s="10"/>
      <c r="APY289" s="10"/>
      <c r="APZ289" s="10"/>
      <c r="AQA289" s="10"/>
      <c r="AQB289" s="10"/>
      <c r="AQC289" s="10"/>
      <c r="AQD289" s="10"/>
      <c r="AQE289" s="10"/>
      <c r="AQF289" s="10"/>
      <c r="AQG289" s="10"/>
      <c r="AQH289" s="10"/>
      <c r="AQI289" s="10"/>
      <c r="AQJ289" s="10"/>
      <c r="AQK289" s="10"/>
      <c r="AQL289" s="10"/>
      <c r="AQM289" s="10"/>
      <c r="AQN289" s="10"/>
      <c r="AQO289" s="10"/>
      <c r="AQP289" s="10"/>
      <c r="AQQ289" s="10"/>
      <c r="AQR289" s="10"/>
      <c r="AQS289" s="10"/>
      <c r="AQT289" s="10"/>
      <c r="AQU289" s="10"/>
      <c r="AQV289" s="10"/>
      <c r="AQW289" s="10"/>
      <c r="AQX289" s="10"/>
      <c r="AQY289" s="10"/>
      <c r="AQZ289" s="10"/>
      <c r="ARA289" s="10"/>
      <c r="ARB289" s="10"/>
      <c r="ARC289" s="10"/>
      <c r="ARD289" s="10"/>
      <c r="ARE289" s="10"/>
      <c r="ARF289" s="10"/>
      <c r="ARG289" s="10"/>
      <c r="ARH289" s="10"/>
      <c r="ARI289" s="10"/>
      <c r="ARJ289" s="10"/>
      <c r="ARK289" s="10"/>
      <c r="ARL289" s="10"/>
      <c r="ARM289" s="10"/>
      <c r="ARN289" s="10"/>
      <c r="ARO289" s="10"/>
      <c r="ARP289" s="10"/>
      <c r="ARQ289" s="10"/>
      <c r="ARR289" s="10"/>
      <c r="ARS289" s="10"/>
      <c r="ART289" s="10"/>
      <c r="ARU289" s="10"/>
      <c r="ARV289" s="10"/>
      <c r="ARW289" s="10"/>
      <c r="ARX289" s="10"/>
      <c r="ARY289" s="10"/>
      <c r="ARZ289" s="10"/>
      <c r="ASA289" s="10"/>
      <c r="ASB289" s="10"/>
      <c r="ASC289" s="10"/>
      <c r="ASD289" s="10"/>
      <c r="ASE289" s="10"/>
      <c r="ASF289" s="10"/>
      <c r="ASG289" s="10"/>
      <c r="ASH289" s="10"/>
      <c r="ASI289" s="10"/>
      <c r="ASJ289" s="10"/>
      <c r="ASK289" s="10"/>
      <c r="ASL289" s="10"/>
      <c r="ASM289" s="10"/>
      <c r="ASN289" s="10"/>
      <c r="ASO289" s="10"/>
      <c r="ASP289" s="10"/>
      <c r="ASQ289" s="10"/>
      <c r="ASR289" s="10"/>
      <c r="ASS289" s="10"/>
      <c r="AST289" s="10"/>
      <c r="ASU289" s="10"/>
      <c r="ASV289" s="10"/>
      <c r="ASW289" s="10"/>
      <c r="ASX289" s="10"/>
      <c r="ASY289" s="10"/>
      <c r="ASZ289" s="10"/>
      <c r="ATA289" s="10"/>
      <c r="ATB289" s="10"/>
      <c r="ATC289" s="10"/>
      <c r="ATD289" s="10"/>
      <c r="ATE289" s="10"/>
      <c r="ATF289" s="10"/>
      <c r="ATG289" s="10"/>
      <c r="ATH289" s="10"/>
      <c r="ATI289" s="10"/>
      <c r="ATJ289" s="10"/>
      <c r="ATK289" s="10"/>
      <c r="ATL289" s="10"/>
      <c r="ATM289" s="10"/>
      <c r="ATN289" s="10"/>
      <c r="ATO289" s="10"/>
      <c r="ATP289" s="10"/>
      <c r="ATQ289" s="10"/>
      <c r="ATR289" s="10"/>
      <c r="ATS289" s="10"/>
      <c r="ATT289" s="10"/>
      <c r="ATU289" s="10"/>
      <c r="ATV289" s="10"/>
      <c r="ATW289" s="10"/>
      <c r="ATX289" s="10"/>
      <c r="ATY289" s="10"/>
      <c r="ATZ289" s="10"/>
      <c r="AUA289" s="10"/>
      <c r="AUB289" s="10"/>
      <c r="AUC289" s="10"/>
      <c r="AUD289" s="10"/>
      <c r="AUE289" s="10"/>
      <c r="AUF289" s="10"/>
      <c r="AUG289" s="10"/>
      <c r="AUH289" s="10"/>
      <c r="AUI289" s="10"/>
      <c r="AUJ289" s="10"/>
      <c r="AUK289" s="10"/>
      <c r="AUL289" s="10"/>
      <c r="AUM289" s="10"/>
      <c r="AUN289" s="10"/>
      <c r="AUO289" s="10"/>
      <c r="AUP289" s="10"/>
      <c r="AUQ289" s="10"/>
      <c r="AUR289" s="10"/>
      <c r="AUS289" s="10"/>
      <c r="AUT289" s="10"/>
      <c r="AUU289" s="10"/>
      <c r="AUV289" s="10"/>
      <c r="AUW289" s="10"/>
      <c r="AUX289" s="10"/>
      <c r="AUY289" s="10"/>
      <c r="AUZ289" s="10"/>
      <c r="AVA289" s="10"/>
      <c r="AVB289" s="10"/>
      <c r="AVC289" s="10"/>
      <c r="AVD289" s="10"/>
      <c r="AVE289" s="10"/>
      <c r="AVF289" s="10"/>
      <c r="AVG289" s="10"/>
      <c r="AVH289" s="10"/>
      <c r="AVI289" s="10"/>
      <c r="AVJ289" s="10"/>
      <c r="AVK289" s="10"/>
      <c r="AVL289" s="10"/>
      <c r="AVM289" s="10"/>
      <c r="AVN289" s="10"/>
      <c r="AVO289" s="10"/>
      <c r="AVP289" s="10"/>
      <c r="AVQ289" s="10"/>
      <c r="AVR289" s="10"/>
      <c r="AVS289" s="10"/>
      <c r="AVT289" s="10"/>
      <c r="AVU289" s="10"/>
      <c r="AVV289" s="10"/>
      <c r="AVW289" s="10"/>
      <c r="AVX289" s="10"/>
      <c r="AVY289" s="10"/>
      <c r="AVZ289" s="10"/>
      <c r="AWA289" s="10"/>
      <c r="AWB289" s="10"/>
      <c r="AWC289" s="10"/>
      <c r="AWD289" s="10"/>
      <c r="AWE289" s="10"/>
      <c r="AWF289" s="10"/>
      <c r="AWG289" s="10"/>
      <c r="AWH289" s="10"/>
      <c r="AWI289" s="10"/>
      <c r="AWJ289" s="10"/>
      <c r="AWK289" s="10"/>
      <c r="AWL289" s="10"/>
      <c r="AWM289" s="10"/>
      <c r="AWN289" s="10"/>
      <c r="AWO289" s="10"/>
      <c r="AWP289" s="10"/>
      <c r="AWQ289" s="10"/>
      <c r="AWR289" s="10"/>
      <c r="AWS289" s="10"/>
      <c r="AWT289" s="10"/>
      <c r="AWU289" s="10"/>
      <c r="AWV289" s="10"/>
      <c r="AWW289" s="10"/>
      <c r="AWX289" s="10"/>
      <c r="AWY289" s="10"/>
      <c r="AWZ289" s="10"/>
      <c r="AXA289" s="10"/>
      <c r="AXB289" s="10"/>
      <c r="AXC289" s="10"/>
      <c r="AXD289" s="10"/>
      <c r="AXE289" s="10"/>
      <c r="AXF289" s="10"/>
      <c r="AXG289" s="10"/>
      <c r="AXH289" s="10"/>
      <c r="AXI289" s="10"/>
      <c r="AXJ289" s="10"/>
      <c r="AXK289" s="10"/>
      <c r="AXL289" s="10"/>
      <c r="AXM289" s="10"/>
      <c r="AXN289" s="10"/>
      <c r="AXO289" s="10"/>
      <c r="AXP289" s="10"/>
      <c r="AXQ289" s="10"/>
      <c r="AXR289" s="10"/>
      <c r="AXS289" s="10"/>
      <c r="AXT289" s="10"/>
      <c r="AXU289" s="10"/>
      <c r="AXV289" s="10"/>
      <c r="AXW289" s="10"/>
      <c r="AXX289" s="10"/>
      <c r="AXY289" s="10"/>
      <c r="AXZ289" s="10"/>
      <c r="AYA289" s="10"/>
      <c r="AYB289" s="10"/>
      <c r="AYC289" s="10"/>
      <c r="AYD289" s="10"/>
      <c r="AYE289" s="10"/>
      <c r="AYF289" s="10"/>
      <c r="AYG289" s="10"/>
      <c r="AYH289" s="10"/>
      <c r="AYI289" s="10"/>
      <c r="AYJ289" s="10"/>
      <c r="AYK289" s="10"/>
      <c r="AYL289" s="10"/>
      <c r="AYM289" s="10"/>
      <c r="AYN289" s="10"/>
      <c r="AYO289" s="10"/>
      <c r="AYP289" s="10"/>
      <c r="AYQ289" s="10"/>
      <c r="AYR289" s="10"/>
      <c r="AYS289" s="10"/>
      <c r="AYT289" s="10"/>
      <c r="AYU289" s="10"/>
      <c r="AYV289" s="10"/>
      <c r="AYW289" s="10"/>
      <c r="AYX289" s="10"/>
      <c r="AYY289" s="10"/>
      <c r="AYZ289" s="10"/>
      <c r="AZA289" s="10"/>
      <c r="AZB289" s="10"/>
      <c r="AZC289" s="10"/>
      <c r="AZD289" s="10"/>
      <c r="AZE289" s="10"/>
      <c r="AZF289" s="10"/>
      <c r="AZG289" s="10"/>
      <c r="AZH289" s="10"/>
      <c r="AZI289" s="10"/>
      <c r="AZJ289" s="10"/>
      <c r="AZK289" s="10"/>
      <c r="AZL289" s="10"/>
      <c r="AZM289" s="10"/>
      <c r="AZN289" s="10"/>
      <c r="AZO289" s="10"/>
      <c r="AZP289" s="10"/>
      <c r="AZQ289" s="10"/>
      <c r="AZR289" s="10"/>
      <c r="AZS289" s="10"/>
      <c r="AZT289" s="10"/>
      <c r="AZU289" s="10"/>
      <c r="AZV289" s="10"/>
      <c r="AZW289" s="10"/>
      <c r="AZX289" s="10"/>
      <c r="AZY289" s="10"/>
      <c r="AZZ289" s="10"/>
      <c r="BAA289" s="10"/>
      <c r="BAB289" s="10"/>
      <c r="BAC289" s="10"/>
      <c r="BAD289" s="10"/>
      <c r="BAE289" s="10"/>
      <c r="BAF289" s="10"/>
      <c r="BAG289" s="10"/>
      <c r="BAH289" s="10"/>
      <c r="BAI289" s="10"/>
      <c r="BAJ289" s="10"/>
      <c r="BAK289" s="10"/>
      <c r="BAL289" s="10"/>
      <c r="BAM289" s="10"/>
      <c r="BAN289" s="10"/>
      <c r="BAO289" s="10"/>
      <c r="BAP289" s="10"/>
      <c r="BAQ289" s="10"/>
      <c r="BAR289" s="10"/>
      <c r="BAS289" s="10"/>
      <c r="BAT289" s="10"/>
      <c r="BAU289" s="10"/>
      <c r="BAV289" s="10"/>
      <c r="BAW289" s="10"/>
      <c r="BAX289" s="10"/>
      <c r="BAY289" s="10"/>
      <c r="BAZ289" s="10"/>
      <c r="BBA289" s="10"/>
      <c r="BBB289" s="10"/>
      <c r="BBC289" s="10"/>
      <c r="BBD289" s="10"/>
      <c r="BBE289" s="10"/>
      <c r="BBF289" s="10"/>
      <c r="BBG289" s="10"/>
      <c r="BBH289" s="10"/>
      <c r="BBI289" s="10"/>
      <c r="BBJ289" s="10"/>
      <c r="BBK289" s="10"/>
      <c r="BBL289" s="10"/>
      <c r="BBM289" s="10"/>
      <c r="BBN289" s="10"/>
      <c r="BBO289" s="10"/>
      <c r="BBP289" s="10"/>
      <c r="BBQ289" s="10"/>
      <c r="BBR289" s="10"/>
      <c r="BBS289" s="10"/>
      <c r="BBT289" s="10"/>
      <c r="BBU289" s="10"/>
      <c r="BBV289" s="10"/>
      <c r="BBW289" s="10"/>
      <c r="BBX289" s="10"/>
      <c r="BBY289" s="10"/>
      <c r="BBZ289" s="10"/>
      <c r="BCA289" s="10"/>
      <c r="BCB289" s="10"/>
      <c r="BCC289" s="10"/>
      <c r="BCD289" s="10"/>
      <c r="BCE289" s="10"/>
      <c r="BCF289" s="10"/>
      <c r="BCG289" s="10"/>
      <c r="BCH289" s="10"/>
      <c r="BCI289" s="10"/>
      <c r="BCJ289" s="10"/>
      <c r="BCK289" s="10"/>
      <c r="BCL289" s="10"/>
      <c r="BCM289" s="10"/>
      <c r="BCN289" s="10"/>
      <c r="BCO289" s="10"/>
      <c r="BCP289" s="10"/>
      <c r="BCQ289" s="10"/>
      <c r="BCR289" s="10"/>
      <c r="BCS289" s="10"/>
      <c r="BCT289" s="10"/>
    </row>
    <row r="290" spans="1:1450" s="37" customFormat="1" x14ac:dyDescent="0.25">
      <c r="A290" s="66" t="s">
        <v>957</v>
      </c>
      <c r="B290" s="67" t="s">
        <v>957</v>
      </c>
      <c r="C290" s="67" t="s">
        <v>84</v>
      </c>
      <c r="D290" s="67" t="s">
        <v>968</v>
      </c>
      <c r="E290" s="67" t="s">
        <v>959</v>
      </c>
      <c r="F290" s="67" t="s">
        <v>646</v>
      </c>
      <c r="G290" s="67">
        <v>21640</v>
      </c>
      <c r="H290" s="67">
        <v>1289</v>
      </c>
      <c r="I290" s="67">
        <v>585</v>
      </c>
      <c r="J290" s="33"/>
      <c r="K290" s="33"/>
      <c r="L290" s="33"/>
      <c r="M290" s="33"/>
      <c r="N290" s="33"/>
      <c r="O290" s="33" t="str">
        <f t="shared" si="53"/>
        <v/>
      </c>
      <c r="P290" s="33"/>
      <c r="Q290" s="68">
        <f t="shared" si="54"/>
        <v>3813.0999999999985</v>
      </c>
      <c r="R290" s="34">
        <f t="shared" si="55"/>
        <v>21640</v>
      </c>
      <c r="S290" s="34">
        <f t="shared" si="56"/>
        <v>585</v>
      </c>
      <c r="T290" s="33"/>
      <c r="U290" s="33"/>
      <c r="V290" s="33"/>
      <c r="W290" s="68">
        <f t="shared" si="57"/>
        <v>42.48588387756589</v>
      </c>
      <c r="X290" s="33"/>
      <c r="Y290" s="75"/>
      <c r="Z290" s="75"/>
      <c r="AA290" s="75"/>
      <c r="AB290" s="75"/>
      <c r="AC290" s="33"/>
      <c r="AD290" s="33"/>
      <c r="AE290" s="33"/>
      <c r="AF290" s="33"/>
      <c r="AG290" s="76"/>
      <c r="AH290" s="36"/>
      <c r="AI290" s="36"/>
      <c r="AJ290" s="36"/>
      <c r="AK290" s="36"/>
      <c r="AL290" s="33"/>
      <c r="AM290" s="29"/>
      <c r="AN290" s="43"/>
      <c r="AO290" s="95"/>
      <c r="AP290" s="29"/>
      <c r="AQ290" s="29"/>
      <c r="AR290" s="29"/>
      <c r="AS290" s="29"/>
      <c r="AT290" s="29"/>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c r="HU290" s="10"/>
      <c r="HV290" s="10"/>
      <c r="HW290" s="10"/>
      <c r="HX290" s="10"/>
      <c r="HY290" s="10"/>
      <c r="HZ290" s="10"/>
      <c r="IA290" s="10"/>
      <c r="IB290" s="10"/>
      <c r="IC290" s="10"/>
      <c r="ID290" s="10"/>
      <c r="IE290" s="10"/>
      <c r="IF290" s="10"/>
      <c r="IG290" s="10"/>
      <c r="IH290" s="10"/>
      <c r="II290" s="10"/>
      <c r="IJ290" s="10"/>
      <c r="IK290" s="10"/>
      <c r="IL290" s="10"/>
      <c r="IM290" s="10"/>
      <c r="IN290" s="10"/>
      <c r="IO290" s="10"/>
      <c r="IP290" s="10"/>
      <c r="IQ290" s="10"/>
      <c r="IR290" s="10"/>
      <c r="IS290" s="10"/>
      <c r="IT290" s="10"/>
      <c r="IU290" s="10"/>
      <c r="IV290" s="10"/>
      <c r="IW290" s="10"/>
      <c r="IX290" s="10"/>
      <c r="IY290" s="10"/>
      <c r="IZ290" s="10"/>
      <c r="JA290" s="10"/>
      <c r="JB290" s="10"/>
      <c r="JC290" s="10"/>
      <c r="JD290" s="10"/>
      <c r="JE290" s="10"/>
      <c r="JF290" s="10"/>
      <c r="JG290" s="10"/>
      <c r="JH290" s="10"/>
      <c r="JI290" s="10"/>
      <c r="JJ290" s="10"/>
      <c r="JK290" s="10"/>
      <c r="JL290" s="10"/>
      <c r="JM290" s="10"/>
      <c r="JN290" s="10"/>
      <c r="JO290" s="10"/>
      <c r="JP290" s="10"/>
      <c r="JQ290" s="10"/>
      <c r="JR290" s="10"/>
      <c r="JS290" s="10"/>
      <c r="JT290" s="10"/>
      <c r="JU290" s="10"/>
      <c r="JV290" s="10"/>
      <c r="JW290" s="10"/>
      <c r="JX290" s="10"/>
      <c r="JY290" s="10"/>
      <c r="JZ290" s="10"/>
      <c r="KA290" s="10"/>
      <c r="KB290" s="10"/>
      <c r="KC290" s="10"/>
      <c r="KD290" s="10"/>
      <c r="KE290" s="10"/>
      <c r="KF290" s="10"/>
      <c r="KG290" s="10"/>
      <c r="KH290" s="10"/>
      <c r="KI290" s="10"/>
      <c r="KJ290" s="10"/>
      <c r="KK290" s="10"/>
      <c r="KL290" s="10"/>
      <c r="KM290" s="10"/>
      <c r="KN290" s="10"/>
      <c r="KO290" s="10"/>
      <c r="KP290" s="10"/>
      <c r="KQ290" s="10"/>
      <c r="KR290" s="10"/>
      <c r="KS290" s="10"/>
      <c r="KT290" s="10"/>
      <c r="KU290" s="10"/>
      <c r="KV290" s="10"/>
      <c r="KW290" s="10"/>
      <c r="KX290" s="10"/>
      <c r="KY290" s="10"/>
      <c r="KZ290" s="10"/>
      <c r="LA290" s="10"/>
      <c r="LB290" s="10"/>
      <c r="LC290" s="10"/>
      <c r="LD290" s="10"/>
      <c r="LE290" s="10"/>
      <c r="LF290" s="10"/>
      <c r="LG290" s="10"/>
      <c r="LH290" s="10"/>
      <c r="LI290" s="10"/>
      <c r="LJ290" s="10"/>
      <c r="LK290" s="10"/>
      <c r="LL290" s="10"/>
      <c r="LM290" s="10"/>
      <c r="LN290" s="10"/>
      <c r="LO290" s="10"/>
      <c r="LP290" s="10"/>
      <c r="LQ290" s="10"/>
      <c r="LR290" s="10"/>
      <c r="LS290" s="10"/>
      <c r="LT290" s="10"/>
      <c r="LU290" s="10"/>
      <c r="LV290" s="10"/>
      <c r="LW290" s="10"/>
      <c r="LX290" s="10"/>
      <c r="LY290" s="10"/>
      <c r="LZ290" s="10"/>
      <c r="MA290" s="10"/>
      <c r="MB290" s="10"/>
      <c r="MC290" s="10"/>
      <c r="MD290" s="10"/>
      <c r="ME290" s="10"/>
      <c r="MF290" s="10"/>
      <c r="MG290" s="10"/>
      <c r="MH290" s="10"/>
      <c r="MI290" s="10"/>
      <c r="MJ290" s="10"/>
      <c r="MK290" s="10"/>
      <c r="ML290" s="10"/>
      <c r="MM290" s="10"/>
      <c r="MN290" s="10"/>
      <c r="MO290" s="10"/>
      <c r="MP290" s="10"/>
      <c r="MQ290" s="10"/>
      <c r="MR290" s="10"/>
      <c r="MS290" s="10"/>
      <c r="MT290" s="10"/>
      <c r="MU290" s="10"/>
      <c r="MV290" s="10"/>
      <c r="MW290" s="10"/>
      <c r="MX290" s="10"/>
      <c r="MY290" s="10"/>
      <c r="MZ290" s="10"/>
      <c r="NA290" s="10"/>
      <c r="NB290" s="10"/>
      <c r="NC290" s="10"/>
      <c r="ND290" s="10"/>
      <c r="NE290" s="10"/>
      <c r="NF290" s="10"/>
      <c r="NG290" s="10"/>
      <c r="NH290" s="10"/>
      <c r="NI290" s="10"/>
      <c r="NJ290" s="10"/>
      <c r="NK290" s="10"/>
      <c r="NL290" s="10"/>
      <c r="NM290" s="10"/>
      <c r="NN290" s="10"/>
      <c r="NO290" s="10"/>
      <c r="NP290" s="10"/>
      <c r="NQ290" s="10"/>
      <c r="NR290" s="10"/>
      <c r="NS290" s="10"/>
      <c r="NT290" s="10"/>
      <c r="NU290" s="10"/>
      <c r="NV290" s="10"/>
      <c r="NW290" s="10"/>
      <c r="NX290" s="10"/>
      <c r="NY290" s="10"/>
      <c r="NZ290" s="10"/>
      <c r="OA290" s="10"/>
      <c r="OB290" s="10"/>
      <c r="OC290" s="10"/>
      <c r="OD290" s="10"/>
      <c r="OE290" s="10"/>
      <c r="OF290" s="10"/>
      <c r="OG290" s="10"/>
      <c r="OH290" s="10"/>
      <c r="OI290" s="10"/>
      <c r="OJ290" s="10"/>
      <c r="OK290" s="10"/>
      <c r="OL290" s="10"/>
      <c r="OM290" s="10"/>
      <c r="ON290" s="10"/>
      <c r="OO290" s="10"/>
      <c r="OP290" s="10"/>
      <c r="OQ290" s="10"/>
      <c r="OR290" s="10"/>
      <c r="OS290" s="10"/>
      <c r="OT290" s="10"/>
      <c r="OU290" s="10"/>
      <c r="OV290" s="10"/>
      <c r="OW290" s="10"/>
      <c r="OX290" s="10"/>
      <c r="OY290" s="10"/>
      <c r="OZ290" s="10"/>
      <c r="PA290" s="10"/>
      <c r="PB290" s="10"/>
      <c r="PC290" s="10"/>
      <c r="PD290" s="10"/>
      <c r="PE290" s="10"/>
      <c r="PF290" s="10"/>
      <c r="PG290" s="10"/>
      <c r="PH290" s="10"/>
      <c r="PI290" s="10"/>
      <c r="PJ290" s="10"/>
      <c r="PK290" s="10"/>
      <c r="PL290" s="10"/>
      <c r="PM290" s="10"/>
      <c r="PN290" s="10"/>
      <c r="PO290" s="10"/>
      <c r="PP290" s="10"/>
      <c r="PQ290" s="10"/>
      <c r="PR290" s="10"/>
      <c r="PS290" s="10"/>
      <c r="PT290" s="10"/>
      <c r="PU290" s="10"/>
      <c r="PV290" s="10"/>
      <c r="PW290" s="10"/>
      <c r="PX290" s="10"/>
      <c r="PY290" s="10"/>
      <c r="PZ290" s="10"/>
      <c r="QA290" s="10"/>
      <c r="QB290" s="10"/>
      <c r="QC290" s="10"/>
      <c r="QD290" s="10"/>
      <c r="QE290" s="10"/>
      <c r="QF290" s="10"/>
      <c r="QG290" s="10"/>
      <c r="QH290" s="10"/>
      <c r="QI290" s="10"/>
      <c r="QJ290" s="10"/>
      <c r="QK290" s="10"/>
      <c r="QL290" s="10"/>
      <c r="QM290" s="10"/>
      <c r="QN290" s="10"/>
      <c r="QO290" s="10"/>
      <c r="QP290" s="10"/>
      <c r="QQ290" s="10"/>
      <c r="QR290" s="10"/>
      <c r="QS290" s="10"/>
      <c r="QT290" s="10"/>
      <c r="QU290" s="10"/>
      <c r="QV290" s="10"/>
      <c r="QW290" s="10"/>
      <c r="QX290" s="10"/>
      <c r="QY290" s="10"/>
      <c r="QZ290" s="10"/>
      <c r="RA290" s="10"/>
      <c r="RB290" s="10"/>
      <c r="RC290" s="10"/>
      <c r="RD290" s="10"/>
      <c r="RE290" s="10"/>
      <c r="RF290" s="10"/>
      <c r="RG290" s="10"/>
      <c r="RH290" s="10"/>
      <c r="RI290" s="10"/>
      <c r="RJ290" s="10"/>
      <c r="RK290" s="10"/>
      <c r="RL290" s="10"/>
      <c r="RM290" s="10"/>
      <c r="RN290" s="10"/>
      <c r="RO290" s="10"/>
      <c r="RP290" s="10"/>
      <c r="RQ290" s="10"/>
      <c r="RR290" s="10"/>
      <c r="RS290" s="10"/>
      <c r="RT290" s="10"/>
      <c r="RU290" s="10"/>
      <c r="RV290" s="10"/>
      <c r="RW290" s="10"/>
      <c r="RX290" s="10"/>
      <c r="RY290" s="10"/>
      <c r="RZ290" s="10"/>
      <c r="SA290" s="10"/>
      <c r="SB290" s="10"/>
      <c r="SC290" s="10"/>
      <c r="SD290" s="10"/>
      <c r="SE290" s="10"/>
      <c r="SF290" s="10"/>
      <c r="SG290" s="10"/>
      <c r="SH290" s="10"/>
      <c r="SI290" s="10"/>
      <c r="SJ290" s="10"/>
      <c r="SK290" s="10"/>
      <c r="SL290" s="10"/>
      <c r="SM290" s="10"/>
      <c r="SN290" s="10"/>
      <c r="SO290" s="10"/>
      <c r="SP290" s="10"/>
      <c r="SQ290" s="10"/>
      <c r="SR290" s="10"/>
      <c r="SS290" s="10"/>
      <c r="ST290" s="10"/>
      <c r="SU290" s="10"/>
      <c r="SV290" s="10"/>
      <c r="SW290" s="10"/>
      <c r="SX290" s="10"/>
      <c r="SY290" s="10"/>
      <c r="SZ290" s="10"/>
      <c r="TA290" s="10"/>
      <c r="TB290" s="10"/>
      <c r="TC290" s="10"/>
      <c r="TD290" s="10"/>
      <c r="TE290" s="10"/>
      <c r="TF290" s="10"/>
      <c r="TG290" s="10"/>
      <c r="TH290" s="10"/>
      <c r="TI290" s="10"/>
      <c r="TJ290" s="10"/>
      <c r="TK290" s="10"/>
      <c r="TL290" s="10"/>
      <c r="TM290" s="10"/>
      <c r="TN290" s="10"/>
      <c r="TO290" s="10"/>
      <c r="TP290" s="10"/>
      <c r="TQ290" s="10"/>
      <c r="TR290" s="10"/>
      <c r="TS290" s="10"/>
      <c r="TT290" s="10"/>
      <c r="TU290" s="10"/>
      <c r="TV290" s="10"/>
      <c r="TW290" s="10"/>
      <c r="TX290" s="10"/>
      <c r="TY290" s="10"/>
      <c r="TZ290" s="10"/>
      <c r="UA290" s="10"/>
      <c r="UB290" s="10"/>
      <c r="UC290" s="10"/>
      <c r="UD290" s="10"/>
      <c r="UE290" s="10"/>
      <c r="UF290" s="10"/>
      <c r="UG290" s="10"/>
      <c r="UH290" s="10"/>
      <c r="UI290" s="10"/>
      <c r="UJ290" s="10"/>
      <c r="UK290" s="10"/>
      <c r="UL290" s="10"/>
      <c r="UM290" s="10"/>
      <c r="UN290" s="10"/>
      <c r="UO290" s="10"/>
      <c r="UP290" s="10"/>
      <c r="UQ290" s="10"/>
      <c r="UR290" s="10"/>
      <c r="US290" s="10"/>
      <c r="UT290" s="10"/>
      <c r="UU290" s="10"/>
      <c r="UV290" s="10"/>
      <c r="UW290" s="10"/>
      <c r="UX290" s="10"/>
      <c r="UY290" s="10"/>
      <c r="UZ290" s="10"/>
      <c r="VA290" s="10"/>
      <c r="VB290" s="10"/>
      <c r="VC290" s="10"/>
      <c r="VD290" s="10"/>
      <c r="VE290" s="10"/>
      <c r="VF290" s="10"/>
      <c r="VG290" s="10"/>
      <c r="VH290" s="10"/>
      <c r="VI290" s="10"/>
      <c r="VJ290" s="10"/>
      <c r="VK290" s="10"/>
      <c r="VL290" s="10"/>
      <c r="VM290" s="10"/>
      <c r="VN290" s="10"/>
      <c r="VO290" s="10"/>
      <c r="VP290" s="10"/>
      <c r="VQ290" s="10"/>
      <c r="VR290" s="10"/>
      <c r="VS290" s="10"/>
      <c r="VT290" s="10"/>
      <c r="VU290" s="10"/>
      <c r="VV290" s="10"/>
      <c r="VW290" s="10"/>
      <c r="VX290" s="10"/>
      <c r="VY290" s="10"/>
      <c r="VZ290" s="10"/>
      <c r="WA290" s="10"/>
      <c r="WB290" s="10"/>
      <c r="WC290" s="10"/>
      <c r="WD290" s="10"/>
      <c r="WE290" s="10"/>
      <c r="WF290" s="10"/>
      <c r="WG290" s="10"/>
      <c r="WH290" s="10"/>
      <c r="WI290" s="10"/>
      <c r="WJ290" s="10"/>
      <c r="WK290" s="10"/>
      <c r="WL290" s="10"/>
      <c r="WM290" s="10"/>
      <c r="WN290" s="10"/>
      <c r="WO290" s="10"/>
      <c r="WP290" s="10"/>
      <c r="WQ290" s="10"/>
      <c r="WR290" s="10"/>
      <c r="WS290" s="10"/>
      <c r="WT290" s="10"/>
      <c r="WU290" s="10"/>
      <c r="WV290" s="10"/>
      <c r="WW290" s="10"/>
      <c r="WX290" s="10"/>
      <c r="WY290" s="10"/>
      <c r="WZ290" s="10"/>
      <c r="XA290" s="10"/>
      <c r="XB290" s="10"/>
      <c r="XC290" s="10"/>
      <c r="XD290" s="10"/>
      <c r="XE290" s="10"/>
      <c r="XF290" s="10"/>
      <c r="XG290" s="10"/>
      <c r="XH290" s="10"/>
      <c r="XI290" s="10"/>
      <c r="XJ290" s="10"/>
      <c r="XK290" s="10"/>
      <c r="XL290" s="10"/>
      <c r="XM290" s="10"/>
      <c r="XN290" s="10"/>
      <c r="XO290" s="10"/>
      <c r="XP290" s="10"/>
      <c r="XQ290" s="10"/>
      <c r="XR290" s="10"/>
      <c r="XS290" s="10"/>
      <c r="XT290" s="10"/>
      <c r="XU290" s="10"/>
      <c r="XV290" s="10"/>
      <c r="XW290" s="10"/>
      <c r="XX290" s="10"/>
      <c r="XY290" s="10"/>
      <c r="XZ290" s="10"/>
      <c r="YA290" s="10"/>
      <c r="YB290" s="10"/>
      <c r="YC290" s="10"/>
      <c r="YD290" s="10"/>
      <c r="YE290" s="10"/>
      <c r="YF290" s="10"/>
      <c r="YG290" s="10"/>
      <c r="YH290" s="10"/>
      <c r="YI290" s="10"/>
      <c r="YJ290" s="10"/>
      <c r="YK290" s="10"/>
      <c r="YL290" s="10"/>
      <c r="YM290" s="10"/>
      <c r="YN290" s="10"/>
      <c r="YO290" s="10"/>
      <c r="YP290" s="10"/>
      <c r="YQ290" s="10"/>
      <c r="YR290" s="10"/>
      <c r="YS290" s="10"/>
      <c r="YT290" s="10"/>
      <c r="YU290" s="10"/>
      <c r="YV290" s="10"/>
      <c r="YW290" s="10"/>
      <c r="YX290" s="10"/>
      <c r="YY290" s="10"/>
      <c r="YZ290" s="10"/>
      <c r="ZA290" s="10"/>
      <c r="ZB290" s="10"/>
      <c r="ZC290" s="10"/>
      <c r="ZD290" s="10"/>
      <c r="ZE290" s="10"/>
      <c r="ZF290" s="10"/>
      <c r="ZG290" s="10"/>
      <c r="ZH290" s="10"/>
      <c r="ZI290" s="10"/>
      <c r="ZJ290" s="10"/>
      <c r="ZK290" s="10"/>
      <c r="ZL290" s="10"/>
      <c r="ZM290" s="10"/>
      <c r="ZN290" s="10"/>
      <c r="ZO290" s="10"/>
      <c r="ZP290" s="10"/>
      <c r="ZQ290" s="10"/>
      <c r="ZR290" s="10"/>
      <c r="ZS290" s="10"/>
      <c r="ZT290" s="10"/>
      <c r="ZU290" s="10"/>
      <c r="ZV290" s="10"/>
      <c r="ZW290" s="10"/>
      <c r="ZX290" s="10"/>
      <c r="ZY290" s="10"/>
      <c r="ZZ290" s="10"/>
      <c r="AAA290" s="10"/>
      <c r="AAB290" s="10"/>
      <c r="AAC290" s="10"/>
      <c r="AAD290" s="10"/>
      <c r="AAE290" s="10"/>
      <c r="AAF290" s="10"/>
      <c r="AAG290" s="10"/>
      <c r="AAH290" s="10"/>
      <c r="AAI290" s="10"/>
      <c r="AAJ290" s="10"/>
      <c r="AAK290" s="10"/>
      <c r="AAL290" s="10"/>
      <c r="AAM290" s="10"/>
      <c r="AAN290" s="10"/>
      <c r="AAO290" s="10"/>
      <c r="AAP290" s="10"/>
      <c r="AAQ290" s="10"/>
      <c r="AAR290" s="10"/>
      <c r="AAS290" s="10"/>
      <c r="AAT290" s="10"/>
      <c r="AAU290" s="10"/>
      <c r="AAV290" s="10"/>
      <c r="AAW290" s="10"/>
      <c r="AAX290" s="10"/>
      <c r="AAY290" s="10"/>
      <c r="AAZ290" s="10"/>
      <c r="ABA290" s="10"/>
      <c r="ABB290" s="10"/>
      <c r="ABC290" s="10"/>
      <c r="ABD290" s="10"/>
      <c r="ABE290" s="10"/>
      <c r="ABF290" s="10"/>
      <c r="ABG290" s="10"/>
      <c r="ABH290" s="10"/>
      <c r="ABI290" s="10"/>
      <c r="ABJ290" s="10"/>
      <c r="ABK290" s="10"/>
      <c r="ABL290" s="10"/>
      <c r="ABM290" s="10"/>
      <c r="ABN290" s="10"/>
      <c r="ABO290" s="10"/>
      <c r="ABP290" s="10"/>
      <c r="ABQ290" s="10"/>
      <c r="ABR290" s="10"/>
      <c r="ABS290" s="10"/>
      <c r="ABT290" s="10"/>
      <c r="ABU290" s="10"/>
      <c r="ABV290" s="10"/>
      <c r="ABW290" s="10"/>
      <c r="ABX290" s="10"/>
      <c r="ABY290" s="10"/>
      <c r="ABZ290" s="10"/>
      <c r="ACA290" s="10"/>
      <c r="ACB290" s="10"/>
      <c r="ACC290" s="10"/>
      <c r="ACD290" s="10"/>
      <c r="ACE290" s="10"/>
      <c r="ACF290" s="10"/>
      <c r="ACG290" s="10"/>
      <c r="ACH290" s="10"/>
      <c r="ACI290" s="10"/>
      <c r="ACJ290" s="10"/>
      <c r="ACK290" s="10"/>
      <c r="ACL290" s="10"/>
      <c r="ACM290" s="10"/>
      <c r="ACN290" s="10"/>
      <c r="ACO290" s="10"/>
      <c r="ACP290" s="10"/>
      <c r="ACQ290" s="10"/>
      <c r="ACR290" s="10"/>
      <c r="ACS290" s="10"/>
      <c r="ACT290" s="10"/>
      <c r="ACU290" s="10"/>
      <c r="ACV290" s="10"/>
      <c r="ACW290" s="10"/>
      <c r="ACX290" s="10"/>
      <c r="ACY290" s="10"/>
      <c r="ACZ290" s="10"/>
      <c r="ADA290" s="10"/>
      <c r="ADB290" s="10"/>
      <c r="ADC290" s="10"/>
      <c r="ADD290" s="10"/>
      <c r="ADE290" s="10"/>
      <c r="ADF290" s="10"/>
      <c r="ADG290" s="10"/>
      <c r="ADH290" s="10"/>
      <c r="ADI290" s="10"/>
      <c r="ADJ290" s="10"/>
      <c r="ADK290" s="10"/>
      <c r="ADL290" s="10"/>
      <c r="ADM290" s="10"/>
      <c r="ADN290" s="10"/>
      <c r="ADO290" s="10"/>
      <c r="ADP290" s="10"/>
      <c r="ADQ290" s="10"/>
      <c r="ADR290" s="10"/>
      <c r="ADS290" s="10"/>
      <c r="ADT290" s="10"/>
      <c r="ADU290" s="10"/>
      <c r="ADV290" s="10"/>
      <c r="ADW290" s="10"/>
      <c r="ADX290" s="10"/>
      <c r="ADY290" s="10"/>
      <c r="ADZ290" s="10"/>
      <c r="AEA290" s="10"/>
      <c r="AEB290" s="10"/>
      <c r="AEC290" s="10"/>
      <c r="AED290" s="10"/>
      <c r="AEE290" s="10"/>
      <c r="AEF290" s="10"/>
      <c r="AEG290" s="10"/>
      <c r="AEH290" s="10"/>
      <c r="AEI290" s="10"/>
      <c r="AEJ290" s="10"/>
      <c r="AEK290" s="10"/>
      <c r="AEL290" s="10"/>
      <c r="AEM290" s="10"/>
      <c r="AEN290" s="10"/>
      <c r="AEO290" s="10"/>
      <c r="AEP290" s="10"/>
      <c r="AEQ290" s="10"/>
      <c r="AER290" s="10"/>
      <c r="AES290" s="10"/>
      <c r="AET290" s="10"/>
      <c r="AEU290" s="10"/>
      <c r="AEV290" s="10"/>
      <c r="AEW290" s="10"/>
      <c r="AEX290" s="10"/>
      <c r="AEY290" s="10"/>
      <c r="AEZ290" s="10"/>
      <c r="AFA290" s="10"/>
      <c r="AFB290" s="10"/>
      <c r="AFC290" s="10"/>
      <c r="AFD290" s="10"/>
      <c r="AFE290" s="10"/>
      <c r="AFF290" s="10"/>
      <c r="AFG290" s="10"/>
      <c r="AFH290" s="10"/>
      <c r="AFI290" s="10"/>
      <c r="AFJ290" s="10"/>
      <c r="AFK290" s="10"/>
      <c r="AFL290" s="10"/>
      <c r="AFM290" s="10"/>
      <c r="AFN290" s="10"/>
      <c r="AFO290" s="10"/>
      <c r="AFP290" s="10"/>
      <c r="AFQ290" s="10"/>
      <c r="AFR290" s="10"/>
      <c r="AFS290" s="10"/>
      <c r="AFT290" s="10"/>
      <c r="AFU290" s="10"/>
      <c r="AFV290" s="10"/>
      <c r="AFW290" s="10"/>
      <c r="AFX290" s="10"/>
      <c r="AFY290" s="10"/>
      <c r="AFZ290" s="10"/>
      <c r="AGA290" s="10"/>
      <c r="AGB290" s="10"/>
      <c r="AGC290" s="10"/>
      <c r="AGD290" s="10"/>
      <c r="AGE290" s="10"/>
      <c r="AGF290" s="10"/>
      <c r="AGG290" s="10"/>
      <c r="AGH290" s="10"/>
      <c r="AGI290" s="10"/>
      <c r="AGJ290" s="10"/>
      <c r="AGK290" s="10"/>
      <c r="AGL290" s="10"/>
      <c r="AGM290" s="10"/>
      <c r="AGN290" s="10"/>
      <c r="AGO290" s="10"/>
      <c r="AGP290" s="10"/>
      <c r="AGQ290" s="10"/>
      <c r="AGR290" s="10"/>
      <c r="AGS290" s="10"/>
      <c r="AGT290" s="10"/>
      <c r="AGU290" s="10"/>
      <c r="AGV290" s="10"/>
      <c r="AGW290" s="10"/>
      <c r="AGX290" s="10"/>
      <c r="AGY290" s="10"/>
      <c r="AGZ290" s="10"/>
      <c r="AHA290" s="10"/>
      <c r="AHB290" s="10"/>
      <c r="AHC290" s="10"/>
      <c r="AHD290" s="10"/>
      <c r="AHE290" s="10"/>
      <c r="AHF290" s="10"/>
      <c r="AHG290" s="10"/>
      <c r="AHH290" s="10"/>
      <c r="AHI290" s="10"/>
      <c r="AHJ290" s="10"/>
      <c r="AHK290" s="10"/>
      <c r="AHL290" s="10"/>
      <c r="AHM290" s="10"/>
      <c r="AHN290" s="10"/>
      <c r="AHO290" s="10"/>
      <c r="AHP290" s="10"/>
      <c r="AHQ290" s="10"/>
      <c r="AHR290" s="10"/>
      <c r="AHS290" s="10"/>
      <c r="AHT290" s="10"/>
      <c r="AHU290" s="10"/>
      <c r="AHV290" s="10"/>
      <c r="AHW290" s="10"/>
      <c r="AHX290" s="10"/>
      <c r="AHY290" s="10"/>
      <c r="AHZ290" s="10"/>
      <c r="AIA290" s="10"/>
      <c r="AIB290" s="10"/>
      <c r="AIC290" s="10"/>
      <c r="AID290" s="10"/>
      <c r="AIE290" s="10"/>
      <c r="AIF290" s="10"/>
      <c r="AIG290" s="10"/>
      <c r="AIH290" s="10"/>
      <c r="AII290" s="10"/>
      <c r="AIJ290" s="10"/>
      <c r="AIK290" s="10"/>
      <c r="AIL290" s="10"/>
      <c r="AIM290" s="10"/>
      <c r="AIN290" s="10"/>
      <c r="AIO290" s="10"/>
      <c r="AIP290" s="10"/>
      <c r="AIQ290" s="10"/>
      <c r="AIR290" s="10"/>
      <c r="AIS290" s="10"/>
      <c r="AIT290" s="10"/>
      <c r="AIU290" s="10"/>
      <c r="AIV290" s="10"/>
      <c r="AIW290" s="10"/>
      <c r="AIX290" s="10"/>
      <c r="AIY290" s="10"/>
      <c r="AIZ290" s="10"/>
      <c r="AJA290" s="10"/>
      <c r="AJB290" s="10"/>
      <c r="AJC290" s="10"/>
      <c r="AJD290" s="10"/>
      <c r="AJE290" s="10"/>
      <c r="AJF290" s="10"/>
      <c r="AJG290" s="10"/>
      <c r="AJH290" s="10"/>
      <c r="AJI290" s="10"/>
      <c r="AJJ290" s="10"/>
      <c r="AJK290" s="10"/>
      <c r="AJL290" s="10"/>
      <c r="AJM290" s="10"/>
      <c r="AJN290" s="10"/>
      <c r="AJO290" s="10"/>
      <c r="AJP290" s="10"/>
      <c r="AJQ290" s="10"/>
      <c r="AJR290" s="10"/>
      <c r="AJS290" s="10"/>
      <c r="AJT290" s="10"/>
      <c r="AJU290" s="10"/>
      <c r="AJV290" s="10"/>
      <c r="AJW290" s="10"/>
      <c r="AJX290" s="10"/>
      <c r="AJY290" s="10"/>
      <c r="AJZ290" s="10"/>
      <c r="AKA290" s="10"/>
      <c r="AKB290" s="10"/>
      <c r="AKC290" s="10"/>
      <c r="AKD290" s="10"/>
      <c r="AKE290" s="10"/>
      <c r="AKF290" s="10"/>
      <c r="AKG290" s="10"/>
      <c r="AKH290" s="10"/>
      <c r="AKI290" s="10"/>
      <c r="AKJ290" s="10"/>
      <c r="AKK290" s="10"/>
      <c r="AKL290" s="10"/>
      <c r="AKM290" s="10"/>
      <c r="AKN290" s="10"/>
      <c r="AKO290" s="10"/>
      <c r="AKP290" s="10"/>
      <c r="AKQ290" s="10"/>
      <c r="AKR290" s="10"/>
      <c r="AKS290" s="10"/>
      <c r="AKT290" s="10"/>
      <c r="AKU290" s="10"/>
      <c r="AKV290" s="10"/>
      <c r="AKW290" s="10"/>
      <c r="AKX290" s="10"/>
      <c r="AKY290" s="10"/>
      <c r="AKZ290" s="10"/>
      <c r="ALA290" s="10"/>
      <c r="ALB290" s="10"/>
      <c r="ALC290" s="10"/>
      <c r="ALD290" s="10"/>
      <c r="ALE290" s="10"/>
      <c r="ALF290" s="10"/>
      <c r="ALG290" s="10"/>
      <c r="ALH290" s="10"/>
      <c r="ALI290" s="10"/>
      <c r="ALJ290" s="10"/>
      <c r="ALK290" s="10"/>
      <c r="ALL290" s="10"/>
      <c r="ALM290" s="10"/>
      <c r="ALN290" s="10"/>
      <c r="ALO290" s="10"/>
      <c r="ALP290" s="10"/>
      <c r="ALQ290" s="10"/>
      <c r="ALR290" s="10"/>
      <c r="ALS290" s="10"/>
      <c r="ALT290" s="10"/>
      <c r="ALU290" s="10"/>
      <c r="ALV290" s="10"/>
      <c r="ALW290" s="10"/>
      <c r="ALX290" s="10"/>
      <c r="ALY290" s="10"/>
      <c r="ALZ290" s="10"/>
      <c r="AMA290" s="10"/>
      <c r="AMB290" s="10"/>
      <c r="AMC290" s="10"/>
      <c r="AMD290" s="10"/>
      <c r="AME290" s="10"/>
      <c r="AMF290" s="10"/>
      <c r="AMG290" s="10"/>
      <c r="AMH290" s="10"/>
      <c r="AMI290" s="10"/>
      <c r="AMJ290" s="10"/>
      <c r="AMK290" s="10"/>
      <c r="AML290" s="10"/>
      <c r="AMM290" s="10"/>
      <c r="AMN290" s="10"/>
      <c r="AMO290" s="10"/>
      <c r="AMP290" s="10"/>
      <c r="AMQ290" s="10"/>
      <c r="AMR290" s="10"/>
      <c r="AMS290" s="10"/>
      <c r="AMT290" s="10"/>
      <c r="AMU290" s="10"/>
      <c r="AMV290" s="10"/>
      <c r="AMW290" s="10"/>
      <c r="AMX290" s="10"/>
      <c r="AMY290" s="10"/>
      <c r="AMZ290" s="10"/>
      <c r="ANA290" s="10"/>
      <c r="ANB290" s="10"/>
      <c r="ANC290" s="10"/>
      <c r="AND290" s="10"/>
      <c r="ANE290" s="10"/>
      <c r="ANF290" s="10"/>
      <c r="ANG290" s="10"/>
      <c r="ANH290" s="10"/>
      <c r="ANI290" s="10"/>
      <c r="ANJ290" s="10"/>
      <c r="ANK290" s="10"/>
      <c r="ANL290" s="10"/>
      <c r="ANM290" s="10"/>
      <c r="ANN290" s="10"/>
      <c r="ANO290" s="10"/>
      <c r="ANP290" s="10"/>
      <c r="ANQ290" s="10"/>
      <c r="ANR290" s="10"/>
      <c r="ANS290" s="10"/>
      <c r="ANT290" s="10"/>
      <c r="ANU290" s="10"/>
      <c r="ANV290" s="10"/>
      <c r="ANW290" s="10"/>
      <c r="ANX290" s="10"/>
      <c r="ANY290" s="10"/>
      <c r="ANZ290" s="10"/>
      <c r="AOA290" s="10"/>
      <c r="AOB290" s="10"/>
      <c r="AOC290" s="10"/>
      <c r="AOD290" s="10"/>
      <c r="AOE290" s="10"/>
      <c r="AOF290" s="10"/>
      <c r="AOG290" s="10"/>
      <c r="AOH290" s="10"/>
      <c r="AOI290" s="10"/>
      <c r="AOJ290" s="10"/>
      <c r="AOK290" s="10"/>
      <c r="AOL290" s="10"/>
      <c r="AOM290" s="10"/>
      <c r="AON290" s="10"/>
      <c r="AOO290" s="10"/>
      <c r="AOP290" s="10"/>
      <c r="AOQ290" s="10"/>
      <c r="AOR290" s="10"/>
      <c r="AOS290" s="10"/>
      <c r="AOT290" s="10"/>
      <c r="AOU290" s="10"/>
      <c r="AOV290" s="10"/>
      <c r="AOW290" s="10"/>
      <c r="AOX290" s="10"/>
      <c r="AOY290" s="10"/>
      <c r="AOZ290" s="10"/>
      <c r="APA290" s="10"/>
      <c r="APB290" s="10"/>
      <c r="APC290" s="10"/>
      <c r="APD290" s="10"/>
      <c r="APE290" s="10"/>
      <c r="APF290" s="10"/>
      <c r="APG290" s="10"/>
      <c r="APH290" s="10"/>
      <c r="API290" s="10"/>
      <c r="APJ290" s="10"/>
      <c r="APK290" s="10"/>
      <c r="APL290" s="10"/>
      <c r="APM290" s="10"/>
      <c r="APN290" s="10"/>
      <c r="APO290" s="10"/>
      <c r="APP290" s="10"/>
      <c r="APQ290" s="10"/>
      <c r="APR290" s="10"/>
      <c r="APS290" s="10"/>
      <c r="APT290" s="10"/>
      <c r="APU290" s="10"/>
      <c r="APV290" s="10"/>
      <c r="APW290" s="10"/>
      <c r="APX290" s="10"/>
      <c r="APY290" s="10"/>
      <c r="APZ290" s="10"/>
      <c r="AQA290" s="10"/>
      <c r="AQB290" s="10"/>
      <c r="AQC290" s="10"/>
      <c r="AQD290" s="10"/>
      <c r="AQE290" s="10"/>
      <c r="AQF290" s="10"/>
      <c r="AQG290" s="10"/>
      <c r="AQH290" s="10"/>
      <c r="AQI290" s="10"/>
      <c r="AQJ290" s="10"/>
      <c r="AQK290" s="10"/>
      <c r="AQL290" s="10"/>
      <c r="AQM290" s="10"/>
      <c r="AQN290" s="10"/>
      <c r="AQO290" s="10"/>
      <c r="AQP290" s="10"/>
      <c r="AQQ290" s="10"/>
      <c r="AQR290" s="10"/>
      <c r="AQS290" s="10"/>
      <c r="AQT290" s="10"/>
      <c r="AQU290" s="10"/>
      <c r="AQV290" s="10"/>
      <c r="AQW290" s="10"/>
      <c r="AQX290" s="10"/>
      <c r="AQY290" s="10"/>
      <c r="AQZ290" s="10"/>
      <c r="ARA290" s="10"/>
      <c r="ARB290" s="10"/>
      <c r="ARC290" s="10"/>
      <c r="ARD290" s="10"/>
      <c r="ARE290" s="10"/>
      <c r="ARF290" s="10"/>
      <c r="ARG290" s="10"/>
      <c r="ARH290" s="10"/>
      <c r="ARI290" s="10"/>
      <c r="ARJ290" s="10"/>
      <c r="ARK290" s="10"/>
      <c r="ARL290" s="10"/>
      <c r="ARM290" s="10"/>
      <c r="ARN290" s="10"/>
      <c r="ARO290" s="10"/>
      <c r="ARP290" s="10"/>
      <c r="ARQ290" s="10"/>
      <c r="ARR290" s="10"/>
      <c r="ARS290" s="10"/>
      <c r="ART290" s="10"/>
      <c r="ARU290" s="10"/>
      <c r="ARV290" s="10"/>
      <c r="ARW290" s="10"/>
      <c r="ARX290" s="10"/>
      <c r="ARY290" s="10"/>
      <c r="ARZ290" s="10"/>
      <c r="ASA290" s="10"/>
      <c r="ASB290" s="10"/>
      <c r="ASC290" s="10"/>
      <c r="ASD290" s="10"/>
      <c r="ASE290" s="10"/>
      <c r="ASF290" s="10"/>
      <c r="ASG290" s="10"/>
      <c r="ASH290" s="10"/>
      <c r="ASI290" s="10"/>
      <c r="ASJ290" s="10"/>
      <c r="ASK290" s="10"/>
      <c r="ASL290" s="10"/>
      <c r="ASM290" s="10"/>
      <c r="ASN290" s="10"/>
      <c r="ASO290" s="10"/>
      <c r="ASP290" s="10"/>
      <c r="ASQ290" s="10"/>
      <c r="ASR290" s="10"/>
      <c r="ASS290" s="10"/>
      <c r="AST290" s="10"/>
      <c r="ASU290" s="10"/>
      <c r="ASV290" s="10"/>
      <c r="ASW290" s="10"/>
      <c r="ASX290" s="10"/>
      <c r="ASY290" s="10"/>
      <c r="ASZ290" s="10"/>
      <c r="ATA290" s="10"/>
      <c r="ATB290" s="10"/>
      <c r="ATC290" s="10"/>
      <c r="ATD290" s="10"/>
      <c r="ATE290" s="10"/>
      <c r="ATF290" s="10"/>
      <c r="ATG290" s="10"/>
      <c r="ATH290" s="10"/>
      <c r="ATI290" s="10"/>
      <c r="ATJ290" s="10"/>
      <c r="ATK290" s="10"/>
      <c r="ATL290" s="10"/>
      <c r="ATM290" s="10"/>
      <c r="ATN290" s="10"/>
      <c r="ATO290" s="10"/>
      <c r="ATP290" s="10"/>
      <c r="ATQ290" s="10"/>
      <c r="ATR290" s="10"/>
      <c r="ATS290" s="10"/>
      <c r="ATT290" s="10"/>
      <c r="ATU290" s="10"/>
      <c r="ATV290" s="10"/>
      <c r="ATW290" s="10"/>
      <c r="ATX290" s="10"/>
      <c r="ATY290" s="10"/>
      <c r="ATZ290" s="10"/>
      <c r="AUA290" s="10"/>
      <c r="AUB290" s="10"/>
      <c r="AUC290" s="10"/>
      <c r="AUD290" s="10"/>
      <c r="AUE290" s="10"/>
      <c r="AUF290" s="10"/>
      <c r="AUG290" s="10"/>
      <c r="AUH290" s="10"/>
      <c r="AUI290" s="10"/>
      <c r="AUJ290" s="10"/>
      <c r="AUK290" s="10"/>
      <c r="AUL290" s="10"/>
      <c r="AUM290" s="10"/>
      <c r="AUN290" s="10"/>
      <c r="AUO290" s="10"/>
      <c r="AUP290" s="10"/>
      <c r="AUQ290" s="10"/>
      <c r="AUR290" s="10"/>
      <c r="AUS290" s="10"/>
      <c r="AUT290" s="10"/>
      <c r="AUU290" s="10"/>
      <c r="AUV290" s="10"/>
      <c r="AUW290" s="10"/>
      <c r="AUX290" s="10"/>
      <c r="AUY290" s="10"/>
      <c r="AUZ290" s="10"/>
      <c r="AVA290" s="10"/>
      <c r="AVB290" s="10"/>
      <c r="AVC290" s="10"/>
      <c r="AVD290" s="10"/>
      <c r="AVE290" s="10"/>
      <c r="AVF290" s="10"/>
      <c r="AVG290" s="10"/>
      <c r="AVH290" s="10"/>
      <c r="AVI290" s="10"/>
      <c r="AVJ290" s="10"/>
      <c r="AVK290" s="10"/>
      <c r="AVL290" s="10"/>
      <c r="AVM290" s="10"/>
      <c r="AVN290" s="10"/>
      <c r="AVO290" s="10"/>
      <c r="AVP290" s="10"/>
      <c r="AVQ290" s="10"/>
      <c r="AVR290" s="10"/>
      <c r="AVS290" s="10"/>
      <c r="AVT290" s="10"/>
      <c r="AVU290" s="10"/>
      <c r="AVV290" s="10"/>
      <c r="AVW290" s="10"/>
      <c r="AVX290" s="10"/>
      <c r="AVY290" s="10"/>
      <c r="AVZ290" s="10"/>
      <c r="AWA290" s="10"/>
      <c r="AWB290" s="10"/>
      <c r="AWC290" s="10"/>
      <c r="AWD290" s="10"/>
      <c r="AWE290" s="10"/>
      <c r="AWF290" s="10"/>
      <c r="AWG290" s="10"/>
      <c r="AWH290" s="10"/>
      <c r="AWI290" s="10"/>
      <c r="AWJ290" s="10"/>
      <c r="AWK290" s="10"/>
      <c r="AWL290" s="10"/>
      <c r="AWM290" s="10"/>
      <c r="AWN290" s="10"/>
      <c r="AWO290" s="10"/>
      <c r="AWP290" s="10"/>
      <c r="AWQ290" s="10"/>
      <c r="AWR290" s="10"/>
      <c r="AWS290" s="10"/>
      <c r="AWT290" s="10"/>
      <c r="AWU290" s="10"/>
      <c r="AWV290" s="10"/>
      <c r="AWW290" s="10"/>
      <c r="AWX290" s="10"/>
      <c r="AWY290" s="10"/>
      <c r="AWZ290" s="10"/>
      <c r="AXA290" s="10"/>
      <c r="AXB290" s="10"/>
      <c r="AXC290" s="10"/>
      <c r="AXD290" s="10"/>
      <c r="AXE290" s="10"/>
      <c r="AXF290" s="10"/>
      <c r="AXG290" s="10"/>
      <c r="AXH290" s="10"/>
      <c r="AXI290" s="10"/>
      <c r="AXJ290" s="10"/>
      <c r="AXK290" s="10"/>
      <c r="AXL290" s="10"/>
      <c r="AXM290" s="10"/>
      <c r="AXN290" s="10"/>
      <c r="AXO290" s="10"/>
      <c r="AXP290" s="10"/>
      <c r="AXQ290" s="10"/>
      <c r="AXR290" s="10"/>
      <c r="AXS290" s="10"/>
      <c r="AXT290" s="10"/>
      <c r="AXU290" s="10"/>
      <c r="AXV290" s="10"/>
      <c r="AXW290" s="10"/>
      <c r="AXX290" s="10"/>
      <c r="AXY290" s="10"/>
      <c r="AXZ290" s="10"/>
      <c r="AYA290" s="10"/>
      <c r="AYB290" s="10"/>
      <c r="AYC290" s="10"/>
      <c r="AYD290" s="10"/>
      <c r="AYE290" s="10"/>
      <c r="AYF290" s="10"/>
      <c r="AYG290" s="10"/>
      <c r="AYH290" s="10"/>
      <c r="AYI290" s="10"/>
      <c r="AYJ290" s="10"/>
      <c r="AYK290" s="10"/>
      <c r="AYL290" s="10"/>
      <c r="AYM290" s="10"/>
      <c r="AYN290" s="10"/>
      <c r="AYO290" s="10"/>
      <c r="AYP290" s="10"/>
      <c r="AYQ290" s="10"/>
      <c r="AYR290" s="10"/>
      <c r="AYS290" s="10"/>
      <c r="AYT290" s="10"/>
      <c r="AYU290" s="10"/>
      <c r="AYV290" s="10"/>
      <c r="AYW290" s="10"/>
      <c r="AYX290" s="10"/>
      <c r="AYY290" s="10"/>
      <c r="AYZ290" s="10"/>
      <c r="AZA290" s="10"/>
      <c r="AZB290" s="10"/>
      <c r="AZC290" s="10"/>
      <c r="AZD290" s="10"/>
      <c r="AZE290" s="10"/>
      <c r="AZF290" s="10"/>
      <c r="AZG290" s="10"/>
      <c r="AZH290" s="10"/>
      <c r="AZI290" s="10"/>
      <c r="AZJ290" s="10"/>
      <c r="AZK290" s="10"/>
      <c r="AZL290" s="10"/>
      <c r="AZM290" s="10"/>
      <c r="AZN290" s="10"/>
      <c r="AZO290" s="10"/>
      <c r="AZP290" s="10"/>
      <c r="AZQ290" s="10"/>
      <c r="AZR290" s="10"/>
      <c r="AZS290" s="10"/>
      <c r="AZT290" s="10"/>
      <c r="AZU290" s="10"/>
      <c r="AZV290" s="10"/>
      <c r="AZW290" s="10"/>
      <c r="AZX290" s="10"/>
      <c r="AZY290" s="10"/>
      <c r="AZZ290" s="10"/>
      <c r="BAA290" s="10"/>
      <c r="BAB290" s="10"/>
      <c r="BAC290" s="10"/>
      <c r="BAD290" s="10"/>
      <c r="BAE290" s="10"/>
      <c r="BAF290" s="10"/>
      <c r="BAG290" s="10"/>
      <c r="BAH290" s="10"/>
      <c r="BAI290" s="10"/>
      <c r="BAJ290" s="10"/>
      <c r="BAK290" s="10"/>
      <c r="BAL290" s="10"/>
      <c r="BAM290" s="10"/>
      <c r="BAN290" s="10"/>
      <c r="BAO290" s="10"/>
      <c r="BAP290" s="10"/>
      <c r="BAQ290" s="10"/>
      <c r="BAR290" s="10"/>
      <c r="BAS290" s="10"/>
      <c r="BAT290" s="10"/>
      <c r="BAU290" s="10"/>
      <c r="BAV290" s="10"/>
      <c r="BAW290" s="10"/>
      <c r="BAX290" s="10"/>
      <c r="BAY290" s="10"/>
      <c r="BAZ290" s="10"/>
      <c r="BBA290" s="10"/>
      <c r="BBB290" s="10"/>
      <c r="BBC290" s="10"/>
      <c r="BBD290" s="10"/>
      <c r="BBE290" s="10"/>
      <c r="BBF290" s="10"/>
      <c r="BBG290" s="10"/>
      <c r="BBH290" s="10"/>
      <c r="BBI290" s="10"/>
      <c r="BBJ290" s="10"/>
      <c r="BBK290" s="10"/>
      <c r="BBL290" s="10"/>
      <c r="BBM290" s="10"/>
      <c r="BBN290" s="10"/>
      <c r="BBO290" s="10"/>
      <c r="BBP290" s="10"/>
      <c r="BBQ290" s="10"/>
      <c r="BBR290" s="10"/>
      <c r="BBS290" s="10"/>
      <c r="BBT290" s="10"/>
      <c r="BBU290" s="10"/>
      <c r="BBV290" s="10"/>
      <c r="BBW290" s="10"/>
      <c r="BBX290" s="10"/>
      <c r="BBY290" s="10"/>
      <c r="BBZ290" s="10"/>
      <c r="BCA290" s="10"/>
      <c r="BCB290" s="10"/>
      <c r="BCC290" s="10"/>
      <c r="BCD290" s="10"/>
      <c r="BCE290" s="10"/>
      <c r="BCF290" s="10"/>
      <c r="BCG290" s="10"/>
      <c r="BCH290" s="10"/>
      <c r="BCI290" s="10"/>
      <c r="BCJ290" s="10"/>
      <c r="BCK290" s="10"/>
      <c r="BCL290" s="10"/>
      <c r="BCM290" s="10"/>
      <c r="BCN290" s="10"/>
      <c r="BCO290" s="10"/>
      <c r="BCP290" s="10"/>
      <c r="BCQ290" s="10"/>
      <c r="BCR290" s="10"/>
      <c r="BCS290" s="10"/>
      <c r="BCT290" s="10"/>
    </row>
    <row r="291" spans="1:1450" s="37" customFormat="1" x14ac:dyDescent="0.25">
      <c r="A291" s="17" t="s">
        <v>1238</v>
      </c>
      <c r="B291" s="14" t="s">
        <v>865</v>
      </c>
      <c r="C291" s="14" t="s">
        <v>84</v>
      </c>
      <c r="D291" s="14" t="s">
        <v>866</v>
      </c>
      <c r="E291" s="14" t="s">
        <v>867</v>
      </c>
      <c r="F291" s="14" t="s">
        <v>688</v>
      </c>
      <c r="G291" s="43">
        <v>10867</v>
      </c>
      <c r="H291" s="43">
        <v>900</v>
      </c>
      <c r="I291" s="43">
        <v>692</v>
      </c>
      <c r="J291" s="29">
        <v>4</v>
      </c>
      <c r="K291" s="112">
        <f>AVERAGE(G291:G294)</f>
        <v>17167.75</v>
      </c>
      <c r="L291" s="112">
        <f>STDEV(G291:G294)</f>
        <v>4908.9879727563675</v>
      </c>
      <c r="M291" s="29"/>
      <c r="N291" s="97">
        <v>1.383</v>
      </c>
      <c r="O291" s="29" t="str">
        <f t="shared" si="53"/>
        <v/>
      </c>
      <c r="P291" s="44">
        <f>ABS(L291*N291)</f>
        <v>6789.130366322056</v>
      </c>
      <c r="Q291" s="44">
        <f>ABS(G291-$K$291)</f>
        <v>6300.75</v>
      </c>
      <c r="R291" s="30">
        <f>IF(Q291&gt;$P$291,"",G291)</f>
        <v>10867</v>
      </c>
      <c r="S291" s="30">
        <f t="shared" si="56"/>
        <v>692</v>
      </c>
      <c r="T291" s="44">
        <f>AVERAGE(R291:R294)</f>
        <v>17167.75</v>
      </c>
      <c r="U291" s="44">
        <f>STDEV(R291:R294)</f>
        <v>4908.9879727563675</v>
      </c>
      <c r="V291" s="29"/>
      <c r="W291" s="44">
        <f>IF(R291="","",((R291-$T$291)/S291)^2)</f>
        <v>82.903393369516181</v>
      </c>
      <c r="X291" s="46">
        <f>(1/(J291-1))*SUM(W291:W294)</f>
        <v>35.264501892762354</v>
      </c>
      <c r="Y291" s="47">
        <f>U291/T291</f>
        <v>0.28594241952243987</v>
      </c>
      <c r="Z291" s="31"/>
      <c r="AA291" s="47" t="str">
        <f>IF(X291&lt;2,"A",IF(Y291&lt;0.15,"B","C"))</f>
        <v>C</v>
      </c>
      <c r="AB291" s="31"/>
      <c r="AC291" s="48">
        <f>T291/1000</f>
        <v>17.167750000000002</v>
      </c>
      <c r="AD291" s="49">
        <f>AC291*(SQRT((U291/T291)^2+(0.21/3.98)^2))</f>
        <v>4.9918635674170178</v>
      </c>
      <c r="AE291" s="47">
        <f>AD291/AC291</f>
        <v>0.29076981942403735</v>
      </c>
      <c r="AF291" s="47"/>
      <c r="AG291" s="50">
        <v>79</v>
      </c>
      <c r="AH291" s="32"/>
      <c r="AI291" s="49">
        <f>(MEDIAN(R291:R294))/1000</f>
        <v>17.768000000000001</v>
      </c>
      <c r="AJ291" s="49">
        <f>(QUARTILE(R291:R294,1))/1000</f>
        <v>14.758749999999999</v>
      </c>
      <c r="AK291" s="49">
        <f>(QUARTILE(R291:R294,3))/1000</f>
        <v>20.177</v>
      </c>
      <c r="AL291" s="48">
        <f>(AK291-AJ291)</f>
        <v>5.4182500000000005</v>
      </c>
      <c r="AM291" s="29"/>
      <c r="AN291" s="43"/>
      <c r="AO291" s="95"/>
      <c r="AP291" s="29"/>
      <c r="AQ291" s="29"/>
      <c r="AR291" s="29"/>
      <c r="AS291" s="29"/>
      <c r="AT291" s="29"/>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c r="HU291" s="10"/>
      <c r="HV291" s="10"/>
      <c r="HW291" s="10"/>
      <c r="HX291" s="10"/>
      <c r="HY291" s="10"/>
      <c r="HZ291" s="10"/>
      <c r="IA291" s="10"/>
      <c r="IB291" s="10"/>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c r="JC291" s="10"/>
      <c r="JD291" s="10"/>
      <c r="JE291" s="10"/>
      <c r="JF291" s="10"/>
      <c r="JG291" s="10"/>
      <c r="JH291" s="10"/>
      <c r="JI291" s="10"/>
      <c r="JJ291" s="10"/>
      <c r="JK291" s="10"/>
      <c r="JL291" s="10"/>
      <c r="JM291" s="10"/>
      <c r="JN291" s="10"/>
      <c r="JO291" s="10"/>
      <c r="JP291" s="10"/>
      <c r="JQ291" s="10"/>
      <c r="JR291" s="10"/>
      <c r="JS291" s="10"/>
      <c r="JT291" s="10"/>
      <c r="JU291" s="10"/>
      <c r="JV291" s="10"/>
      <c r="JW291" s="10"/>
      <c r="JX291" s="10"/>
      <c r="JY291" s="10"/>
      <c r="JZ291" s="10"/>
      <c r="KA291" s="10"/>
      <c r="KB291" s="10"/>
      <c r="KC291" s="10"/>
      <c r="KD291" s="10"/>
      <c r="KE291" s="10"/>
      <c r="KF291" s="10"/>
      <c r="KG291" s="10"/>
      <c r="KH291" s="10"/>
      <c r="KI291" s="10"/>
      <c r="KJ291" s="10"/>
      <c r="KK291" s="10"/>
      <c r="KL291" s="10"/>
      <c r="KM291" s="10"/>
      <c r="KN291" s="10"/>
      <c r="KO291" s="10"/>
      <c r="KP291" s="10"/>
      <c r="KQ291" s="10"/>
      <c r="KR291" s="10"/>
      <c r="KS291" s="10"/>
      <c r="KT291" s="10"/>
      <c r="KU291" s="10"/>
      <c r="KV291" s="10"/>
      <c r="KW291" s="10"/>
      <c r="KX291" s="10"/>
      <c r="KY291" s="10"/>
      <c r="KZ291" s="10"/>
      <c r="LA291" s="10"/>
      <c r="LB291" s="10"/>
      <c r="LC291" s="10"/>
      <c r="LD291" s="10"/>
      <c r="LE291" s="10"/>
      <c r="LF291" s="10"/>
      <c r="LG291" s="10"/>
      <c r="LH291" s="10"/>
      <c r="LI291" s="10"/>
      <c r="LJ291" s="10"/>
      <c r="LK291" s="10"/>
      <c r="LL291" s="10"/>
      <c r="LM291" s="10"/>
      <c r="LN291" s="10"/>
      <c r="LO291" s="10"/>
      <c r="LP291" s="10"/>
      <c r="LQ291" s="10"/>
      <c r="LR291" s="10"/>
      <c r="LS291" s="10"/>
      <c r="LT291" s="10"/>
      <c r="LU291" s="10"/>
      <c r="LV291" s="10"/>
      <c r="LW291" s="10"/>
      <c r="LX291" s="10"/>
      <c r="LY291" s="10"/>
      <c r="LZ291" s="10"/>
      <c r="MA291" s="10"/>
      <c r="MB291" s="10"/>
      <c r="MC291" s="10"/>
      <c r="MD291" s="10"/>
      <c r="ME291" s="10"/>
      <c r="MF291" s="10"/>
      <c r="MG291" s="10"/>
      <c r="MH291" s="10"/>
      <c r="MI291" s="10"/>
      <c r="MJ291" s="10"/>
      <c r="MK291" s="10"/>
      <c r="ML291" s="10"/>
      <c r="MM291" s="10"/>
      <c r="MN291" s="10"/>
      <c r="MO291" s="10"/>
      <c r="MP291" s="10"/>
      <c r="MQ291" s="10"/>
      <c r="MR291" s="10"/>
      <c r="MS291" s="10"/>
      <c r="MT291" s="10"/>
      <c r="MU291" s="10"/>
      <c r="MV291" s="10"/>
      <c r="MW291" s="10"/>
      <c r="MX291" s="10"/>
      <c r="MY291" s="10"/>
      <c r="MZ291" s="10"/>
      <c r="NA291" s="10"/>
      <c r="NB291" s="10"/>
      <c r="NC291" s="10"/>
      <c r="ND291" s="10"/>
      <c r="NE291" s="10"/>
      <c r="NF291" s="10"/>
      <c r="NG291" s="10"/>
      <c r="NH291" s="10"/>
      <c r="NI291" s="10"/>
      <c r="NJ291" s="10"/>
      <c r="NK291" s="10"/>
      <c r="NL291" s="10"/>
      <c r="NM291" s="10"/>
      <c r="NN291" s="10"/>
      <c r="NO291" s="10"/>
      <c r="NP291" s="10"/>
      <c r="NQ291" s="10"/>
      <c r="NR291" s="10"/>
      <c r="NS291" s="10"/>
      <c r="NT291" s="10"/>
      <c r="NU291" s="10"/>
      <c r="NV291" s="10"/>
      <c r="NW291" s="10"/>
      <c r="NX291" s="10"/>
      <c r="NY291" s="10"/>
      <c r="NZ291" s="10"/>
      <c r="OA291" s="10"/>
      <c r="OB291" s="10"/>
      <c r="OC291" s="10"/>
      <c r="OD291" s="10"/>
      <c r="OE291" s="10"/>
      <c r="OF291" s="10"/>
      <c r="OG291" s="10"/>
      <c r="OH291" s="10"/>
      <c r="OI291" s="10"/>
      <c r="OJ291" s="10"/>
      <c r="OK291" s="10"/>
      <c r="OL291" s="10"/>
      <c r="OM291" s="10"/>
      <c r="ON291" s="10"/>
      <c r="OO291" s="10"/>
      <c r="OP291" s="10"/>
      <c r="OQ291" s="10"/>
      <c r="OR291" s="10"/>
      <c r="OS291" s="10"/>
      <c r="OT291" s="10"/>
      <c r="OU291" s="10"/>
      <c r="OV291" s="10"/>
      <c r="OW291" s="10"/>
      <c r="OX291" s="10"/>
      <c r="OY291" s="10"/>
      <c r="OZ291" s="10"/>
      <c r="PA291" s="10"/>
      <c r="PB291" s="10"/>
      <c r="PC291" s="10"/>
      <c r="PD291" s="10"/>
      <c r="PE291" s="10"/>
      <c r="PF291" s="10"/>
      <c r="PG291" s="10"/>
      <c r="PH291" s="10"/>
      <c r="PI291" s="10"/>
      <c r="PJ291" s="10"/>
      <c r="PK291" s="10"/>
      <c r="PL291" s="10"/>
      <c r="PM291" s="10"/>
      <c r="PN291" s="10"/>
      <c r="PO291" s="10"/>
      <c r="PP291" s="10"/>
      <c r="PQ291" s="10"/>
      <c r="PR291" s="10"/>
      <c r="PS291" s="10"/>
      <c r="PT291" s="10"/>
      <c r="PU291" s="10"/>
      <c r="PV291" s="10"/>
      <c r="PW291" s="10"/>
      <c r="PX291" s="10"/>
      <c r="PY291" s="10"/>
      <c r="PZ291" s="10"/>
      <c r="QA291" s="10"/>
      <c r="QB291" s="10"/>
      <c r="QC291" s="10"/>
      <c r="QD291" s="10"/>
      <c r="QE291" s="10"/>
      <c r="QF291" s="10"/>
      <c r="QG291" s="10"/>
      <c r="QH291" s="10"/>
      <c r="QI291" s="10"/>
      <c r="QJ291" s="10"/>
      <c r="QK291" s="10"/>
      <c r="QL291" s="10"/>
      <c r="QM291" s="10"/>
      <c r="QN291" s="10"/>
      <c r="QO291" s="10"/>
      <c r="QP291" s="10"/>
      <c r="QQ291" s="10"/>
      <c r="QR291" s="10"/>
      <c r="QS291" s="10"/>
      <c r="QT291" s="10"/>
      <c r="QU291" s="10"/>
      <c r="QV291" s="10"/>
      <c r="QW291" s="10"/>
      <c r="QX291" s="10"/>
      <c r="QY291" s="10"/>
      <c r="QZ291" s="10"/>
      <c r="RA291" s="10"/>
      <c r="RB291" s="10"/>
      <c r="RC291" s="10"/>
      <c r="RD291" s="10"/>
      <c r="RE291" s="10"/>
      <c r="RF291" s="10"/>
      <c r="RG291" s="10"/>
      <c r="RH291" s="10"/>
      <c r="RI291" s="10"/>
      <c r="RJ291" s="10"/>
      <c r="RK291" s="10"/>
      <c r="RL291" s="10"/>
      <c r="RM291" s="10"/>
      <c r="RN291" s="10"/>
      <c r="RO291" s="10"/>
      <c r="RP291" s="10"/>
      <c r="RQ291" s="10"/>
      <c r="RR291" s="10"/>
      <c r="RS291" s="10"/>
      <c r="RT291" s="10"/>
      <c r="RU291" s="10"/>
      <c r="RV291" s="10"/>
      <c r="RW291" s="10"/>
      <c r="RX291" s="10"/>
      <c r="RY291" s="10"/>
      <c r="RZ291" s="10"/>
      <c r="SA291" s="10"/>
      <c r="SB291" s="10"/>
      <c r="SC291" s="10"/>
      <c r="SD291" s="10"/>
      <c r="SE291" s="10"/>
      <c r="SF291" s="10"/>
      <c r="SG291" s="10"/>
      <c r="SH291" s="10"/>
      <c r="SI291" s="10"/>
      <c r="SJ291" s="10"/>
      <c r="SK291" s="10"/>
      <c r="SL291" s="10"/>
      <c r="SM291" s="10"/>
      <c r="SN291" s="10"/>
      <c r="SO291" s="10"/>
      <c r="SP291" s="10"/>
      <c r="SQ291" s="10"/>
      <c r="SR291" s="10"/>
      <c r="SS291" s="10"/>
      <c r="ST291" s="10"/>
      <c r="SU291" s="10"/>
      <c r="SV291" s="10"/>
      <c r="SW291" s="10"/>
      <c r="SX291" s="10"/>
      <c r="SY291" s="10"/>
      <c r="SZ291" s="10"/>
      <c r="TA291" s="10"/>
      <c r="TB291" s="10"/>
      <c r="TC291" s="10"/>
      <c r="TD291" s="10"/>
      <c r="TE291" s="10"/>
      <c r="TF291" s="10"/>
      <c r="TG291" s="10"/>
      <c r="TH291" s="10"/>
      <c r="TI291" s="10"/>
      <c r="TJ291" s="10"/>
      <c r="TK291" s="10"/>
      <c r="TL291" s="10"/>
      <c r="TM291" s="10"/>
      <c r="TN291" s="10"/>
      <c r="TO291" s="10"/>
      <c r="TP291" s="10"/>
      <c r="TQ291" s="10"/>
      <c r="TR291" s="10"/>
      <c r="TS291" s="10"/>
      <c r="TT291" s="10"/>
      <c r="TU291" s="10"/>
      <c r="TV291" s="10"/>
      <c r="TW291" s="10"/>
      <c r="TX291" s="10"/>
      <c r="TY291" s="10"/>
      <c r="TZ291" s="10"/>
      <c r="UA291" s="10"/>
      <c r="UB291" s="10"/>
      <c r="UC291" s="10"/>
      <c r="UD291" s="10"/>
      <c r="UE291" s="10"/>
      <c r="UF291" s="10"/>
      <c r="UG291" s="10"/>
      <c r="UH291" s="10"/>
      <c r="UI291" s="10"/>
      <c r="UJ291" s="10"/>
      <c r="UK291" s="10"/>
      <c r="UL291" s="10"/>
      <c r="UM291" s="10"/>
      <c r="UN291" s="10"/>
      <c r="UO291" s="10"/>
      <c r="UP291" s="10"/>
      <c r="UQ291" s="10"/>
      <c r="UR291" s="10"/>
      <c r="US291" s="10"/>
      <c r="UT291" s="10"/>
      <c r="UU291" s="10"/>
      <c r="UV291" s="10"/>
      <c r="UW291" s="10"/>
      <c r="UX291" s="10"/>
      <c r="UY291" s="10"/>
      <c r="UZ291" s="10"/>
      <c r="VA291" s="10"/>
      <c r="VB291" s="10"/>
      <c r="VC291" s="10"/>
      <c r="VD291" s="10"/>
      <c r="VE291" s="10"/>
      <c r="VF291" s="10"/>
      <c r="VG291" s="10"/>
      <c r="VH291" s="10"/>
      <c r="VI291" s="10"/>
      <c r="VJ291" s="10"/>
      <c r="VK291" s="10"/>
      <c r="VL291" s="10"/>
      <c r="VM291" s="10"/>
      <c r="VN291" s="10"/>
      <c r="VO291" s="10"/>
      <c r="VP291" s="10"/>
      <c r="VQ291" s="10"/>
      <c r="VR291" s="10"/>
      <c r="VS291" s="10"/>
      <c r="VT291" s="10"/>
      <c r="VU291" s="10"/>
      <c r="VV291" s="10"/>
      <c r="VW291" s="10"/>
      <c r="VX291" s="10"/>
      <c r="VY291" s="10"/>
      <c r="VZ291" s="10"/>
      <c r="WA291" s="10"/>
      <c r="WB291" s="10"/>
      <c r="WC291" s="10"/>
      <c r="WD291" s="10"/>
      <c r="WE291" s="10"/>
      <c r="WF291" s="10"/>
      <c r="WG291" s="10"/>
      <c r="WH291" s="10"/>
      <c r="WI291" s="10"/>
      <c r="WJ291" s="10"/>
      <c r="WK291" s="10"/>
      <c r="WL291" s="10"/>
      <c r="WM291" s="10"/>
      <c r="WN291" s="10"/>
      <c r="WO291" s="10"/>
      <c r="WP291" s="10"/>
      <c r="WQ291" s="10"/>
      <c r="WR291" s="10"/>
      <c r="WS291" s="10"/>
      <c r="WT291" s="10"/>
      <c r="WU291" s="10"/>
      <c r="WV291" s="10"/>
      <c r="WW291" s="10"/>
      <c r="WX291" s="10"/>
      <c r="WY291" s="10"/>
      <c r="WZ291" s="10"/>
      <c r="XA291" s="10"/>
      <c r="XB291" s="10"/>
      <c r="XC291" s="10"/>
      <c r="XD291" s="10"/>
      <c r="XE291" s="10"/>
      <c r="XF291" s="10"/>
      <c r="XG291" s="10"/>
      <c r="XH291" s="10"/>
      <c r="XI291" s="10"/>
      <c r="XJ291" s="10"/>
      <c r="XK291" s="10"/>
      <c r="XL291" s="10"/>
      <c r="XM291" s="10"/>
      <c r="XN291" s="10"/>
      <c r="XO291" s="10"/>
      <c r="XP291" s="10"/>
      <c r="XQ291" s="10"/>
      <c r="XR291" s="10"/>
      <c r="XS291" s="10"/>
      <c r="XT291" s="10"/>
      <c r="XU291" s="10"/>
      <c r="XV291" s="10"/>
      <c r="XW291" s="10"/>
      <c r="XX291" s="10"/>
      <c r="XY291" s="10"/>
      <c r="XZ291" s="10"/>
      <c r="YA291" s="10"/>
      <c r="YB291" s="10"/>
      <c r="YC291" s="10"/>
      <c r="YD291" s="10"/>
      <c r="YE291" s="10"/>
      <c r="YF291" s="10"/>
      <c r="YG291" s="10"/>
      <c r="YH291" s="10"/>
      <c r="YI291" s="10"/>
      <c r="YJ291" s="10"/>
      <c r="YK291" s="10"/>
      <c r="YL291" s="10"/>
      <c r="YM291" s="10"/>
      <c r="YN291" s="10"/>
      <c r="YO291" s="10"/>
      <c r="YP291" s="10"/>
      <c r="YQ291" s="10"/>
      <c r="YR291" s="10"/>
      <c r="YS291" s="10"/>
      <c r="YT291" s="10"/>
      <c r="YU291" s="10"/>
      <c r="YV291" s="10"/>
      <c r="YW291" s="10"/>
      <c r="YX291" s="10"/>
      <c r="YY291" s="10"/>
      <c r="YZ291" s="10"/>
      <c r="ZA291" s="10"/>
      <c r="ZB291" s="10"/>
      <c r="ZC291" s="10"/>
      <c r="ZD291" s="10"/>
      <c r="ZE291" s="10"/>
      <c r="ZF291" s="10"/>
      <c r="ZG291" s="10"/>
      <c r="ZH291" s="10"/>
      <c r="ZI291" s="10"/>
      <c r="ZJ291" s="10"/>
      <c r="ZK291" s="10"/>
      <c r="ZL291" s="10"/>
      <c r="ZM291" s="10"/>
      <c r="ZN291" s="10"/>
      <c r="ZO291" s="10"/>
      <c r="ZP291" s="10"/>
      <c r="ZQ291" s="10"/>
      <c r="ZR291" s="10"/>
      <c r="ZS291" s="10"/>
      <c r="ZT291" s="10"/>
      <c r="ZU291" s="10"/>
      <c r="ZV291" s="10"/>
      <c r="ZW291" s="10"/>
      <c r="ZX291" s="10"/>
      <c r="ZY291" s="10"/>
      <c r="ZZ291" s="10"/>
      <c r="AAA291" s="10"/>
      <c r="AAB291" s="10"/>
      <c r="AAC291" s="10"/>
      <c r="AAD291" s="10"/>
      <c r="AAE291" s="10"/>
      <c r="AAF291" s="10"/>
      <c r="AAG291" s="10"/>
      <c r="AAH291" s="10"/>
      <c r="AAI291" s="10"/>
      <c r="AAJ291" s="10"/>
      <c r="AAK291" s="10"/>
      <c r="AAL291" s="10"/>
      <c r="AAM291" s="10"/>
      <c r="AAN291" s="10"/>
      <c r="AAO291" s="10"/>
      <c r="AAP291" s="10"/>
      <c r="AAQ291" s="10"/>
      <c r="AAR291" s="10"/>
      <c r="AAS291" s="10"/>
      <c r="AAT291" s="10"/>
      <c r="AAU291" s="10"/>
      <c r="AAV291" s="10"/>
      <c r="AAW291" s="10"/>
      <c r="AAX291" s="10"/>
      <c r="AAY291" s="10"/>
      <c r="AAZ291" s="10"/>
      <c r="ABA291" s="10"/>
      <c r="ABB291" s="10"/>
      <c r="ABC291" s="10"/>
      <c r="ABD291" s="10"/>
      <c r="ABE291" s="10"/>
      <c r="ABF291" s="10"/>
      <c r="ABG291" s="10"/>
      <c r="ABH291" s="10"/>
      <c r="ABI291" s="10"/>
      <c r="ABJ291" s="10"/>
      <c r="ABK291" s="10"/>
      <c r="ABL291" s="10"/>
      <c r="ABM291" s="10"/>
      <c r="ABN291" s="10"/>
      <c r="ABO291" s="10"/>
      <c r="ABP291" s="10"/>
      <c r="ABQ291" s="10"/>
      <c r="ABR291" s="10"/>
      <c r="ABS291" s="10"/>
      <c r="ABT291" s="10"/>
      <c r="ABU291" s="10"/>
      <c r="ABV291" s="10"/>
      <c r="ABW291" s="10"/>
      <c r="ABX291" s="10"/>
      <c r="ABY291" s="10"/>
      <c r="ABZ291" s="10"/>
      <c r="ACA291" s="10"/>
      <c r="ACB291" s="10"/>
      <c r="ACC291" s="10"/>
      <c r="ACD291" s="10"/>
      <c r="ACE291" s="10"/>
      <c r="ACF291" s="10"/>
      <c r="ACG291" s="10"/>
      <c r="ACH291" s="10"/>
      <c r="ACI291" s="10"/>
      <c r="ACJ291" s="10"/>
      <c r="ACK291" s="10"/>
      <c r="ACL291" s="10"/>
      <c r="ACM291" s="10"/>
      <c r="ACN291" s="10"/>
      <c r="ACO291" s="10"/>
      <c r="ACP291" s="10"/>
      <c r="ACQ291" s="10"/>
      <c r="ACR291" s="10"/>
      <c r="ACS291" s="10"/>
      <c r="ACT291" s="10"/>
      <c r="ACU291" s="10"/>
      <c r="ACV291" s="10"/>
      <c r="ACW291" s="10"/>
      <c r="ACX291" s="10"/>
      <c r="ACY291" s="10"/>
      <c r="ACZ291" s="10"/>
      <c r="ADA291" s="10"/>
      <c r="ADB291" s="10"/>
      <c r="ADC291" s="10"/>
      <c r="ADD291" s="10"/>
      <c r="ADE291" s="10"/>
      <c r="ADF291" s="10"/>
      <c r="ADG291" s="10"/>
      <c r="ADH291" s="10"/>
      <c r="ADI291" s="10"/>
      <c r="ADJ291" s="10"/>
      <c r="ADK291" s="10"/>
      <c r="ADL291" s="10"/>
      <c r="ADM291" s="10"/>
      <c r="ADN291" s="10"/>
      <c r="ADO291" s="10"/>
      <c r="ADP291" s="10"/>
      <c r="ADQ291" s="10"/>
      <c r="ADR291" s="10"/>
      <c r="ADS291" s="10"/>
      <c r="ADT291" s="10"/>
      <c r="ADU291" s="10"/>
      <c r="ADV291" s="10"/>
      <c r="ADW291" s="10"/>
      <c r="ADX291" s="10"/>
      <c r="ADY291" s="10"/>
      <c r="ADZ291" s="10"/>
      <c r="AEA291" s="10"/>
      <c r="AEB291" s="10"/>
      <c r="AEC291" s="10"/>
      <c r="AED291" s="10"/>
      <c r="AEE291" s="10"/>
      <c r="AEF291" s="10"/>
      <c r="AEG291" s="10"/>
      <c r="AEH291" s="10"/>
      <c r="AEI291" s="10"/>
      <c r="AEJ291" s="10"/>
      <c r="AEK291" s="10"/>
      <c r="AEL291" s="10"/>
      <c r="AEM291" s="10"/>
      <c r="AEN291" s="10"/>
      <c r="AEO291" s="10"/>
      <c r="AEP291" s="10"/>
      <c r="AEQ291" s="10"/>
      <c r="AER291" s="10"/>
      <c r="AES291" s="10"/>
      <c r="AET291" s="10"/>
      <c r="AEU291" s="10"/>
      <c r="AEV291" s="10"/>
      <c r="AEW291" s="10"/>
      <c r="AEX291" s="10"/>
      <c r="AEY291" s="10"/>
      <c r="AEZ291" s="10"/>
      <c r="AFA291" s="10"/>
      <c r="AFB291" s="10"/>
      <c r="AFC291" s="10"/>
      <c r="AFD291" s="10"/>
      <c r="AFE291" s="10"/>
      <c r="AFF291" s="10"/>
      <c r="AFG291" s="10"/>
      <c r="AFH291" s="10"/>
      <c r="AFI291" s="10"/>
      <c r="AFJ291" s="10"/>
      <c r="AFK291" s="10"/>
      <c r="AFL291" s="10"/>
      <c r="AFM291" s="10"/>
      <c r="AFN291" s="10"/>
      <c r="AFO291" s="10"/>
      <c r="AFP291" s="10"/>
      <c r="AFQ291" s="10"/>
      <c r="AFR291" s="10"/>
      <c r="AFS291" s="10"/>
      <c r="AFT291" s="10"/>
      <c r="AFU291" s="10"/>
      <c r="AFV291" s="10"/>
      <c r="AFW291" s="10"/>
      <c r="AFX291" s="10"/>
      <c r="AFY291" s="10"/>
      <c r="AFZ291" s="10"/>
      <c r="AGA291" s="10"/>
      <c r="AGB291" s="10"/>
      <c r="AGC291" s="10"/>
      <c r="AGD291" s="10"/>
      <c r="AGE291" s="10"/>
      <c r="AGF291" s="10"/>
      <c r="AGG291" s="10"/>
      <c r="AGH291" s="10"/>
      <c r="AGI291" s="10"/>
      <c r="AGJ291" s="10"/>
      <c r="AGK291" s="10"/>
      <c r="AGL291" s="10"/>
      <c r="AGM291" s="10"/>
      <c r="AGN291" s="10"/>
      <c r="AGO291" s="10"/>
      <c r="AGP291" s="10"/>
      <c r="AGQ291" s="10"/>
      <c r="AGR291" s="10"/>
      <c r="AGS291" s="10"/>
      <c r="AGT291" s="10"/>
      <c r="AGU291" s="10"/>
      <c r="AGV291" s="10"/>
      <c r="AGW291" s="10"/>
      <c r="AGX291" s="10"/>
      <c r="AGY291" s="10"/>
      <c r="AGZ291" s="10"/>
      <c r="AHA291" s="10"/>
      <c r="AHB291" s="10"/>
      <c r="AHC291" s="10"/>
      <c r="AHD291" s="10"/>
      <c r="AHE291" s="10"/>
      <c r="AHF291" s="10"/>
      <c r="AHG291" s="10"/>
      <c r="AHH291" s="10"/>
      <c r="AHI291" s="10"/>
      <c r="AHJ291" s="10"/>
      <c r="AHK291" s="10"/>
      <c r="AHL291" s="10"/>
      <c r="AHM291" s="10"/>
      <c r="AHN291" s="10"/>
      <c r="AHO291" s="10"/>
      <c r="AHP291" s="10"/>
      <c r="AHQ291" s="10"/>
      <c r="AHR291" s="10"/>
      <c r="AHS291" s="10"/>
      <c r="AHT291" s="10"/>
      <c r="AHU291" s="10"/>
      <c r="AHV291" s="10"/>
      <c r="AHW291" s="10"/>
      <c r="AHX291" s="10"/>
      <c r="AHY291" s="10"/>
      <c r="AHZ291" s="10"/>
      <c r="AIA291" s="10"/>
      <c r="AIB291" s="10"/>
      <c r="AIC291" s="10"/>
      <c r="AID291" s="10"/>
      <c r="AIE291" s="10"/>
      <c r="AIF291" s="10"/>
      <c r="AIG291" s="10"/>
      <c r="AIH291" s="10"/>
      <c r="AII291" s="10"/>
      <c r="AIJ291" s="10"/>
      <c r="AIK291" s="10"/>
      <c r="AIL291" s="10"/>
      <c r="AIM291" s="10"/>
      <c r="AIN291" s="10"/>
      <c r="AIO291" s="10"/>
      <c r="AIP291" s="10"/>
      <c r="AIQ291" s="10"/>
      <c r="AIR291" s="10"/>
      <c r="AIS291" s="10"/>
      <c r="AIT291" s="10"/>
      <c r="AIU291" s="10"/>
      <c r="AIV291" s="10"/>
      <c r="AIW291" s="10"/>
      <c r="AIX291" s="10"/>
      <c r="AIY291" s="10"/>
      <c r="AIZ291" s="10"/>
      <c r="AJA291" s="10"/>
      <c r="AJB291" s="10"/>
      <c r="AJC291" s="10"/>
      <c r="AJD291" s="10"/>
      <c r="AJE291" s="10"/>
      <c r="AJF291" s="10"/>
      <c r="AJG291" s="10"/>
      <c r="AJH291" s="10"/>
      <c r="AJI291" s="10"/>
      <c r="AJJ291" s="10"/>
      <c r="AJK291" s="10"/>
      <c r="AJL291" s="10"/>
      <c r="AJM291" s="10"/>
      <c r="AJN291" s="10"/>
      <c r="AJO291" s="10"/>
      <c r="AJP291" s="10"/>
      <c r="AJQ291" s="10"/>
      <c r="AJR291" s="10"/>
      <c r="AJS291" s="10"/>
      <c r="AJT291" s="10"/>
      <c r="AJU291" s="10"/>
      <c r="AJV291" s="10"/>
      <c r="AJW291" s="10"/>
      <c r="AJX291" s="10"/>
      <c r="AJY291" s="10"/>
      <c r="AJZ291" s="10"/>
      <c r="AKA291" s="10"/>
      <c r="AKB291" s="10"/>
      <c r="AKC291" s="10"/>
      <c r="AKD291" s="10"/>
      <c r="AKE291" s="10"/>
      <c r="AKF291" s="10"/>
      <c r="AKG291" s="10"/>
      <c r="AKH291" s="10"/>
      <c r="AKI291" s="10"/>
      <c r="AKJ291" s="10"/>
      <c r="AKK291" s="10"/>
      <c r="AKL291" s="10"/>
      <c r="AKM291" s="10"/>
      <c r="AKN291" s="10"/>
      <c r="AKO291" s="10"/>
      <c r="AKP291" s="10"/>
      <c r="AKQ291" s="10"/>
      <c r="AKR291" s="10"/>
      <c r="AKS291" s="10"/>
      <c r="AKT291" s="10"/>
      <c r="AKU291" s="10"/>
      <c r="AKV291" s="10"/>
      <c r="AKW291" s="10"/>
      <c r="AKX291" s="10"/>
      <c r="AKY291" s="10"/>
      <c r="AKZ291" s="10"/>
      <c r="ALA291" s="10"/>
      <c r="ALB291" s="10"/>
      <c r="ALC291" s="10"/>
      <c r="ALD291" s="10"/>
      <c r="ALE291" s="10"/>
      <c r="ALF291" s="10"/>
      <c r="ALG291" s="10"/>
      <c r="ALH291" s="10"/>
      <c r="ALI291" s="10"/>
      <c r="ALJ291" s="10"/>
      <c r="ALK291" s="10"/>
      <c r="ALL291" s="10"/>
      <c r="ALM291" s="10"/>
      <c r="ALN291" s="10"/>
      <c r="ALO291" s="10"/>
      <c r="ALP291" s="10"/>
      <c r="ALQ291" s="10"/>
      <c r="ALR291" s="10"/>
      <c r="ALS291" s="10"/>
      <c r="ALT291" s="10"/>
      <c r="ALU291" s="10"/>
      <c r="ALV291" s="10"/>
      <c r="ALW291" s="10"/>
      <c r="ALX291" s="10"/>
      <c r="ALY291" s="10"/>
      <c r="ALZ291" s="10"/>
      <c r="AMA291" s="10"/>
      <c r="AMB291" s="10"/>
      <c r="AMC291" s="10"/>
      <c r="AMD291" s="10"/>
      <c r="AME291" s="10"/>
      <c r="AMF291" s="10"/>
      <c r="AMG291" s="10"/>
      <c r="AMH291" s="10"/>
      <c r="AMI291" s="10"/>
      <c r="AMJ291" s="10"/>
      <c r="AMK291" s="10"/>
      <c r="AML291" s="10"/>
      <c r="AMM291" s="10"/>
      <c r="AMN291" s="10"/>
      <c r="AMO291" s="10"/>
      <c r="AMP291" s="10"/>
      <c r="AMQ291" s="10"/>
      <c r="AMR291" s="10"/>
      <c r="AMS291" s="10"/>
      <c r="AMT291" s="10"/>
      <c r="AMU291" s="10"/>
      <c r="AMV291" s="10"/>
      <c r="AMW291" s="10"/>
      <c r="AMX291" s="10"/>
      <c r="AMY291" s="10"/>
      <c r="AMZ291" s="10"/>
      <c r="ANA291" s="10"/>
      <c r="ANB291" s="10"/>
      <c r="ANC291" s="10"/>
      <c r="AND291" s="10"/>
      <c r="ANE291" s="10"/>
      <c r="ANF291" s="10"/>
      <c r="ANG291" s="10"/>
      <c r="ANH291" s="10"/>
      <c r="ANI291" s="10"/>
      <c r="ANJ291" s="10"/>
      <c r="ANK291" s="10"/>
      <c r="ANL291" s="10"/>
      <c r="ANM291" s="10"/>
      <c r="ANN291" s="10"/>
      <c r="ANO291" s="10"/>
      <c r="ANP291" s="10"/>
      <c r="ANQ291" s="10"/>
      <c r="ANR291" s="10"/>
      <c r="ANS291" s="10"/>
      <c r="ANT291" s="10"/>
      <c r="ANU291" s="10"/>
      <c r="ANV291" s="10"/>
      <c r="ANW291" s="10"/>
      <c r="ANX291" s="10"/>
      <c r="ANY291" s="10"/>
      <c r="ANZ291" s="10"/>
      <c r="AOA291" s="10"/>
      <c r="AOB291" s="10"/>
      <c r="AOC291" s="10"/>
      <c r="AOD291" s="10"/>
      <c r="AOE291" s="10"/>
      <c r="AOF291" s="10"/>
      <c r="AOG291" s="10"/>
      <c r="AOH291" s="10"/>
      <c r="AOI291" s="10"/>
      <c r="AOJ291" s="10"/>
      <c r="AOK291" s="10"/>
      <c r="AOL291" s="10"/>
      <c r="AOM291" s="10"/>
      <c r="AON291" s="10"/>
      <c r="AOO291" s="10"/>
      <c r="AOP291" s="10"/>
      <c r="AOQ291" s="10"/>
      <c r="AOR291" s="10"/>
      <c r="AOS291" s="10"/>
      <c r="AOT291" s="10"/>
      <c r="AOU291" s="10"/>
      <c r="AOV291" s="10"/>
      <c r="AOW291" s="10"/>
      <c r="AOX291" s="10"/>
      <c r="AOY291" s="10"/>
      <c r="AOZ291" s="10"/>
      <c r="APA291" s="10"/>
      <c r="APB291" s="10"/>
      <c r="APC291" s="10"/>
      <c r="APD291" s="10"/>
      <c r="APE291" s="10"/>
      <c r="APF291" s="10"/>
      <c r="APG291" s="10"/>
      <c r="APH291" s="10"/>
      <c r="API291" s="10"/>
      <c r="APJ291" s="10"/>
      <c r="APK291" s="10"/>
      <c r="APL291" s="10"/>
      <c r="APM291" s="10"/>
      <c r="APN291" s="10"/>
      <c r="APO291" s="10"/>
      <c r="APP291" s="10"/>
      <c r="APQ291" s="10"/>
      <c r="APR291" s="10"/>
      <c r="APS291" s="10"/>
      <c r="APT291" s="10"/>
      <c r="APU291" s="10"/>
      <c r="APV291" s="10"/>
      <c r="APW291" s="10"/>
      <c r="APX291" s="10"/>
      <c r="APY291" s="10"/>
      <c r="APZ291" s="10"/>
      <c r="AQA291" s="10"/>
      <c r="AQB291" s="10"/>
      <c r="AQC291" s="10"/>
      <c r="AQD291" s="10"/>
      <c r="AQE291" s="10"/>
      <c r="AQF291" s="10"/>
      <c r="AQG291" s="10"/>
      <c r="AQH291" s="10"/>
      <c r="AQI291" s="10"/>
      <c r="AQJ291" s="10"/>
      <c r="AQK291" s="10"/>
      <c r="AQL291" s="10"/>
      <c r="AQM291" s="10"/>
      <c r="AQN291" s="10"/>
      <c r="AQO291" s="10"/>
      <c r="AQP291" s="10"/>
      <c r="AQQ291" s="10"/>
      <c r="AQR291" s="10"/>
      <c r="AQS291" s="10"/>
      <c r="AQT291" s="10"/>
      <c r="AQU291" s="10"/>
      <c r="AQV291" s="10"/>
      <c r="AQW291" s="10"/>
      <c r="AQX291" s="10"/>
      <c r="AQY291" s="10"/>
      <c r="AQZ291" s="10"/>
      <c r="ARA291" s="10"/>
      <c r="ARB291" s="10"/>
      <c r="ARC291" s="10"/>
      <c r="ARD291" s="10"/>
      <c r="ARE291" s="10"/>
      <c r="ARF291" s="10"/>
      <c r="ARG291" s="10"/>
      <c r="ARH291" s="10"/>
      <c r="ARI291" s="10"/>
      <c r="ARJ291" s="10"/>
      <c r="ARK291" s="10"/>
      <c r="ARL291" s="10"/>
      <c r="ARM291" s="10"/>
      <c r="ARN291" s="10"/>
      <c r="ARO291" s="10"/>
      <c r="ARP291" s="10"/>
      <c r="ARQ291" s="10"/>
      <c r="ARR291" s="10"/>
      <c r="ARS291" s="10"/>
      <c r="ART291" s="10"/>
      <c r="ARU291" s="10"/>
      <c r="ARV291" s="10"/>
      <c r="ARW291" s="10"/>
      <c r="ARX291" s="10"/>
      <c r="ARY291" s="10"/>
      <c r="ARZ291" s="10"/>
      <c r="ASA291" s="10"/>
      <c r="ASB291" s="10"/>
      <c r="ASC291" s="10"/>
      <c r="ASD291" s="10"/>
      <c r="ASE291" s="10"/>
      <c r="ASF291" s="10"/>
      <c r="ASG291" s="10"/>
      <c r="ASH291" s="10"/>
      <c r="ASI291" s="10"/>
      <c r="ASJ291" s="10"/>
      <c r="ASK291" s="10"/>
      <c r="ASL291" s="10"/>
      <c r="ASM291" s="10"/>
      <c r="ASN291" s="10"/>
      <c r="ASO291" s="10"/>
      <c r="ASP291" s="10"/>
      <c r="ASQ291" s="10"/>
      <c r="ASR291" s="10"/>
      <c r="ASS291" s="10"/>
      <c r="AST291" s="10"/>
      <c r="ASU291" s="10"/>
      <c r="ASV291" s="10"/>
      <c r="ASW291" s="10"/>
      <c r="ASX291" s="10"/>
      <c r="ASY291" s="10"/>
      <c r="ASZ291" s="10"/>
      <c r="ATA291" s="10"/>
      <c r="ATB291" s="10"/>
      <c r="ATC291" s="10"/>
      <c r="ATD291" s="10"/>
      <c r="ATE291" s="10"/>
      <c r="ATF291" s="10"/>
      <c r="ATG291" s="10"/>
      <c r="ATH291" s="10"/>
      <c r="ATI291" s="10"/>
      <c r="ATJ291" s="10"/>
      <c r="ATK291" s="10"/>
      <c r="ATL291" s="10"/>
      <c r="ATM291" s="10"/>
      <c r="ATN291" s="10"/>
      <c r="ATO291" s="10"/>
      <c r="ATP291" s="10"/>
      <c r="ATQ291" s="10"/>
      <c r="ATR291" s="10"/>
      <c r="ATS291" s="10"/>
      <c r="ATT291" s="10"/>
      <c r="ATU291" s="10"/>
      <c r="ATV291" s="10"/>
      <c r="ATW291" s="10"/>
      <c r="ATX291" s="10"/>
      <c r="ATY291" s="10"/>
      <c r="ATZ291" s="10"/>
      <c r="AUA291" s="10"/>
      <c r="AUB291" s="10"/>
      <c r="AUC291" s="10"/>
      <c r="AUD291" s="10"/>
      <c r="AUE291" s="10"/>
      <c r="AUF291" s="10"/>
      <c r="AUG291" s="10"/>
      <c r="AUH291" s="10"/>
      <c r="AUI291" s="10"/>
      <c r="AUJ291" s="10"/>
      <c r="AUK291" s="10"/>
      <c r="AUL291" s="10"/>
      <c r="AUM291" s="10"/>
      <c r="AUN291" s="10"/>
      <c r="AUO291" s="10"/>
      <c r="AUP291" s="10"/>
      <c r="AUQ291" s="10"/>
      <c r="AUR291" s="10"/>
      <c r="AUS291" s="10"/>
      <c r="AUT291" s="10"/>
      <c r="AUU291" s="10"/>
      <c r="AUV291" s="10"/>
      <c r="AUW291" s="10"/>
      <c r="AUX291" s="10"/>
      <c r="AUY291" s="10"/>
      <c r="AUZ291" s="10"/>
      <c r="AVA291" s="10"/>
      <c r="AVB291" s="10"/>
      <c r="AVC291" s="10"/>
      <c r="AVD291" s="10"/>
      <c r="AVE291" s="10"/>
      <c r="AVF291" s="10"/>
      <c r="AVG291" s="10"/>
      <c r="AVH291" s="10"/>
      <c r="AVI291" s="10"/>
      <c r="AVJ291" s="10"/>
      <c r="AVK291" s="10"/>
      <c r="AVL291" s="10"/>
      <c r="AVM291" s="10"/>
      <c r="AVN291" s="10"/>
      <c r="AVO291" s="10"/>
      <c r="AVP291" s="10"/>
      <c r="AVQ291" s="10"/>
      <c r="AVR291" s="10"/>
      <c r="AVS291" s="10"/>
      <c r="AVT291" s="10"/>
      <c r="AVU291" s="10"/>
      <c r="AVV291" s="10"/>
      <c r="AVW291" s="10"/>
      <c r="AVX291" s="10"/>
      <c r="AVY291" s="10"/>
      <c r="AVZ291" s="10"/>
      <c r="AWA291" s="10"/>
      <c r="AWB291" s="10"/>
      <c r="AWC291" s="10"/>
      <c r="AWD291" s="10"/>
      <c r="AWE291" s="10"/>
      <c r="AWF291" s="10"/>
      <c r="AWG291" s="10"/>
      <c r="AWH291" s="10"/>
      <c r="AWI291" s="10"/>
      <c r="AWJ291" s="10"/>
      <c r="AWK291" s="10"/>
      <c r="AWL291" s="10"/>
      <c r="AWM291" s="10"/>
      <c r="AWN291" s="10"/>
      <c r="AWO291" s="10"/>
      <c r="AWP291" s="10"/>
      <c r="AWQ291" s="10"/>
      <c r="AWR291" s="10"/>
      <c r="AWS291" s="10"/>
      <c r="AWT291" s="10"/>
      <c r="AWU291" s="10"/>
      <c r="AWV291" s="10"/>
      <c r="AWW291" s="10"/>
      <c r="AWX291" s="10"/>
      <c r="AWY291" s="10"/>
      <c r="AWZ291" s="10"/>
      <c r="AXA291" s="10"/>
      <c r="AXB291" s="10"/>
      <c r="AXC291" s="10"/>
      <c r="AXD291" s="10"/>
      <c r="AXE291" s="10"/>
      <c r="AXF291" s="10"/>
      <c r="AXG291" s="10"/>
      <c r="AXH291" s="10"/>
      <c r="AXI291" s="10"/>
      <c r="AXJ291" s="10"/>
      <c r="AXK291" s="10"/>
      <c r="AXL291" s="10"/>
      <c r="AXM291" s="10"/>
      <c r="AXN291" s="10"/>
      <c r="AXO291" s="10"/>
      <c r="AXP291" s="10"/>
      <c r="AXQ291" s="10"/>
      <c r="AXR291" s="10"/>
      <c r="AXS291" s="10"/>
      <c r="AXT291" s="10"/>
      <c r="AXU291" s="10"/>
      <c r="AXV291" s="10"/>
      <c r="AXW291" s="10"/>
      <c r="AXX291" s="10"/>
      <c r="AXY291" s="10"/>
      <c r="AXZ291" s="10"/>
      <c r="AYA291" s="10"/>
      <c r="AYB291" s="10"/>
      <c r="AYC291" s="10"/>
      <c r="AYD291" s="10"/>
      <c r="AYE291" s="10"/>
      <c r="AYF291" s="10"/>
      <c r="AYG291" s="10"/>
      <c r="AYH291" s="10"/>
      <c r="AYI291" s="10"/>
      <c r="AYJ291" s="10"/>
      <c r="AYK291" s="10"/>
      <c r="AYL291" s="10"/>
      <c r="AYM291" s="10"/>
      <c r="AYN291" s="10"/>
      <c r="AYO291" s="10"/>
      <c r="AYP291" s="10"/>
      <c r="AYQ291" s="10"/>
      <c r="AYR291" s="10"/>
      <c r="AYS291" s="10"/>
      <c r="AYT291" s="10"/>
      <c r="AYU291" s="10"/>
      <c r="AYV291" s="10"/>
      <c r="AYW291" s="10"/>
      <c r="AYX291" s="10"/>
      <c r="AYY291" s="10"/>
      <c r="AYZ291" s="10"/>
      <c r="AZA291" s="10"/>
      <c r="AZB291" s="10"/>
      <c r="AZC291" s="10"/>
      <c r="AZD291" s="10"/>
      <c r="AZE291" s="10"/>
      <c r="AZF291" s="10"/>
      <c r="AZG291" s="10"/>
      <c r="AZH291" s="10"/>
      <c r="AZI291" s="10"/>
      <c r="AZJ291" s="10"/>
      <c r="AZK291" s="10"/>
      <c r="AZL291" s="10"/>
      <c r="AZM291" s="10"/>
      <c r="AZN291" s="10"/>
      <c r="AZO291" s="10"/>
      <c r="AZP291" s="10"/>
      <c r="AZQ291" s="10"/>
      <c r="AZR291" s="10"/>
      <c r="AZS291" s="10"/>
      <c r="AZT291" s="10"/>
      <c r="AZU291" s="10"/>
      <c r="AZV291" s="10"/>
      <c r="AZW291" s="10"/>
      <c r="AZX291" s="10"/>
      <c r="AZY291" s="10"/>
      <c r="AZZ291" s="10"/>
      <c r="BAA291" s="10"/>
      <c r="BAB291" s="10"/>
      <c r="BAC291" s="10"/>
      <c r="BAD291" s="10"/>
      <c r="BAE291" s="10"/>
      <c r="BAF291" s="10"/>
      <c r="BAG291" s="10"/>
      <c r="BAH291" s="10"/>
      <c r="BAI291" s="10"/>
      <c r="BAJ291" s="10"/>
      <c r="BAK291" s="10"/>
      <c r="BAL291" s="10"/>
      <c r="BAM291" s="10"/>
      <c r="BAN291" s="10"/>
      <c r="BAO291" s="10"/>
      <c r="BAP291" s="10"/>
      <c r="BAQ291" s="10"/>
      <c r="BAR291" s="10"/>
      <c r="BAS291" s="10"/>
      <c r="BAT291" s="10"/>
      <c r="BAU291" s="10"/>
      <c r="BAV291" s="10"/>
      <c r="BAW291" s="10"/>
      <c r="BAX291" s="10"/>
      <c r="BAY291" s="10"/>
      <c r="BAZ291" s="10"/>
      <c r="BBA291" s="10"/>
      <c r="BBB291" s="10"/>
      <c r="BBC291" s="10"/>
      <c r="BBD291" s="10"/>
      <c r="BBE291" s="10"/>
      <c r="BBF291" s="10"/>
      <c r="BBG291" s="10"/>
      <c r="BBH291" s="10"/>
      <c r="BBI291" s="10"/>
      <c r="BBJ291" s="10"/>
      <c r="BBK291" s="10"/>
      <c r="BBL291" s="10"/>
      <c r="BBM291" s="10"/>
      <c r="BBN291" s="10"/>
      <c r="BBO291" s="10"/>
      <c r="BBP291" s="10"/>
      <c r="BBQ291" s="10"/>
      <c r="BBR291" s="10"/>
      <c r="BBS291" s="10"/>
      <c r="BBT291" s="10"/>
      <c r="BBU291" s="10"/>
      <c r="BBV291" s="10"/>
      <c r="BBW291" s="10"/>
      <c r="BBX291" s="10"/>
      <c r="BBY291" s="10"/>
      <c r="BBZ291" s="10"/>
      <c r="BCA291" s="10"/>
      <c r="BCB291" s="10"/>
      <c r="BCC291" s="10"/>
      <c r="BCD291" s="10"/>
      <c r="BCE291" s="10"/>
      <c r="BCF291" s="10"/>
      <c r="BCG291" s="10"/>
      <c r="BCH291" s="10"/>
      <c r="BCI291" s="10"/>
      <c r="BCJ291" s="10"/>
      <c r="BCK291" s="10"/>
      <c r="BCL291" s="10"/>
      <c r="BCM291" s="10"/>
      <c r="BCN291" s="10"/>
      <c r="BCO291" s="10"/>
      <c r="BCP291" s="10"/>
      <c r="BCQ291" s="10"/>
      <c r="BCR291" s="10"/>
      <c r="BCS291" s="10"/>
      <c r="BCT291" s="10"/>
    </row>
    <row r="292" spans="1:1450" s="37" customFormat="1" x14ac:dyDescent="0.25">
      <c r="A292" s="17" t="s">
        <v>1238</v>
      </c>
      <c r="B292" s="14" t="s">
        <v>865</v>
      </c>
      <c r="C292" s="14" t="s">
        <v>84</v>
      </c>
      <c r="D292" s="14" t="s">
        <v>868</v>
      </c>
      <c r="E292" s="14" t="s">
        <v>867</v>
      </c>
      <c r="F292" s="14" t="s">
        <v>687</v>
      </c>
      <c r="G292" s="43">
        <v>16056</v>
      </c>
      <c r="H292" s="43">
        <v>1131</v>
      </c>
      <c r="I292" s="43">
        <v>745</v>
      </c>
      <c r="J292" s="29"/>
      <c r="K292" s="29"/>
      <c r="L292" s="29"/>
      <c r="M292" s="29"/>
      <c r="N292" s="29"/>
      <c r="O292" s="29" t="str">
        <f t="shared" si="53"/>
        <v/>
      </c>
      <c r="P292" s="29"/>
      <c r="Q292" s="44">
        <f>ABS(G292-$K$291)</f>
        <v>1111.75</v>
      </c>
      <c r="R292" s="30">
        <f>IF(Q292&gt;$P$291,"",G292)</f>
        <v>16056</v>
      </c>
      <c r="S292" s="30">
        <f t="shared" si="56"/>
        <v>745</v>
      </c>
      <c r="T292" s="29"/>
      <c r="U292" s="29"/>
      <c r="V292" s="29"/>
      <c r="W292" s="44">
        <f>IF(R292="","",((R292-$T$291)/S292)^2)</f>
        <v>2.2269052069726589</v>
      </c>
      <c r="X292" s="29"/>
      <c r="Y292" s="31"/>
      <c r="Z292" s="31"/>
      <c r="AA292" s="31"/>
      <c r="AB292" s="31"/>
      <c r="AC292" s="29"/>
      <c r="AD292" s="29"/>
      <c r="AE292" s="29"/>
      <c r="AF292" s="29"/>
      <c r="AG292" s="63"/>
      <c r="AH292" s="32"/>
      <c r="AI292" s="32"/>
      <c r="AJ292" s="32"/>
      <c r="AK292" s="32"/>
      <c r="AL292" s="29"/>
      <c r="AM292" s="29"/>
      <c r="AN292" s="29"/>
      <c r="AO292" s="95"/>
      <c r="AP292" s="29"/>
      <c r="AQ292" s="29"/>
      <c r="AR292" s="29"/>
      <c r="AS292" s="29"/>
      <c r="AT292" s="29"/>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c r="HU292" s="10"/>
      <c r="HV292" s="10"/>
      <c r="HW292" s="10"/>
      <c r="HX292" s="10"/>
      <c r="HY292" s="10"/>
      <c r="HZ292" s="10"/>
      <c r="IA292" s="10"/>
      <c r="IB292" s="10"/>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c r="JC292" s="10"/>
      <c r="JD292" s="10"/>
      <c r="JE292" s="10"/>
      <c r="JF292" s="10"/>
      <c r="JG292" s="10"/>
      <c r="JH292" s="10"/>
      <c r="JI292" s="10"/>
      <c r="JJ292" s="10"/>
      <c r="JK292" s="10"/>
      <c r="JL292" s="10"/>
      <c r="JM292" s="10"/>
      <c r="JN292" s="10"/>
      <c r="JO292" s="10"/>
      <c r="JP292" s="10"/>
      <c r="JQ292" s="10"/>
      <c r="JR292" s="10"/>
      <c r="JS292" s="10"/>
      <c r="JT292" s="10"/>
      <c r="JU292" s="10"/>
      <c r="JV292" s="10"/>
      <c r="JW292" s="10"/>
      <c r="JX292" s="10"/>
      <c r="JY292" s="10"/>
      <c r="JZ292" s="10"/>
      <c r="KA292" s="10"/>
      <c r="KB292" s="10"/>
      <c r="KC292" s="10"/>
      <c r="KD292" s="10"/>
      <c r="KE292" s="10"/>
      <c r="KF292" s="10"/>
      <c r="KG292" s="10"/>
      <c r="KH292" s="10"/>
      <c r="KI292" s="10"/>
      <c r="KJ292" s="10"/>
      <c r="KK292" s="10"/>
      <c r="KL292" s="10"/>
      <c r="KM292" s="10"/>
      <c r="KN292" s="10"/>
      <c r="KO292" s="10"/>
      <c r="KP292" s="10"/>
      <c r="KQ292" s="10"/>
      <c r="KR292" s="10"/>
      <c r="KS292" s="10"/>
      <c r="KT292" s="10"/>
      <c r="KU292" s="10"/>
      <c r="KV292" s="10"/>
      <c r="KW292" s="10"/>
      <c r="KX292" s="10"/>
      <c r="KY292" s="10"/>
      <c r="KZ292" s="10"/>
      <c r="LA292" s="10"/>
      <c r="LB292" s="10"/>
      <c r="LC292" s="10"/>
      <c r="LD292" s="10"/>
      <c r="LE292" s="10"/>
      <c r="LF292" s="10"/>
      <c r="LG292" s="10"/>
      <c r="LH292" s="10"/>
      <c r="LI292" s="10"/>
      <c r="LJ292" s="10"/>
      <c r="LK292" s="10"/>
      <c r="LL292" s="10"/>
      <c r="LM292" s="10"/>
      <c r="LN292" s="10"/>
      <c r="LO292" s="10"/>
      <c r="LP292" s="10"/>
      <c r="LQ292" s="10"/>
      <c r="LR292" s="10"/>
      <c r="LS292" s="10"/>
      <c r="LT292" s="10"/>
      <c r="LU292" s="10"/>
      <c r="LV292" s="10"/>
      <c r="LW292" s="10"/>
      <c r="LX292" s="10"/>
      <c r="LY292" s="10"/>
      <c r="LZ292" s="10"/>
      <c r="MA292" s="10"/>
      <c r="MB292" s="10"/>
      <c r="MC292" s="10"/>
      <c r="MD292" s="10"/>
      <c r="ME292" s="10"/>
      <c r="MF292" s="10"/>
      <c r="MG292" s="10"/>
      <c r="MH292" s="10"/>
      <c r="MI292" s="10"/>
      <c r="MJ292" s="10"/>
      <c r="MK292" s="10"/>
      <c r="ML292" s="10"/>
      <c r="MM292" s="10"/>
      <c r="MN292" s="10"/>
      <c r="MO292" s="10"/>
      <c r="MP292" s="10"/>
      <c r="MQ292" s="10"/>
      <c r="MR292" s="10"/>
      <c r="MS292" s="10"/>
      <c r="MT292" s="10"/>
      <c r="MU292" s="10"/>
      <c r="MV292" s="10"/>
      <c r="MW292" s="10"/>
      <c r="MX292" s="10"/>
      <c r="MY292" s="10"/>
      <c r="MZ292" s="10"/>
      <c r="NA292" s="10"/>
      <c r="NB292" s="10"/>
      <c r="NC292" s="10"/>
      <c r="ND292" s="10"/>
      <c r="NE292" s="10"/>
      <c r="NF292" s="10"/>
      <c r="NG292" s="10"/>
      <c r="NH292" s="10"/>
      <c r="NI292" s="10"/>
      <c r="NJ292" s="10"/>
      <c r="NK292" s="10"/>
      <c r="NL292" s="10"/>
      <c r="NM292" s="10"/>
      <c r="NN292" s="10"/>
      <c r="NO292" s="10"/>
      <c r="NP292" s="10"/>
      <c r="NQ292" s="10"/>
      <c r="NR292" s="10"/>
      <c r="NS292" s="10"/>
      <c r="NT292" s="10"/>
      <c r="NU292" s="10"/>
      <c r="NV292" s="10"/>
      <c r="NW292" s="10"/>
      <c r="NX292" s="10"/>
      <c r="NY292" s="10"/>
      <c r="NZ292" s="10"/>
      <c r="OA292" s="10"/>
      <c r="OB292" s="10"/>
      <c r="OC292" s="10"/>
      <c r="OD292" s="10"/>
      <c r="OE292" s="10"/>
      <c r="OF292" s="10"/>
      <c r="OG292" s="10"/>
      <c r="OH292" s="10"/>
      <c r="OI292" s="10"/>
      <c r="OJ292" s="10"/>
      <c r="OK292" s="10"/>
      <c r="OL292" s="10"/>
      <c r="OM292" s="10"/>
      <c r="ON292" s="10"/>
      <c r="OO292" s="10"/>
      <c r="OP292" s="10"/>
      <c r="OQ292" s="10"/>
      <c r="OR292" s="10"/>
      <c r="OS292" s="10"/>
      <c r="OT292" s="10"/>
      <c r="OU292" s="10"/>
      <c r="OV292" s="10"/>
      <c r="OW292" s="10"/>
      <c r="OX292" s="10"/>
      <c r="OY292" s="10"/>
      <c r="OZ292" s="10"/>
      <c r="PA292" s="10"/>
      <c r="PB292" s="10"/>
      <c r="PC292" s="10"/>
      <c r="PD292" s="10"/>
      <c r="PE292" s="10"/>
      <c r="PF292" s="10"/>
      <c r="PG292" s="10"/>
      <c r="PH292" s="10"/>
      <c r="PI292" s="10"/>
      <c r="PJ292" s="10"/>
      <c r="PK292" s="10"/>
      <c r="PL292" s="10"/>
      <c r="PM292" s="10"/>
      <c r="PN292" s="10"/>
      <c r="PO292" s="10"/>
      <c r="PP292" s="10"/>
      <c r="PQ292" s="10"/>
      <c r="PR292" s="10"/>
      <c r="PS292" s="10"/>
      <c r="PT292" s="10"/>
      <c r="PU292" s="10"/>
      <c r="PV292" s="10"/>
      <c r="PW292" s="10"/>
      <c r="PX292" s="10"/>
      <c r="PY292" s="10"/>
      <c r="PZ292" s="10"/>
      <c r="QA292" s="10"/>
      <c r="QB292" s="10"/>
      <c r="QC292" s="10"/>
      <c r="QD292" s="10"/>
      <c r="QE292" s="10"/>
      <c r="QF292" s="10"/>
      <c r="QG292" s="10"/>
      <c r="QH292" s="10"/>
      <c r="QI292" s="10"/>
      <c r="QJ292" s="10"/>
      <c r="QK292" s="10"/>
      <c r="QL292" s="10"/>
      <c r="QM292" s="10"/>
      <c r="QN292" s="10"/>
      <c r="QO292" s="10"/>
      <c r="QP292" s="10"/>
      <c r="QQ292" s="10"/>
      <c r="QR292" s="10"/>
      <c r="QS292" s="10"/>
      <c r="QT292" s="10"/>
      <c r="QU292" s="10"/>
      <c r="QV292" s="10"/>
      <c r="QW292" s="10"/>
      <c r="QX292" s="10"/>
      <c r="QY292" s="10"/>
      <c r="QZ292" s="10"/>
      <c r="RA292" s="10"/>
      <c r="RB292" s="10"/>
      <c r="RC292" s="10"/>
      <c r="RD292" s="10"/>
      <c r="RE292" s="10"/>
      <c r="RF292" s="10"/>
      <c r="RG292" s="10"/>
      <c r="RH292" s="10"/>
      <c r="RI292" s="10"/>
      <c r="RJ292" s="10"/>
      <c r="RK292" s="10"/>
      <c r="RL292" s="10"/>
      <c r="RM292" s="10"/>
      <c r="RN292" s="10"/>
      <c r="RO292" s="10"/>
      <c r="RP292" s="10"/>
      <c r="RQ292" s="10"/>
      <c r="RR292" s="10"/>
      <c r="RS292" s="10"/>
      <c r="RT292" s="10"/>
      <c r="RU292" s="10"/>
      <c r="RV292" s="10"/>
      <c r="RW292" s="10"/>
      <c r="RX292" s="10"/>
      <c r="RY292" s="10"/>
      <c r="RZ292" s="10"/>
      <c r="SA292" s="10"/>
      <c r="SB292" s="10"/>
      <c r="SC292" s="10"/>
      <c r="SD292" s="10"/>
      <c r="SE292" s="10"/>
      <c r="SF292" s="10"/>
      <c r="SG292" s="10"/>
      <c r="SH292" s="10"/>
      <c r="SI292" s="10"/>
      <c r="SJ292" s="10"/>
      <c r="SK292" s="10"/>
      <c r="SL292" s="10"/>
      <c r="SM292" s="10"/>
      <c r="SN292" s="10"/>
      <c r="SO292" s="10"/>
      <c r="SP292" s="10"/>
      <c r="SQ292" s="10"/>
      <c r="SR292" s="10"/>
      <c r="SS292" s="10"/>
      <c r="ST292" s="10"/>
      <c r="SU292" s="10"/>
      <c r="SV292" s="10"/>
      <c r="SW292" s="10"/>
      <c r="SX292" s="10"/>
      <c r="SY292" s="10"/>
      <c r="SZ292" s="10"/>
      <c r="TA292" s="10"/>
      <c r="TB292" s="10"/>
      <c r="TC292" s="10"/>
      <c r="TD292" s="10"/>
      <c r="TE292" s="10"/>
      <c r="TF292" s="10"/>
      <c r="TG292" s="10"/>
      <c r="TH292" s="10"/>
      <c r="TI292" s="10"/>
      <c r="TJ292" s="10"/>
      <c r="TK292" s="10"/>
      <c r="TL292" s="10"/>
      <c r="TM292" s="10"/>
      <c r="TN292" s="10"/>
      <c r="TO292" s="10"/>
      <c r="TP292" s="10"/>
      <c r="TQ292" s="10"/>
      <c r="TR292" s="10"/>
      <c r="TS292" s="10"/>
      <c r="TT292" s="10"/>
      <c r="TU292" s="10"/>
      <c r="TV292" s="10"/>
      <c r="TW292" s="10"/>
      <c r="TX292" s="10"/>
      <c r="TY292" s="10"/>
      <c r="TZ292" s="10"/>
      <c r="UA292" s="10"/>
      <c r="UB292" s="10"/>
      <c r="UC292" s="10"/>
      <c r="UD292" s="10"/>
      <c r="UE292" s="10"/>
      <c r="UF292" s="10"/>
      <c r="UG292" s="10"/>
      <c r="UH292" s="10"/>
      <c r="UI292" s="10"/>
      <c r="UJ292" s="10"/>
      <c r="UK292" s="10"/>
      <c r="UL292" s="10"/>
      <c r="UM292" s="10"/>
      <c r="UN292" s="10"/>
      <c r="UO292" s="10"/>
      <c r="UP292" s="10"/>
      <c r="UQ292" s="10"/>
      <c r="UR292" s="10"/>
      <c r="US292" s="10"/>
      <c r="UT292" s="10"/>
      <c r="UU292" s="10"/>
      <c r="UV292" s="10"/>
      <c r="UW292" s="10"/>
      <c r="UX292" s="10"/>
      <c r="UY292" s="10"/>
      <c r="UZ292" s="10"/>
      <c r="VA292" s="10"/>
      <c r="VB292" s="10"/>
      <c r="VC292" s="10"/>
      <c r="VD292" s="10"/>
      <c r="VE292" s="10"/>
      <c r="VF292" s="10"/>
      <c r="VG292" s="10"/>
      <c r="VH292" s="10"/>
      <c r="VI292" s="10"/>
      <c r="VJ292" s="10"/>
      <c r="VK292" s="10"/>
      <c r="VL292" s="10"/>
      <c r="VM292" s="10"/>
      <c r="VN292" s="10"/>
      <c r="VO292" s="10"/>
      <c r="VP292" s="10"/>
      <c r="VQ292" s="10"/>
      <c r="VR292" s="10"/>
      <c r="VS292" s="10"/>
      <c r="VT292" s="10"/>
      <c r="VU292" s="10"/>
      <c r="VV292" s="10"/>
      <c r="VW292" s="10"/>
      <c r="VX292" s="10"/>
      <c r="VY292" s="10"/>
      <c r="VZ292" s="10"/>
      <c r="WA292" s="10"/>
      <c r="WB292" s="10"/>
      <c r="WC292" s="10"/>
      <c r="WD292" s="10"/>
      <c r="WE292" s="10"/>
      <c r="WF292" s="10"/>
      <c r="WG292" s="10"/>
      <c r="WH292" s="10"/>
      <c r="WI292" s="10"/>
      <c r="WJ292" s="10"/>
      <c r="WK292" s="10"/>
      <c r="WL292" s="10"/>
      <c r="WM292" s="10"/>
      <c r="WN292" s="10"/>
      <c r="WO292" s="10"/>
      <c r="WP292" s="10"/>
      <c r="WQ292" s="10"/>
      <c r="WR292" s="10"/>
      <c r="WS292" s="10"/>
      <c r="WT292" s="10"/>
      <c r="WU292" s="10"/>
      <c r="WV292" s="10"/>
      <c r="WW292" s="10"/>
      <c r="WX292" s="10"/>
      <c r="WY292" s="10"/>
      <c r="WZ292" s="10"/>
      <c r="XA292" s="10"/>
      <c r="XB292" s="10"/>
      <c r="XC292" s="10"/>
      <c r="XD292" s="10"/>
      <c r="XE292" s="10"/>
      <c r="XF292" s="10"/>
      <c r="XG292" s="10"/>
      <c r="XH292" s="10"/>
      <c r="XI292" s="10"/>
      <c r="XJ292" s="10"/>
      <c r="XK292" s="10"/>
      <c r="XL292" s="10"/>
      <c r="XM292" s="10"/>
      <c r="XN292" s="10"/>
      <c r="XO292" s="10"/>
      <c r="XP292" s="10"/>
      <c r="XQ292" s="10"/>
      <c r="XR292" s="10"/>
      <c r="XS292" s="10"/>
      <c r="XT292" s="10"/>
      <c r="XU292" s="10"/>
      <c r="XV292" s="10"/>
      <c r="XW292" s="10"/>
      <c r="XX292" s="10"/>
      <c r="XY292" s="10"/>
      <c r="XZ292" s="10"/>
      <c r="YA292" s="10"/>
      <c r="YB292" s="10"/>
      <c r="YC292" s="10"/>
      <c r="YD292" s="10"/>
      <c r="YE292" s="10"/>
      <c r="YF292" s="10"/>
      <c r="YG292" s="10"/>
      <c r="YH292" s="10"/>
      <c r="YI292" s="10"/>
      <c r="YJ292" s="10"/>
      <c r="YK292" s="10"/>
      <c r="YL292" s="10"/>
      <c r="YM292" s="10"/>
      <c r="YN292" s="10"/>
      <c r="YO292" s="10"/>
      <c r="YP292" s="10"/>
      <c r="YQ292" s="10"/>
      <c r="YR292" s="10"/>
      <c r="YS292" s="10"/>
      <c r="YT292" s="10"/>
      <c r="YU292" s="10"/>
      <c r="YV292" s="10"/>
      <c r="YW292" s="10"/>
      <c r="YX292" s="10"/>
      <c r="YY292" s="10"/>
      <c r="YZ292" s="10"/>
      <c r="ZA292" s="10"/>
      <c r="ZB292" s="10"/>
      <c r="ZC292" s="10"/>
      <c r="ZD292" s="10"/>
      <c r="ZE292" s="10"/>
      <c r="ZF292" s="10"/>
      <c r="ZG292" s="10"/>
      <c r="ZH292" s="10"/>
      <c r="ZI292" s="10"/>
      <c r="ZJ292" s="10"/>
      <c r="ZK292" s="10"/>
      <c r="ZL292" s="10"/>
      <c r="ZM292" s="10"/>
      <c r="ZN292" s="10"/>
      <c r="ZO292" s="10"/>
      <c r="ZP292" s="10"/>
      <c r="ZQ292" s="10"/>
      <c r="ZR292" s="10"/>
      <c r="ZS292" s="10"/>
      <c r="ZT292" s="10"/>
      <c r="ZU292" s="10"/>
      <c r="ZV292" s="10"/>
      <c r="ZW292" s="10"/>
      <c r="ZX292" s="10"/>
      <c r="ZY292" s="10"/>
      <c r="ZZ292" s="10"/>
      <c r="AAA292" s="10"/>
      <c r="AAB292" s="10"/>
      <c r="AAC292" s="10"/>
      <c r="AAD292" s="10"/>
      <c r="AAE292" s="10"/>
      <c r="AAF292" s="10"/>
      <c r="AAG292" s="10"/>
      <c r="AAH292" s="10"/>
      <c r="AAI292" s="10"/>
      <c r="AAJ292" s="10"/>
      <c r="AAK292" s="10"/>
      <c r="AAL292" s="10"/>
      <c r="AAM292" s="10"/>
      <c r="AAN292" s="10"/>
      <c r="AAO292" s="10"/>
      <c r="AAP292" s="10"/>
      <c r="AAQ292" s="10"/>
      <c r="AAR292" s="10"/>
      <c r="AAS292" s="10"/>
      <c r="AAT292" s="10"/>
      <c r="AAU292" s="10"/>
      <c r="AAV292" s="10"/>
      <c r="AAW292" s="10"/>
      <c r="AAX292" s="10"/>
      <c r="AAY292" s="10"/>
      <c r="AAZ292" s="10"/>
      <c r="ABA292" s="10"/>
      <c r="ABB292" s="10"/>
      <c r="ABC292" s="10"/>
      <c r="ABD292" s="10"/>
      <c r="ABE292" s="10"/>
      <c r="ABF292" s="10"/>
      <c r="ABG292" s="10"/>
      <c r="ABH292" s="10"/>
      <c r="ABI292" s="10"/>
      <c r="ABJ292" s="10"/>
      <c r="ABK292" s="10"/>
      <c r="ABL292" s="10"/>
      <c r="ABM292" s="10"/>
      <c r="ABN292" s="10"/>
      <c r="ABO292" s="10"/>
      <c r="ABP292" s="10"/>
      <c r="ABQ292" s="10"/>
      <c r="ABR292" s="10"/>
      <c r="ABS292" s="10"/>
      <c r="ABT292" s="10"/>
      <c r="ABU292" s="10"/>
      <c r="ABV292" s="10"/>
      <c r="ABW292" s="10"/>
      <c r="ABX292" s="10"/>
      <c r="ABY292" s="10"/>
      <c r="ABZ292" s="10"/>
      <c r="ACA292" s="10"/>
      <c r="ACB292" s="10"/>
      <c r="ACC292" s="10"/>
      <c r="ACD292" s="10"/>
      <c r="ACE292" s="10"/>
      <c r="ACF292" s="10"/>
      <c r="ACG292" s="10"/>
      <c r="ACH292" s="10"/>
      <c r="ACI292" s="10"/>
      <c r="ACJ292" s="10"/>
      <c r="ACK292" s="10"/>
      <c r="ACL292" s="10"/>
      <c r="ACM292" s="10"/>
      <c r="ACN292" s="10"/>
      <c r="ACO292" s="10"/>
      <c r="ACP292" s="10"/>
      <c r="ACQ292" s="10"/>
      <c r="ACR292" s="10"/>
      <c r="ACS292" s="10"/>
      <c r="ACT292" s="10"/>
      <c r="ACU292" s="10"/>
      <c r="ACV292" s="10"/>
      <c r="ACW292" s="10"/>
      <c r="ACX292" s="10"/>
      <c r="ACY292" s="10"/>
      <c r="ACZ292" s="10"/>
      <c r="ADA292" s="10"/>
      <c r="ADB292" s="10"/>
      <c r="ADC292" s="10"/>
      <c r="ADD292" s="10"/>
      <c r="ADE292" s="10"/>
      <c r="ADF292" s="10"/>
      <c r="ADG292" s="10"/>
      <c r="ADH292" s="10"/>
      <c r="ADI292" s="10"/>
      <c r="ADJ292" s="10"/>
      <c r="ADK292" s="10"/>
      <c r="ADL292" s="10"/>
      <c r="ADM292" s="10"/>
      <c r="ADN292" s="10"/>
      <c r="ADO292" s="10"/>
      <c r="ADP292" s="10"/>
      <c r="ADQ292" s="10"/>
      <c r="ADR292" s="10"/>
      <c r="ADS292" s="10"/>
      <c r="ADT292" s="10"/>
      <c r="ADU292" s="10"/>
      <c r="ADV292" s="10"/>
      <c r="ADW292" s="10"/>
      <c r="ADX292" s="10"/>
      <c r="ADY292" s="10"/>
      <c r="ADZ292" s="10"/>
      <c r="AEA292" s="10"/>
      <c r="AEB292" s="10"/>
      <c r="AEC292" s="10"/>
      <c r="AED292" s="10"/>
      <c r="AEE292" s="10"/>
      <c r="AEF292" s="10"/>
      <c r="AEG292" s="10"/>
      <c r="AEH292" s="10"/>
      <c r="AEI292" s="10"/>
      <c r="AEJ292" s="10"/>
      <c r="AEK292" s="10"/>
      <c r="AEL292" s="10"/>
      <c r="AEM292" s="10"/>
      <c r="AEN292" s="10"/>
      <c r="AEO292" s="10"/>
      <c r="AEP292" s="10"/>
      <c r="AEQ292" s="10"/>
      <c r="AER292" s="10"/>
      <c r="AES292" s="10"/>
      <c r="AET292" s="10"/>
      <c r="AEU292" s="10"/>
      <c r="AEV292" s="10"/>
      <c r="AEW292" s="10"/>
      <c r="AEX292" s="10"/>
      <c r="AEY292" s="10"/>
      <c r="AEZ292" s="10"/>
      <c r="AFA292" s="10"/>
      <c r="AFB292" s="10"/>
      <c r="AFC292" s="10"/>
      <c r="AFD292" s="10"/>
      <c r="AFE292" s="10"/>
      <c r="AFF292" s="10"/>
      <c r="AFG292" s="10"/>
      <c r="AFH292" s="10"/>
      <c r="AFI292" s="10"/>
      <c r="AFJ292" s="10"/>
      <c r="AFK292" s="10"/>
      <c r="AFL292" s="10"/>
      <c r="AFM292" s="10"/>
      <c r="AFN292" s="10"/>
      <c r="AFO292" s="10"/>
      <c r="AFP292" s="10"/>
      <c r="AFQ292" s="10"/>
      <c r="AFR292" s="10"/>
      <c r="AFS292" s="10"/>
      <c r="AFT292" s="10"/>
      <c r="AFU292" s="10"/>
      <c r="AFV292" s="10"/>
      <c r="AFW292" s="10"/>
      <c r="AFX292" s="10"/>
      <c r="AFY292" s="10"/>
      <c r="AFZ292" s="10"/>
      <c r="AGA292" s="10"/>
      <c r="AGB292" s="10"/>
      <c r="AGC292" s="10"/>
      <c r="AGD292" s="10"/>
      <c r="AGE292" s="10"/>
      <c r="AGF292" s="10"/>
      <c r="AGG292" s="10"/>
      <c r="AGH292" s="10"/>
      <c r="AGI292" s="10"/>
      <c r="AGJ292" s="10"/>
      <c r="AGK292" s="10"/>
      <c r="AGL292" s="10"/>
      <c r="AGM292" s="10"/>
      <c r="AGN292" s="10"/>
      <c r="AGO292" s="10"/>
      <c r="AGP292" s="10"/>
      <c r="AGQ292" s="10"/>
      <c r="AGR292" s="10"/>
      <c r="AGS292" s="10"/>
      <c r="AGT292" s="10"/>
      <c r="AGU292" s="10"/>
      <c r="AGV292" s="10"/>
      <c r="AGW292" s="10"/>
      <c r="AGX292" s="10"/>
      <c r="AGY292" s="10"/>
      <c r="AGZ292" s="10"/>
      <c r="AHA292" s="10"/>
      <c r="AHB292" s="10"/>
      <c r="AHC292" s="10"/>
      <c r="AHD292" s="10"/>
      <c r="AHE292" s="10"/>
      <c r="AHF292" s="10"/>
      <c r="AHG292" s="10"/>
      <c r="AHH292" s="10"/>
      <c r="AHI292" s="10"/>
      <c r="AHJ292" s="10"/>
      <c r="AHK292" s="10"/>
      <c r="AHL292" s="10"/>
      <c r="AHM292" s="10"/>
      <c r="AHN292" s="10"/>
      <c r="AHO292" s="10"/>
      <c r="AHP292" s="10"/>
      <c r="AHQ292" s="10"/>
      <c r="AHR292" s="10"/>
      <c r="AHS292" s="10"/>
      <c r="AHT292" s="10"/>
      <c r="AHU292" s="10"/>
      <c r="AHV292" s="10"/>
      <c r="AHW292" s="10"/>
      <c r="AHX292" s="10"/>
      <c r="AHY292" s="10"/>
      <c r="AHZ292" s="10"/>
      <c r="AIA292" s="10"/>
      <c r="AIB292" s="10"/>
      <c r="AIC292" s="10"/>
      <c r="AID292" s="10"/>
      <c r="AIE292" s="10"/>
      <c r="AIF292" s="10"/>
      <c r="AIG292" s="10"/>
      <c r="AIH292" s="10"/>
      <c r="AII292" s="10"/>
      <c r="AIJ292" s="10"/>
      <c r="AIK292" s="10"/>
      <c r="AIL292" s="10"/>
      <c r="AIM292" s="10"/>
      <c r="AIN292" s="10"/>
      <c r="AIO292" s="10"/>
      <c r="AIP292" s="10"/>
      <c r="AIQ292" s="10"/>
      <c r="AIR292" s="10"/>
      <c r="AIS292" s="10"/>
      <c r="AIT292" s="10"/>
      <c r="AIU292" s="10"/>
      <c r="AIV292" s="10"/>
      <c r="AIW292" s="10"/>
      <c r="AIX292" s="10"/>
      <c r="AIY292" s="10"/>
      <c r="AIZ292" s="10"/>
      <c r="AJA292" s="10"/>
      <c r="AJB292" s="10"/>
      <c r="AJC292" s="10"/>
      <c r="AJD292" s="10"/>
      <c r="AJE292" s="10"/>
      <c r="AJF292" s="10"/>
      <c r="AJG292" s="10"/>
      <c r="AJH292" s="10"/>
      <c r="AJI292" s="10"/>
      <c r="AJJ292" s="10"/>
      <c r="AJK292" s="10"/>
      <c r="AJL292" s="10"/>
      <c r="AJM292" s="10"/>
      <c r="AJN292" s="10"/>
      <c r="AJO292" s="10"/>
      <c r="AJP292" s="10"/>
      <c r="AJQ292" s="10"/>
      <c r="AJR292" s="10"/>
      <c r="AJS292" s="10"/>
      <c r="AJT292" s="10"/>
      <c r="AJU292" s="10"/>
      <c r="AJV292" s="10"/>
      <c r="AJW292" s="10"/>
      <c r="AJX292" s="10"/>
      <c r="AJY292" s="10"/>
      <c r="AJZ292" s="10"/>
      <c r="AKA292" s="10"/>
      <c r="AKB292" s="10"/>
      <c r="AKC292" s="10"/>
      <c r="AKD292" s="10"/>
      <c r="AKE292" s="10"/>
      <c r="AKF292" s="10"/>
      <c r="AKG292" s="10"/>
      <c r="AKH292" s="10"/>
      <c r="AKI292" s="10"/>
      <c r="AKJ292" s="10"/>
      <c r="AKK292" s="10"/>
      <c r="AKL292" s="10"/>
      <c r="AKM292" s="10"/>
      <c r="AKN292" s="10"/>
      <c r="AKO292" s="10"/>
      <c r="AKP292" s="10"/>
      <c r="AKQ292" s="10"/>
      <c r="AKR292" s="10"/>
      <c r="AKS292" s="10"/>
      <c r="AKT292" s="10"/>
      <c r="AKU292" s="10"/>
      <c r="AKV292" s="10"/>
      <c r="AKW292" s="10"/>
      <c r="AKX292" s="10"/>
      <c r="AKY292" s="10"/>
      <c r="AKZ292" s="10"/>
      <c r="ALA292" s="10"/>
      <c r="ALB292" s="10"/>
      <c r="ALC292" s="10"/>
      <c r="ALD292" s="10"/>
      <c r="ALE292" s="10"/>
      <c r="ALF292" s="10"/>
      <c r="ALG292" s="10"/>
      <c r="ALH292" s="10"/>
      <c r="ALI292" s="10"/>
      <c r="ALJ292" s="10"/>
      <c r="ALK292" s="10"/>
      <c r="ALL292" s="10"/>
      <c r="ALM292" s="10"/>
      <c r="ALN292" s="10"/>
      <c r="ALO292" s="10"/>
      <c r="ALP292" s="10"/>
      <c r="ALQ292" s="10"/>
      <c r="ALR292" s="10"/>
      <c r="ALS292" s="10"/>
      <c r="ALT292" s="10"/>
      <c r="ALU292" s="10"/>
      <c r="ALV292" s="10"/>
      <c r="ALW292" s="10"/>
      <c r="ALX292" s="10"/>
      <c r="ALY292" s="10"/>
      <c r="ALZ292" s="10"/>
      <c r="AMA292" s="10"/>
      <c r="AMB292" s="10"/>
      <c r="AMC292" s="10"/>
      <c r="AMD292" s="10"/>
      <c r="AME292" s="10"/>
      <c r="AMF292" s="10"/>
      <c r="AMG292" s="10"/>
      <c r="AMH292" s="10"/>
      <c r="AMI292" s="10"/>
      <c r="AMJ292" s="10"/>
      <c r="AMK292" s="10"/>
      <c r="AML292" s="10"/>
      <c r="AMM292" s="10"/>
      <c r="AMN292" s="10"/>
      <c r="AMO292" s="10"/>
      <c r="AMP292" s="10"/>
      <c r="AMQ292" s="10"/>
      <c r="AMR292" s="10"/>
      <c r="AMS292" s="10"/>
      <c r="AMT292" s="10"/>
      <c r="AMU292" s="10"/>
      <c r="AMV292" s="10"/>
      <c r="AMW292" s="10"/>
      <c r="AMX292" s="10"/>
      <c r="AMY292" s="10"/>
      <c r="AMZ292" s="10"/>
      <c r="ANA292" s="10"/>
      <c r="ANB292" s="10"/>
      <c r="ANC292" s="10"/>
      <c r="AND292" s="10"/>
      <c r="ANE292" s="10"/>
      <c r="ANF292" s="10"/>
      <c r="ANG292" s="10"/>
      <c r="ANH292" s="10"/>
      <c r="ANI292" s="10"/>
      <c r="ANJ292" s="10"/>
      <c r="ANK292" s="10"/>
      <c r="ANL292" s="10"/>
      <c r="ANM292" s="10"/>
      <c r="ANN292" s="10"/>
      <c r="ANO292" s="10"/>
      <c r="ANP292" s="10"/>
      <c r="ANQ292" s="10"/>
      <c r="ANR292" s="10"/>
      <c r="ANS292" s="10"/>
      <c r="ANT292" s="10"/>
      <c r="ANU292" s="10"/>
      <c r="ANV292" s="10"/>
      <c r="ANW292" s="10"/>
      <c r="ANX292" s="10"/>
      <c r="ANY292" s="10"/>
      <c r="ANZ292" s="10"/>
      <c r="AOA292" s="10"/>
      <c r="AOB292" s="10"/>
      <c r="AOC292" s="10"/>
      <c r="AOD292" s="10"/>
      <c r="AOE292" s="10"/>
      <c r="AOF292" s="10"/>
      <c r="AOG292" s="10"/>
      <c r="AOH292" s="10"/>
      <c r="AOI292" s="10"/>
      <c r="AOJ292" s="10"/>
      <c r="AOK292" s="10"/>
      <c r="AOL292" s="10"/>
      <c r="AOM292" s="10"/>
      <c r="AON292" s="10"/>
      <c r="AOO292" s="10"/>
      <c r="AOP292" s="10"/>
      <c r="AOQ292" s="10"/>
      <c r="AOR292" s="10"/>
      <c r="AOS292" s="10"/>
      <c r="AOT292" s="10"/>
      <c r="AOU292" s="10"/>
      <c r="AOV292" s="10"/>
      <c r="AOW292" s="10"/>
      <c r="AOX292" s="10"/>
      <c r="AOY292" s="10"/>
      <c r="AOZ292" s="10"/>
      <c r="APA292" s="10"/>
      <c r="APB292" s="10"/>
      <c r="APC292" s="10"/>
      <c r="APD292" s="10"/>
      <c r="APE292" s="10"/>
      <c r="APF292" s="10"/>
      <c r="APG292" s="10"/>
      <c r="APH292" s="10"/>
      <c r="API292" s="10"/>
      <c r="APJ292" s="10"/>
      <c r="APK292" s="10"/>
      <c r="APL292" s="10"/>
      <c r="APM292" s="10"/>
      <c r="APN292" s="10"/>
      <c r="APO292" s="10"/>
      <c r="APP292" s="10"/>
      <c r="APQ292" s="10"/>
      <c r="APR292" s="10"/>
      <c r="APS292" s="10"/>
      <c r="APT292" s="10"/>
      <c r="APU292" s="10"/>
      <c r="APV292" s="10"/>
      <c r="APW292" s="10"/>
      <c r="APX292" s="10"/>
      <c r="APY292" s="10"/>
      <c r="APZ292" s="10"/>
      <c r="AQA292" s="10"/>
      <c r="AQB292" s="10"/>
      <c r="AQC292" s="10"/>
      <c r="AQD292" s="10"/>
      <c r="AQE292" s="10"/>
      <c r="AQF292" s="10"/>
      <c r="AQG292" s="10"/>
      <c r="AQH292" s="10"/>
      <c r="AQI292" s="10"/>
      <c r="AQJ292" s="10"/>
      <c r="AQK292" s="10"/>
      <c r="AQL292" s="10"/>
      <c r="AQM292" s="10"/>
      <c r="AQN292" s="10"/>
      <c r="AQO292" s="10"/>
      <c r="AQP292" s="10"/>
      <c r="AQQ292" s="10"/>
      <c r="AQR292" s="10"/>
      <c r="AQS292" s="10"/>
      <c r="AQT292" s="10"/>
      <c r="AQU292" s="10"/>
      <c r="AQV292" s="10"/>
      <c r="AQW292" s="10"/>
      <c r="AQX292" s="10"/>
      <c r="AQY292" s="10"/>
      <c r="AQZ292" s="10"/>
      <c r="ARA292" s="10"/>
      <c r="ARB292" s="10"/>
      <c r="ARC292" s="10"/>
      <c r="ARD292" s="10"/>
      <c r="ARE292" s="10"/>
      <c r="ARF292" s="10"/>
      <c r="ARG292" s="10"/>
      <c r="ARH292" s="10"/>
      <c r="ARI292" s="10"/>
      <c r="ARJ292" s="10"/>
      <c r="ARK292" s="10"/>
      <c r="ARL292" s="10"/>
      <c r="ARM292" s="10"/>
      <c r="ARN292" s="10"/>
      <c r="ARO292" s="10"/>
      <c r="ARP292" s="10"/>
      <c r="ARQ292" s="10"/>
      <c r="ARR292" s="10"/>
      <c r="ARS292" s="10"/>
      <c r="ART292" s="10"/>
      <c r="ARU292" s="10"/>
      <c r="ARV292" s="10"/>
      <c r="ARW292" s="10"/>
      <c r="ARX292" s="10"/>
      <c r="ARY292" s="10"/>
      <c r="ARZ292" s="10"/>
      <c r="ASA292" s="10"/>
      <c r="ASB292" s="10"/>
      <c r="ASC292" s="10"/>
      <c r="ASD292" s="10"/>
      <c r="ASE292" s="10"/>
      <c r="ASF292" s="10"/>
      <c r="ASG292" s="10"/>
      <c r="ASH292" s="10"/>
      <c r="ASI292" s="10"/>
      <c r="ASJ292" s="10"/>
      <c r="ASK292" s="10"/>
      <c r="ASL292" s="10"/>
      <c r="ASM292" s="10"/>
      <c r="ASN292" s="10"/>
      <c r="ASO292" s="10"/>
      <c r="ASP292" s="10"/>
      <c r="ASQ292" s="10"/>
      <c r="ASR292" s="10"/>
      <c r="ASS292" s="10"/>
      <c r="AST292" s="10"/>
      <c r="ASU292" s="10"/>
      <c r="ASV292" s="10"/>
      <c r="ASW292" s="10"/>
      <c r="ASX292" s="10"/>
      <c r="ASY292" s="10"/>
      <c r="ASZ292" s="10"/>
      <c r="ATA292" s="10"/>
      <c r="ATB292" s="10"/>
      <c r="ATC292" s="10"/>
      <c r="ATD292" s="10"/>
      <c r="ATE292" s="10"/>
      <c r="ATF292" s="10"/>
      <c r="ATG292" s="10"/>
      <c r="ATH292" s="10"/>
      <c r="ATI292" s="10"/>
      <c r="ATJ292" s="10"/>
      <c r="ATK292" s="10"/>
      <c r="ATL292" s="10"/>
      <c r="ATM292" s="10"/>
      <c r="ATN292" s="10"/>
      <c r="ATO292" s="10"/>
      <c r="ATP292" s="10"/>
      <c r="ATQ292" s="10"/>
      <c r="ATR292" s="10"/>
      <c r="ATS292" s="10"/>
      <c r="ATT292" s="10"/>
      <c r="ATU292" s="10"/>
      <c r="ATV292" s="10"/>
      <c r="ATW292" s="10"/>
      <c r="ATX292" s="10"/>
      <c r="ATY292" s="10"/>
      <c r="ATZ292" s="10"/>
      <c r="AUA292" s="10"/>
      <c r="AUB292" s="10"/>
      <c r="AUC292" s="10"/>
      <c r="AUD292" s="10"/>
      <c r="AUE292" s="10"/>
      <c r="AUF292" s="10"/>
      <c r="AUG292" s="10"/>
      <c r="AUH292" s="10"/>
      <c r="AUI292" s="10"/>
      <c r="AUJ292" s="10"/>
      <c r="AUK292" s="10"/>
      <c r="AUL292" s="10"/>
      <c r="AUM292" s="10"/>
      <c r="AUN292" s="10"/>
      <c r="AUO292" s="10"/>
      <c r="AUP292" s="10"/>
      <c r="AUQ292" s="10"/>
      <c r="AUR292" s="10"/>
      <c r="AUS292" s="10"/>
      <c r="AUT292" s="10"/>
      <c r="AUU292" s="10"/>
      <c r="AUV292" s="10"/>
      <c r="AUW292" s="10"/>
      <c r="AUX292" s="10"/>
      <c r="AUY292" s="10"/>
      <c r="AUZ292" s="10"/>
      <c r="AVA292" s="10"/>
      <c r="AVB292" s="10"/>
      <c r="AVC292" s="10"/>
      <c r="AVD292" s="10"/>
      <c r="AVE292" s="10"/>
      <c r="AVF292" s="10"/>
      <c r="AVG292" s="10"/>
      <c r="AVH292" s="10"/>
      <c r="AVI292" s="10"/>
      <c r="AVJ292" s="10"/>
      <c r="AVK292" s="10"/>
      <c r="AVL292" s="10"/>
      <c r="AVM292" s="10"/>
      <c r="AVN292" s="10"/>
      <c r="AVO292" s="10"/>
      <c r="AVP292" s="10"/>
      <c r="AVQ292" s="10"/>
      <c r="AVR292" s="10"/>
      <c r="AVS292" s="10"/>
      <c r="AVT292" s="10"/>
      <c r="AVU292" s="10"/>
      <c r="AVV292" s="10"/>
      <c r="AVW292" s="10"/>
      <c r="AVX292" s="10"/>
      <c r="AVY292" s="10"/>
      <c r="AVZ292" s="10"/>
      <c r="AWA292" s="10"/>
      <c r="AWB292" s="10"/>
      <c r="AWC292" s="10"/>
      <c r="AWD292" s="10"/>
      <c r="AWE292" s="10"/>
      <c r="AWF292" s="10"/>
      <c r="AWG292" s="10"/>
      <c r="AWH292" s="10"/>
      <c r="AWI292" s="10"/>
      <c r="AWJ292" s="10"/>
      <c r="AWK292" s="10"/>
      <c r="AWL292" s="10"/>
      <c r="AWM292" s="10"/>
      <c r="AWN292" s="10"/>
      <c r="AWO292" s="10"/>
      <c r="AWP292" s="10"/>
      <c r="AWQ292" s="10"/>
      <c r="AWR292" s="10"/>
      <c r="AWS292" s="10"/>
      <c r="AWT292" s="10"/>
      <c r="AWU292" s="10"/>
      <c r="AWV292" s="10"/>
      <c r="AWW292" s="10"/>
      <c r="AWX292" s="10"/>
      <c r="AWY292" s="10"/>
      <c r="AWZ292" s="10"/>
      <c r="AXA292" s="10"/>
      <c r="AXB292" s="10"/>
      <c r="AXC292" s="10"/>
      <c r="AXD292" s="10"/>
      <c r="AXE292" s="10"/>
      <c r="AXF292" s="10"/>
      <c r="AXG292" s="10"/>
      <c r="AXH292" s="10"/>
      <c r="AXI292" s="10"/>
      <c r="AXJ292" s="10"/>
      <c r="AXK292" s="10"/>
      <c r="AXL292" s="10"/>
      <c r="AXM292" s="10"/>
      <c r="AXN292" s="10"/>
      <c r="AXO292" s="10"/>
      <c r="AXP292" s="10"/>
      <c r="AXQ292" s="10"/>
      <c r="AXR292" s="10"/>
      <c r="AXS292" s="10"/>
      <c r="AXT292" s="10"/>
      <c r="AXU292" s="10"/>
      <c r="AXV292" s="10"/>
      <c r="AXW292" s="10"/>
      <c r="AXX292" s="10"/>
      <c r="AXY292" s="10"/>
      <c r="AXZ292" s="10"/>
      <c r="AYA292" s="10"/>
      <c r="AYB292" s="10"/>
      <c r="AYC292" s="10"/>
      <c r="AYD292" s="10"/>
      <c r="AYE292" s="10"/>
      <c r="AYF292" s="10"/>
      <c r="AYG292" s="10"/>
      <c r="AYH292" s="10"/>
      <c r="AYI292" s="10"/>
      <c r="AYJ292" s="10"/>
      <c r="AYK292" s="10"/>
      <c r="AYL292" s="10"/>
      <c r="AYM292" s="10"/>
      <c r="AYN292" s="10"/>
      <c r="AYO292" s="10"/>
      <c r="AYP292" s="10"/>
      <c r="AYQ292" s="10"/>
      <c r="AYR292" s="10"/>
      <c r="AYS292" s="10"/>
      <c r="AYT292" s="10"/>
      <c r="AYU292" s="10"/>
      <c r="AYV292" s="10"/>
      <c r="AYW292" s="10"/>
      <c r="AYX292" s="10"/>
      <c r="AYY292" s="10"/>
      <c r="AYZ292" s="10"/>
      <c r="AZA292" s="10"/>
      <c r="AZB292" s="10"/>
      <c r="AZC292" s="10"/>
      <c r="AZD292" s="10"/>
      <c r="AZE292" s="10"/>
      <c r="AZF292" s="10"/>
      <c r="AZG292" s="10"/>
      <c r="AZH292" s="10"/>
      <c r="AZI292" s="10"/>
      <c r="AZJ292" s="10"/>
      <c r="AZK292" s="10"/>
      <c r="AZL292" s="10"/>
      <c r="AZM292" s="10"/>
      <c r="AZN292" s="10"/>
      <c r="AZO292" s="10"/>
      <c r="AZP292" s="10"/>
      <c r="AZQ292" s="10"/>
      <c r="AZR292" s="10"/>
      <c r="AZS292" s="10"/>
      <c r="AZT292" s="10"/>
      <c r="AZU292" s="10"/>
      <c r="AZV292" s="10"/>
      <c r="AZW292" s="10"/>
      <c r="AZX292" s="10"/>
      <c r="AZY292" s="10"/>
      <c r="AZZ292" s="10"/>
      <c r="BAA292" s="10"/>
      <c r="BAB292" s="10"/>
      <c r="BAC292" s="10"/>
      <c r="BAD292" s="10"/>
      <c r="BAE292" s="10"/>
      <c r="BAF292" s="10"/>
      <c r="BAG292" s="10"/>
      <c r="BAH292" s="10"/>
      <c r="BAI292" s="10"/>
      <c r="BAJ292" s="10"/>
      <c r="BAK292" s="10"/>
      <c r="BAL292" s="10"/>
      <c r="BAM292" s="10"/>
      <c r="BAN292" s="10"/>
      <c r="BAO292" s="10"/>
      <c r="BAP292" s="10"/>
      <c r="BAQ292" s="10"/>
      <c r="BAR292" s="10"/>
      <c r="BAS292" s="10"/>
      <c r="BAT292" s="10"/>
      <c r="BAU292" s="10"/>
      <c r="BAV292" s="10"/>
      <c r="BAW292" s="10"/>
      <c r="BAX292" s="10"/>
      <c r="BAY292" s="10"/>
      <c r="BAZ292" s="10"/>
      <c r="BBA292" s="10"/>
      <c r="BBB292" s="10"/>
      <c r="BBC292" s="10"/>
      <c r="BBD292" s="10"/>
      <c r="BBE292" s="10"/>
      <c r="BBF292" s="10"/>
      <c r="BBG292" s="10"/>
      <c r="BBH292" s="10"/>
      <c r="BBI292" s="10"/>
      <c r="BBJ292" s="10"/>
      <c r="BBK292" s="10"/>
      <c r="BBL292" s="10"/>
      <c r="BBM292" s="10"/>
      <c r="BBN292" s="10"/>
      <c r="BBO292" s="10"/>
      <c r="BBP292" s="10"/>
      <c r="BBQ292" s="10"/>
      <c r="BBR292" s="10"/>
      <c r="BBS292" s="10"/>
      <c r="BBT292" s="10"/>
      <c r="BBU292" s="10"/>
      <c r="BBV292" s="10"/>
      <c r="BBW292" s="10"/>
      <c r="BBX292" s="10"/>
      <c r="BBY292" s="10"/>
      <c r="BBZ292" s="10"/>
      <c r="BCA292" s="10"/>
      <c r="BCB292" s="10"/>
      <c r="BCC292" s="10"/>
      <c r="BCD292" s="10"/>
      <c r="BCE292" s="10"/>
      <c r="BCF292" s="10"/>
      <c r="BCG292" s="10"/>
      <c r="BCH292" s="10"/>
      <c r="BCI292" s="10"/>
      <c r="BCJ292" s="10"/>
      <c r="BCK292" s="10"/>
      <c r="BCL292" s="10"/>
      <c r="BCM292" s="10"/>
      <c r="BCN292" s="10"/>
      <c r="BCO292" s="10"/>
      <c r="BCP292" s="10"/>
      <c r="BCQ292" s="10"/>
      <c r="BCR292" s="10"/>
      <c r="BCS292" s="10"/>
      <c r="BCT292" s="10"/>
    </row>
    <row r="293" spans="1:1450" s="37" customFormat="1" x14ac:dyDescent="0.25">
      <c r="A293" s="17" t="s">
        <v>1238</v>
      </c>
      <c r="B293" s="14" t="s">
        <v>865</v>
      </c>
      <c r="C293" s="14" t="s">
        <v>84</v>
      </c>
      <c r="D293" s="14" t="s">
        <v>869</v>
      </c>
      <c r="E293" s="14" t="s">
        <v>867</v>
      </c>
      <c r="F293" s="14" t="s">
        <v>686</v>
      </c>
      <c r="G293" s="43">
        <v>19480</v>
      </c>
      <c r="H293" s="43">
        <v>1631</v>
      </c>
      <c r="I293" s="43">
        <v>1262</v>
      </c>
      <c r="J293" s="29"/>
      <c r="K293" s="29"/>
      <c r="L293" s="29"/>
      <c r="M293" s="29"/>
      <c r="N293" s="29"/>
      <c r="O293" s="29" t="str">
        <f t="shared" si="53"/>
        <v/>
      </c>
      <c r="P293" s="29"/>
      <c r="Q293" s="44">
        <f>ABS(G293-$K$291)</f>
        <v>2312.25</v>
      </c>
      <c r="R293" s="30">
        <f>IF(Q293&gt;$P$291,"",G293)</f>
        <v>19480</v>
      </c>
      <c r="S293" s="30">
        <f t="shared" si="56"/>
        <v>1262</v>
      </c>
      <c r="T293" s="29"/>
      <c r="U293" s="29"/>
      <c r="V293" s="29"/>
      <c r="W293" s="44">
        <f>IF(R293="","",((R293-$T$291)/S293)^2)</f>
        <v>3.3569963296882421</v>
      </c>
      <c r="X293" s="29"/>
      <c r="Y293" s="31"/>
      <c r="Z293" s="31"/>
      <c r="AA293" s="31"/>
      <c r="AB293" s="31"/>
      <c r="AC293" s="29"/>
      <c r="AD293" s="29"/>
      <c r="AE293" s="29"/>
      <c r="AF293" s="29"/>
      <c r="AG293" s="63"/>
      <c r="AH293" s="32"/>
      <c r="AI293" s="32"/>
      <c r="AJ293" s="32"/>
      <c r="AK293" s="32"/>
      <c r="AL293" s="29"/>
      <c r="AM293" s="29"/>
      <c r="AN293" s="29"/>
      <c r="AO293" s="95"/>
      <c r="AP293" s="29"/>
      <c r="AQ293" s="29"/>
      <c r="AR293" s="29"/>
      <c r="AS293" s="29"/>
      <c r="AT293" s="29"/>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c r="HU293" s="10"/>
      <c r="HV293" s="10"/>
      <c r="HW293" s="10"/>
      <c r="HX293" s="10"/>
      <c r="HY293" s="10"/>
      <c r="HZ293" s="10"/>
      <c r="IA293" s="10"/>
      <c r="IB293" s="10"/>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c r="JC293" s="10"/>
      <c r="JD293" s="10"/>
      <c r="JE293" s="10"/>
      <c r="JF293" s="10"/>
      <c r="JG293" s="10"/>
      <c r="JH293" s="10"/>
      <c r="JI293" s="10"/>
      <c r="JJ293" s="10"/>
      <c r="JK293" s="10"/>
      <c r="JL293" s="10"/>
      <c r="JM293" s="10"/>
      <c r="JN293" s="10"/>
      <c r="JO293" s="10"/>
      <c r="JP293" s="10"/>
      <c r="JQ293" s="10"/>
      <c r="JR293" s="10"/>
      <c r="JS293" s="10"/>
      <c r="JT293" s="10"/>
      <c r="JU293" s="10"/>
      <c r="JV293" s="10"/>
      <c r="JW293" s="10"/>
      <c r="JX293" s="10"/>
      <c r="JY293" s="10"/>
      <c r="JZ293" s="10"/>
      <c r="KA293" s="10"/>
      <c r="KB293" s="10"/>
      <c r="KC293" s="10"/>
      <c r="KD293" s="10"/>
      <c r="KE293" s="10"/>
      <c r="KF293" s="10"/>
      <c r="KG293" s="10"/>
      <c r="KH293" s="10"/>
      <c r="KI293" s="10"/>
      <c r="KJ293" s="10"/>
      <c r="KK293" s="10"/>
      <c r="KL293" s="10"/>
      <c r="KM293" s="10"/>
      <c r="KN293" s="10"/>
      <c r="KO293" s="10"/>
      <c r="KP293" s="10"/>
      <c r="KQ293" s="10"/>
      <c r="KR293" s="10"/>
      <c r="KS293" s="10"/>
      <c r="KT293" s="10"/>
      <c r="KU293" s="10"/>
      <c r="KV293" s="10"/>
      <c r="KW293" s="10"/>
      <c r="KX293" s="10"/>
      <c r="KY293" s="10"/>
      <c r="KZ293" s="10"/>
      <c r="LA293" s="10"/>
      <c r="LB293" s="10"/>
      <c r="LC293" s="10"/>
      <c r="LD293" s="10"/>
      <c r="LE293" s="10"/>
      <c r="LF293" s="10"/>
      <c r="LG293" s="10"/>
      <c r="LH293" s="10"/>
      <c r="LI293" s="10"/>
      <c r="LJ293" s="10"/>
      <c r="LK293" s="10"/>
      <c r="LL293" s="10"/>
      <c r="LM293" s="10"/>
      <c r="LN293" s="10"/>
      <c r="LO293" s="10"/>
      <c r="LP293" s="10"/>
      <c r="LQ293" s="10"/>
      <c r="LR293" s="10"/>
      <c r="LS293" s="10"/>
      <c r="LT293" s="10"/>
      <c r="LU293" s="10"/>
      <c r="LV293" s="10"/>
      <c r="LW293" s="10"/>
      <c r="LX293" s="10"/>
      <c r="LY293" s="10"/>
      <c r="LZ293" s="10"/>
      <c r="MA293" s="10"/>
      <c r="MB293" s="10"/>
      <c r="MC293" s="10"/>
      <c r="MD293" s="10"/>
      <c r="ME293" s="10"/>
      <c r="MF293" s="10"/>
      <c r="MG293" s="10"/>
      <c r="MH293" s="10"/>
      <c r="MI293" s="10"/>
      <c r="MJ293" s="10"/>
      <c r="MK293" s="10"/>
      <c r="ML293" s="10"/>
      <c r="MM293" s="10"/>
      <c r="MN293" s="10"/>
      <c r="MO293" s="10"/>
      <c r="MP293" s="10"/>
      <c r="MQ293" s="10"/>
      <c r="MR293" s="10"/>
      <c r="MS293" s="10"/>
      <c r="MT293" s="10"/>
      <c r="MU293" s="10"/>
      <c r="MV293" s="10"/>
      <c r="MW293" s="10"/>
      <c r="MX293" s="10"/>
      <c r="MY293" s="10"/>
      <c r="MZ293" s="10"/>
      <c r="NA293" s="10"/>
      <c r="NB293" s="10"/>
      <c r="NC293" s="10"/>
      <c r="ND293" s="10"/>
      <c r="NE293" s="10"/>
      <c r="NF293" s="10"/>
      <c r="NG293" s="10"/>
      <c r="NH293" s="10"/>
      <c r="NI293" s="10"/>
      <c r="NJ293" s="10"/>
      <c r="NK293" s="10"/>
      <c r="NL293" s="10"/>
      <c r="NM293" s="10"/>
      <c r="NN293" s="10"/>
      <c r="NO293" s="10"/>
      <c r="NP293" s="10"/>
      <c r="NQ293" s="10"/>
      <c r="NR293" s="10"/>
      <c r="NS293" s="10"/>
      <c r="NT293" s="10"/>
      <c r="NU293" s="10"/>
      <c r="NV293" s="10"/>
      <c r="NW293" s="10"/>
      <c r="NX293" s="10"/>
      <c r="NY293" s="10"/>
      <c r="NZ293" s="10"/>
      <c r="OA293" s="10"/>
      <c r="OB293" s="10"/>
      <c r="OC293" s="10"/>
      <c r="OD293" s="10"/>
      <c r="OE293" s="10"/>
      <c r="OF293" s="10"/>
      <c r="OG293" s="10"/>
      <c r="OH293" s="10"/>
      <c r="OI293" s="10"/>
      <c r="OJ293" s="10"/>
      <c r="OK293" s="10"/>
      <c r="OL293" s="10"/>
      <c r="OM293" s="10"/>
      <c r="ON293" s="10"/>
      <c r="OO293" s="10"/>
      <c r="OP293" s="10"/>
      <c r="OQ293" s="10"/>
      <c r="OR293" s="10"/>
      <c r="OS293" s="10"/>
      <c r="OT293" s="10"/>
      <c r="OU293" s="10"/>
      <c r="OV293" s="10"/>
      <c r="OW293" s="10"/>
      <c r="OX293" s="10"/>
      <c r="OY293" s="10"/>
      <c r="OZ293" s="10"/>
      <c r="PA293" s="10"/>
      <c r="PB293" s="10"/>
      <c r="PC293" s="10"/>
      <c r="PD293" s="10"/>
      <c r="PE293" s="10"/>
      <c r="PF293" s="10"/>
      <c r="PG293" s="10"/>
      <c r="PH293" s="10"/>
      <c r="PI293" s="10"/>
      <c r="PJ293" s="10"/>
      <c r="PK293" s="10"/>
      <c r="PL293" s="10"/>
      <c r="PM293" s="10"/>
      <c r="PN293" s="10"/>
      <c r="PO293" s="10"/>
      <c r="PP293" s="10"/>
      <c r="PQ293" s="10"/>
      <c r="PR293" s="10"/>
      <c r="PS293" s="10"/>
      <c r="PT293" s="10"/>
      <c r="PU293" s="10"/>
      <c r="PV293" s="10"/>
      <c r="PW293" s="10"/>
      <c r="PX293" s="10"/>
      <c r="PY293" s="10"/>
      <c r="PZ293" s="10"/>
      <c r="QA293" s="10"/>
      <c r="QB293" s="10"/>
      <c r="QC293" s="10"/>
      <c r="QD293" s="10"/>
      <c r="QE293" s="10"/>
      <c r="QF293" s="10"/>
      <c r="QG293" s="10"/>
      <c r="QH293" s="10"/>
      <c r="QI293" s="10"/>
      <c r="QJ293" s="10"/>
      <c r="QK293" s="10"/>
      <c r="QL293" s="10"/>
      <c r="QM293" s="10"/>
      <c r="QN293" s="10"/>
      <c r="QO293" s="10"/>
      <c r="QP293" s="10"/>
      <c r="QQ293" s="10"/>
      <c r="QR293" s="10"/>
      <c r="QS293" s="10"/>
      <c r="QT293" s="10"/>
      <c r="QU293" s="10"/>
      <c r="QV293" s="10"/>
      <c r="QW293" s="10"/>
      <c r="QX293" s="10"/>
      <c r="QY293" s="10"/>
      <c r="QZ293" s="10"/>
      <c r="RA293" s="10"/>
      <c r="RB293" s="10"/>
      <c r="RC293" s="10"/>
      <c r="RD293" s="10"/>
      <c r="RE293" s="10"/>
      <c r="RF293" s="10"/>
      <c r="RG293" s="10"/>
      <c r="RH293" s="10"/>
      <c r="RI293" s="10"/>
      <c r="RJ293" s="10"/>
      <c r="RK293" s="10"/>
      <c r="RL293" s="10"/>
      <c r="RM293" s="10"/>
      <c r="RN293" s="10"/>
      <c r="RO293" s="10"/>
      <c r="RP293" s="10"/>
      <c r="RQ293" s="10"/>
      <c r="RR293" s="10"/>
      <c r="RS293" s="10"/>
      <c r="RT293" s="10"/>
      <c r="RU293" s="10"/>
      <c r="RV293" s="10"/>
      <c r="RW293" s="10"/>
      <c r="RX293" s="10"/>
      <c r="RY293" s="10"/>
      <c r="RZ293" s="10"/>
      <c r="SA293" s="10"/>
      <c r="SB293" s="10"/>
      <c r="SC293" s="10"/>
      <c r="SD293" s="10"/>
      <c r="SE293" s="10"/>
      <c r="SF293" s="10"/>
      <c r="SG293" s="10"/>
      <c r="SH293" s="10"/>
      <c r="SI293" s="10"/>
      <c r="SJ293" s="10"/>
      <c r="SK293" s="10"/>
      <c r="SL293" s="10"/>
      <c r="SM293" s="10"/>
      <c r="SN293" s="10"/>
      <c r="SO293" s="10"/>
      <c r="SP293" s="10"/>
      <c r="SQ293" s="10"/>
      <c r="SR293" s="10"/>
      <c r="SS293" s="10"/>
      <c r="ST293" s="10"/>
      <c r="SU293" s="10"/>
      <c r="SV293" s="10"/>
      <c r="SW293" s="10"/>
      <c r="SX293" s="10"/>
      <c r="SY293" s="10"/>
      <c r="SZ293" s="10"/>
      <c r="TA293" s="10"/>
      <c r="TB293" s="10"/>
      <c r="TC293" s="10"/>
      <c r="TD293" s="10"/>
      <c r="TE293" s="10"/>
      <c r="TF293" s="10"/>
      <c r="TG293" s="10"/>
      <c r="TH293" s="10"/>
      <c r="TI293" s="10"/>
      <c r="TJ293" s="10"/>
      <c r="TK293" s="10"/>
      <c r="TL293" s="10"/>
      <c r="TM293" s="10"/>
      <c r="TN293" s="10"/>
      <c r="TO293" s="10"/>
      <c r="TP293" s="10"/>
      <c r="TQ293" s="10"/>
      <c r="TR293" s="10"/>
      <c r="TS293" s="10"/>
      <c r="TT293" s="10"/>
      <c r="TU293" s="10"/>
      <c r="TV293" s="10"/>
      <c r="TW293" s="10"/>
      <c r="TX293" s="10"/>
      <c r="TY293" s="10"/>
      <c r="TZ293" s="10"/>
      <c r="UA293" s="10"/>
      <c r="UB293" s="10"/>
      <c r="UC293" s="10"/>
      <c r="UD293" s="10"/>
      <c r="UE293" s="10"/>
      <c r="UF293" s="10"/>
      <c r="UG293" s="10"/>
      <c r="UH293" s="10"/>
      <c r="UI293" s="10"/>
      <c r="UJ293" s="10"/>
      <c r="UK293" s="10"/>
      <c r="UL293" s="10"/>
      <c r="UM293" s="10"/>
      <c r="UN293" s="10"/>
      <c r="UO293" s="10"/>
      <c r="UP293" s="10"/>
      <c r="UQ293" s="10"/>
      <c r="UR293" s="10"/>
      <c r="US293" s="10"/>
      <c r="UT293" s="10"/>
      <c r="UU293" s="10"/>
      <c r="UV293" s="10"/>
      <c r="UW293" s="10"/>
      <c r="UX293" s="10"/>
      <c r="UY293" s="10"/>
      <c r="UZ293" s="10"/>
      <c r="VA293" s="10"/>
      <c r="VB293" s="10"/>
      <c r="VC293" s="10"/>
      <c r="VD293" s="10"/>
      <c r="VE293" s="10"/>
      <c r="VF293" s="10"/>
      <c r="VG293" s="10"/>
      <c r="VH293" s="10"/>
      <c r="VI293" s="10"/>
      <c r="VJ293" s="10"/>
      <c r="VK293" s="10"/>
      <c r="VL293" s="10"/>
      <c r="VM293" s="10"/>
      <c r="VN293" s="10"/>
      <c r="VO293" s="10"/>
      <c r="VP293" s="10"/>
      <c r="VQ293" s="10"/>
      <c r="VR293" s="10"/>
      <c r="VS293" s="10"/>
      <c r="VT293" s="10"/>
      <c r="VU293" s="10"/>
      <c r="VV293" s="10"/>
      <c r="VW293" s="10"/>
      <c r="VX293" s="10"/>
      <c r="VY293" s="10"/>
      <c r="VZ293" s="10"/>
      <c r="WA293" s="10"/>
      <c r="WB293" s="10"/>
      <c r="WC293" s="10"/>
      <c r="WD293" s="10"/>
      <c r="WE293" s="10"/>
      <c r="WF293" s="10"/>
      <c r="WG293" s="10"/>
      <c r="WH293" s="10"/>
      <c r="WI293" s="10"/>
      <c r="WJ293" s="10"/>
      <c r="WK293" s="10"/>
      <c r="WL293" s="10"/>
      <c r="WM293" s="10"/>
      <c r="WN293" s="10"/>
      <c r="WO293" s="10"/>
      <c r="WP293" s="10"/>
      <c r="WQ293" s="10"/>
      <c r="WR293" s="10"/>
      <c r="WS293" s="10"/>
      <c r="WT293" s="10"/>
      <c r="WU293" s="10"/>
      <c r="WV293" s="10"/>
      <c r="WW293" s="10"/>
      <c r="WX293" s="10"/>
      <c r="WY293" s="10"/>
      <c r="WZ293" s="10"/>
      <c r="XA293" s="10"/>
      <c r="XB293" s="10"/>
      <c r="XC293" s="10"/>
      <c r="XD293" s="10"/>
      <c r="XE293" s="10"/>
      <c r="XF293" s="10"/>
      <c r="XG293" s="10"/>
      <c r="XH293" s="10"/>
      <c r="XI293" s="10"/>
      <c r="XJ293" s="10"/>
      <c r="XK293" s="10"/>
      <c r="XL293" s="10"/>
      <c r="XM293" s="10"/>
      <c r="XN293" s="10"/>
      <c r="XO293" s="10"/>
      <c r="XP293" s="10"/>
      <c r="XQ293" s="10"/>
      <c r="XR293" s="10"/>
      <c r="XS293" s="10"/>
      <c r="XT293" s="10"/>
      <c r="XU293" s="10"/>
      <c r="XV293" s="10"/>
      <c r="XW293" s="10"/>
      <c r="XX293" s="10"/>
      <c r="XY293" s="10"/>
      <c r="XZ293" s="10"/>
      <c r="YA293" s="10"/>
      <c r="YB293" s="10"/>
      <c r="YC293" s="10"/>
      <c r="YD293" s="10"/>
      <c r="YE293" s="10"/>
      <c r="YF293" s="10"/>
      <c r="YG293" s="10"/>
      <c r="YH293" s="10"/>
      <c r="YI293" s="10"/>
      <c r="YJ293" s="10"/>
      <c r="YK293" s="10"/>
      <c r="YL293" s="10"/>
      <c r="YM293" s="10"/>
      <c r="YN293" s="10"/>
      <c r="YO293" s="10"/>
      <c r="YP293" s="10"/>
      <c r="YQ293" s="10"/>
      <c r="YR293" s="10"/>
      <c r="YS293" s="10"/>
      <c r="YT293" s="10"/>
      <c r="YU293" s="10"/>
      <c r="YV293" s="10"/>
      <c r="YW293" s="10"/>
      <c r="YX293" s="10"/>
      <c r="YY293" s="10"/>
      <c r="YZ293" s="10"/>
      <c r="ZA293" s="10"/>
      <c r="ZB293" s="10"/>
      <c r="ZC293" s="10"/>
      <c r="ZD293" s="10"/>
      <c r="ZE293" s="10"/>
      <c r="ZF293" s="10"/>
      <c r="ZG293" s="10"/>
      <c r="ZH293" s="10"/>
      <c r="ZI293" s="10"/>
      <c r="ZJ293" s="10"/>
      <c r="ZK293" s="10"/>
      <c r="ZL293" s="10"/>
      <c r="ZM293" s="10"/>
      <c r="ZN293" s="10"/>
      <c r="ZO293" s="10"/>
      <c r="ZP293" s="10"/>
      <c r="ZQ293" s="10"/>
      <c r="ZR293" s="10"/>
      <c r="ZS293" s="10"/>
      <c r="ZT293" s="10"/>
      <c r="ZU293" s="10"/>
      <c r="ZV293" s="10"/>
      <c r="ZW293" s="10"/>
      <c r="ZX293" s="10"/>
      <c r="ZY293" s="10"/>
      <c r="ZZ293" s="10"/>
      <c r="AAA293" s="10"/>
      <c r="AAB293" s="10"/>
      <c r="AAC293" s="10"/>
      <c r="AAD293" s="10"/>
      <c r="AAE293" s="10"/>
      <c r="AAF293" s="10"/>
      <c r="AAG293" s="10"/>
      <c r="AAH293" s="10"/>
      <c r="AAI293" s="10"/>
      <c r="AAJ293" s="10"/>
      <c r="AAK293" s="10"/>
      <c r="AAL293" s="10"/>
      <c r="AAM293" s="10"/>
      <c r="AAN293" s="10"/>
      <c r="AAO293" s="10"/>
      <c r="AAP293" s="10"/>
      <c r="AAQ293" s="10"/>
      <c r="AAR293" s="10"/>
      <c r="AAS293" s="10"/>
      <c r="AAT293" s="10"/>
      <c r="AAU293" s="10"/>
      <c r="AAV293" s="10"/>
      <c r="AAW293" s="10"/>
      <c r="AAX293" s="10"/>
      <c r="AAY293" s="10"/>
      <c r="AAZ293" s="10"/>
      <c r="ABA293" s="10"/>
      <c r="ABB293" s="10"/>
      <c r="ABC293" s="10"/>
      <c r="ABD293" s="10"/>
      <c r="ABE293" s="10"/>
      <c r="ABF293" s="10"/>
      <c r="ABG293" s="10"/>
      <c r="ABH293" s="10"/>
      <c r="ABI293" s="10"/>
      <c r="ABJ293" s="10"/>
      <c r="ABK293" s="10"/>
      <c r="ABL293" s="10"/>
      <c r="ABM293" s="10"/>
      <c r="ABN293" s="10"/>
      <c r="ABO293" s="10"/>
      <c r="ABP293" s="10"/>
      <c r="ABQ293" s="10"/>
      <c r="ABR293" s="10"/>
      <c r="ABS293" s="10"/>
      <c r="ABT293" s="10"/>
      <c r="ABU293" s="10"/>
      <c r="ABV293" s="10"/>
      <c r="ABW293" s="10"/>
      <c r="ABX293" s="10"/>
      <c r="ABY293" s="10"/>
      <c r="ABZ293" s="10"/>
      <c r="ACA293" s="10"/>
      <c r="ACB293" s="10"/>
      <c r="ACC293" s="10"/>
      <c r="ACD293" s="10"/>
      <c r="ACE293" s="10"/>
      <c r="ACF293" s="10"/>
      <c r="ACG293" s="10"/>
      <c r="ACH293" s="10"/>
      <c r="ACI293" s="10"/>
      <c r="ACJ293" s="10"/>
      <c r="ACK293" s="10"/>
      <c r="ACL293" s="10"/>
      <c r="ACM293" s="10"/>
      <c r="ACN293" s="10"/>
      <c r="ACO293" s="10"/>
      <c r="ACP293" s="10"/>
      <c r="ACQ293" s="10"/>
      <c r="ACR293" s="10"/>
      <c r="ACS293" s="10"/>
      <c r="ACT293" s="10"/>
      <c r="ACU293" s="10"/>
      <c r="ACV293" s="10"/>
      <c r="ACW293" s="10"/>
      <c r="ACX293" s="10"/>
      <c r="ACY293" s="10"/>
      <c r="ACZ293" s="10"/>
      <c r="ADA293" s="10"/>
      <c r="ADB293" s="10"/>
      <c r="ADC293" s="10"/>
      <c r="ADD293" s="10"/>
      <c r="ADE293" s="10"/>
      <c r="ADF293" s="10"/>
      <c r="ADG293" s="10"/>
      <c r="ADH293" s="10"/>
      <c r="ADI293" s="10"/>
      <c r="ADJ293" s="10"/>
      <c r="ADK293" s="10"/>
      <c r="ADL293" s="10"/>
      <c r="ADM293" s="10"/>
      <c r="ADN293" s="10"/>
      <c r="ADO293" s="10"/>
      <c r="ADP293" s="10"/>
      <c r="ADQ293" s="10"/>
      <c r="ADR293" s="10"/>
      <c r="ADS293" s="10"/>
      <c r="ADT293" s="10"/>
      <c r="ADU293" s="10"/>
      <c r="ADV293" s="10"/>
      <c r="ADW293" s="10"/>
      <c r="ADX293" s="10"/>
      <c r="ADY293" s="10"/>
      <c r="ADZ293" s="10"/>
      <c r="AEA293" s="10"/>
      <c r="AEB293" s="10"/>
      <c r="AEC293" s="10"/>
      <c r="AED293" s="10"/>
      <c r="AEE293" s="10"/>
      <c r="AEF293" s="10"/>
      <c r="AEG293" s="10"/>
      <c r="AEH293" s="10"/>
      <c r="AEI293" s="10"/>
      <c r="AEJ293" s="10"/>
      <c r="AEK293" s="10"/>
      <c r="AEL293" s="10"/>
      <c r="AEM293" s="10"/>
      <c r="AEN293" s="10"/>
      <c r="AEO293" s="10"/>
      <c r="AEP293" s="10"/>
      <c r="AEQ293" s="10"/>
      <c r="AER293" s="10"/>
      <c r="AES293" s="10"/>
      <c r="AET293" s="10"/>
      <c r="AEU293" s="10"/>
      <c r="AEV293" s="10"/>
      <c r="AEW293" s="10"/>
      <c r="AEX293" s="10"/>
      <c r="AEY293" s="10"/>
      <c r="AEZ293" s="10"/>
      <c r="AFA293" s="10"/>
      <c r="AFB293" s="10"/>
      <c r="AFC293" s="10"/>
      <c r="AFD293" s="10"/>
      <c r="AFE293" s="10"/>
      <c r="AFF293" s="10"/>
      <c r="AFG293" s="10"/>
      <c r="AFH293" s="10"/>
      <c r="AFI293" s="10"/>
      <c r="AFJ293" s="10"/>
      <c r="AFK293" s="10"/>
      <c r="AFL293" s="10"/>
      <c r="AFM293" s="10"/>
      <c r="AFN293" s="10"/>
      <c r="AFO293" s="10"/>
      <c r="AFP293" s="10"/>
      <c r="AFQ293" s="10"/>
      <c r="AFR293" s="10"/>
      <c r="AFS293" s="10"/>
      <c r="AFT293" s="10"/>
      <c r="AFU293" s="10"/>
      <c r="AFV293" s="10"/>
      <c r="AFW293" s="10"/>
      <c r="AFX293" s="10"/>
      <c r="AFY293" s="10"/>
      <c r="AFZ293" s="10"/>
      <c r="AGA293" s="10"/>
      <c r="AGB293" s="10"/>
      <c r="AGC293" s="10"/>
      <c r="AGD293" s="10"/>
      <c r="AGE293" s="10"/>
      <c r="AGF293" s="10"/>
      <c r="AGG293" s="10"/>
      <c r="AGH293" s="10"/>
      <c r="AGI293" s="10"/>
      <c r="AGJ293" s="10"/>
      <c r="AGK293" s="10"/>
      <c r="AGL293" s="10"/>
      <c r="AGM293" s="10"/>
      <c r="AGN293" s="10"/>
      <c r="AGO293" s="10"/>
      <c r="AGP293" s="10"/>
      <c r="AGQ293" s="10"/>
      <c r="AGR293" s="10"/>
      <c r="AGS293" s="10"/>
      <c r="AGT293" s="10"/>
      <c r="AGU293" s="10"/>
      <c r="AGV293" s="10"/>
      <c r="AGW293" s="10"/>
      <c r="AGX293" s="10"/>
      <c r="AGY293" s="10"/>
      <c r="AGZ293" s="10"/>
      <c r="AHA293" s="10"/>
      <c r="AHB293" s="10"/>
      <c r="AHC293" s="10"/>
      <c r="AHD293" s="10"/>
      <c r="AHE293" s="10"/>
      <c r="AHF293" s="10"/>
      <c r="AHG293" s="10"/>
      <c r="AHH293" s="10"/>
      <c r="AHI293" s="10"/>
      <c r="AHJ293" s="10"/>
      <c r="AHK293" s="10"/>
      <c r="AHL293" s="10"/>
      <c r="AHM293" s="10"/>
      <c r="AHN293" s="10"/>
      <c r="AHO293" s="10"/>
      <c r="AHP293" s="10"/>
      <c r="AHQ293" s="10"/>
      <c r="AHR293" s="10"/>
      <c r="AHS293" s="10"/>
      <c r="AHT293" s="10"/>
      <c r="AHU293" s="10"/>
      <c r="AHV293" s="10"/>
      <c r="AHW293" s="10"/>
      <c r="AHX293" s="10"/>
      <c r="AHY293" s="10"/>
      <c r="AHZ293" s="10"/>
      <c r="AIA293" s="10"/>
      <c r="AIB293" s="10"/>
      <c r="AIC293" s="10"/>
      <c r="AID293" s="10"/>
      <c r="AIE293" s="10"/>
      <c r="AIF293" s="10"/>
      <c r="AIG293" s="10"/>
      <c r="AIH293" s="10"/>
      <c r="AII293" s="10"/>
      <c r="AIJ293" s="10"/>
      <c r="AIK293" s="10"/>
      <c r="AIL293" s="10"/>
      <c r="AIM293" s="10"/>
      <c r="AIN293" s="10"/>
      <c r="AIO293" s="10"/>
      <c r="AIP293" s="10"/>
      <c r="AIQ293" s="10"/>
      <c r="AIR293" s="10"/>
      <c r="AIS293" s="10"/>
      <c r="AIT293" s="10"/>
      <c r="AIU293" s="10"/>
      <c r="AIV293" s="10"/>
      <c r="AIW293" s="10"/>
      <c r="AIX293" s="10"/>
      <c r="AIY293" s="10"/>
      <c r="AIZ293" s="10"/>
      <c r="AJA293" s="10"/>
      <c r="AJB293" s="10"/>
      <c r="AJC293" s="10"/>
      <c r="AJD293" s="10"/>
      <c r="AJE293" s="10"/>
      <c r="AJF293" s="10"/>
      <c r="AJG293" s="10"/>
      <c r="AJH293" s="10"/>
      <c r="AJI293" s="10"/>
      <c r="AJJ293" s="10"/>
      <c r="AJK293" s="10"/>
      <c r="AJL293" s="10"/>
      <c r="AJM293" s="10"/>
      <c r="AJN293" s="10"/>
      <c r="AJO293" s="10"/>
      <c r="AJP293" s="10"/>
      <c r="AJQ293" s="10"/>
      <c r="AJR293" s="10"/>
      <c r="AJS293" s="10"/>
      <c r="AJT293" s="10"/>
      <c r="AJU293" s="10"/>
      <c r="AJV293" s="10"/>
      <c r="AJW293" s="10"/>
      <c r="AJX293" s="10"/>
      <c r="AJY293" s="10"/>
      <c r="AJZ293" s="10"/>
      <c r="AKA293" s="10"/>
      <c r="AKB293" s="10"/>
      <c r="AKC293" s="10"/>
      <c r="AKD293" s="10"/>
      <c r="AKE293" s="10"/>
      <c r="AKF293" s="10"/>
      <c r="AKG293" s="10"/>
      <c r="AKH293" s="10"/>
      <c r="AKI293" s="10"/>
      <c r="AKJ293" s="10"/>
      <c r="AKK293" s="10"/>
      <c r="AKL293" s="10"/>
      <c r="AKM293" s="10"/>
      <c r="AKN293" s="10"/>
      <c r="AKO293" s="10"/>
      <c r="AKP293" s="10"/>
      <c r="AKQ293" s="10"/>
      <c r="AKR293" s="10"/>
      <c r="AKS293" s="10"/>
      <c r="AKT293" s="10"/>
      <c r="AKU293" s="10"/>
      <c r="AKV293" s="10"/>
      <c r="AKW293" s="10"/>
      <c r="AKX293" s="10"/>
      <c r="AKY293" s="10"/>
      <c r="AKZ293" s="10"/>
      <c r="ALA293" s="10"/>
      <c r="ALB293" s="10"/>
      <c r="ALC293" s="10"/>
      <c r="ALD293" s="10"/>
      <c r="ALE293" s="10"/>
      <c r="ALF293" s="10"/>
      <c r="ALG293" s="10"/>
      <c r="ALH293" s="10"/>
      <c r="ALI293" s="10"/>
      <c r="ALJ293" s="10"/>
      <c r="ALK293" s="10"/>
      <c r="ALL293" s="10"/>
      <c r="ALM293" s="10"/>
      <c r="ALN293" s="10"/>
      <c r="ALO293" s="10"/>
      <c r="ALP293" s="10"/>
      <c r="ALQ293" s="10"/>
      <c r="ALR293" s="10"/>
      <c r="ALS293" s="10"/>
      <c r="ALT293" s="10"/>
      <c r="ALU293" s="10"/>
      <c r="ALV293" s="10"/>
      <c r="ALW293" s="10"/>
      <c r="ALX293" s="10"/>
      <c r="ALY293" s="10"/>
      <c r="ALZ293" s="10"/>
      <c r="AMA293" s="10"/>
      <c r="AMB293" s="10"/>
      <c r="AMC293" s="10"/>
      <c r="AMD293" s="10"/>
      <c r="AME293" s="10"/>
      <c r="AMF293" s="10"/>
      <c r="AMG293" s="10"/>
      <c r="AMH293" s="10"/>
      <c r="AMI293" s="10"/>
      <c r="AMJ293" s="10"/>
      <c r="AMK293" s="10"/>
      <c r="AML293" s="10"/>
      <c r="AMM293" s="10"/>
      <c r="AMN293" s="10"/>
      <c r="AMO293" s="10"/>
      <c r="AMP293" s="10"/>
      <c r="AMQ293" s="10"/>
      <c r="AMR293" s="10"/>
      <c r="AMS293" s="10"/>
      <c r="AMT293" s="10"/>
      <c r="AMU293" s="10"/>
      <c r="AMV293" s="10"/>
      <c r="AMW293" s="10"/>
      <c r="AMX293" s="10"/>
      <c r="AMY293" s="10"/>
      <c r="AMZ293" s="10"/>
      <c r="ANA293" s="10"/>
      <c r="ANB293" s="10"/>
      <c r="ANC293" s="10"/>
      <c r="AND293" s="10"/>
      <c r="ANE293" s="10"/>
      <c r="ANF293" s="10"/>
      <c r="ANG293" s="10"/>
      <c r="ANH293" s="10"/>
      <c r="ANI293" s="10"/>
      <c r="ANJ293" s="10"/>
      <c r="ANK293" s="10"/>
      <c r="ANL293" s="10"/>
      <c r="ANM293" s="10"/>
      <c r="ANN293" s="10"/>
      <c r="ANO293" s="10"/>
      <c r="ANP293" s="10"/>
      <c r="ANQ293" s="10"/>
      <c r="ANR293" s="10"/>
      <c r="ANS293" s="10"/>
      <c r="ANT293" s="10"/>
      <c r="ANU293" s="10"/>
      <c r="ANV293" s="10"/>
      <c r="ANW293" s="10"/>
      <c r="ANX293" s="10"/>
      <c r="ANY293" s="10"/>
      <c r="ANZ293" s="10"/>
      <c r="AOA293" s="10"/>
      <c r="AOB293" s="10"/>
      <c r="AOC293" s="10"/>
      <c r="AOD293" s="10"/>
      <c r="AOE293" s="10"/>
      <c r="AOF293" s="10"/>
      <c r="AOG293" s="10"/>
      <c r="AOH293" s="10"/>
      <c r="AOI293" s="10"/>
      <c r="AOJ293" s="10"/>
      <c r="AOK293" s="10"/>
      <c r="AOL293" s="10"/>
      <c r="AOM293" s="10"/>
      <c r="AON293" s="10"/>
      <c r="AOO293" s="10"/>
      <c r="AOP293" s="10"/>
      <c r="AOQ293" s="10"/>
      <c r="AOR293" s="10"/>
      <c r="AOS293" s="10"/>
      <c r="AOT293" s="10"/>
      <c r="AOU293" s="10"/>
      <c r="AOV293" s="10"/>
      <c r="AOW293" s="10"/>
      <c r="AOX293" s="10"/>
      <c r="AOY293" s="10"/>
      <c r="AOZ293" s="10"/>
      <c r="APA293" s="10"/>
      <c r="APB293" s="10"/>
      <c r="APC293" s="10"/>
      <c r="APD293" s="10"/>
      <c r="APE293" s="10"/>
      <c r="APF293" s="10"/>
      <c r="APG293" s="10"/>
      <c r="APH293" s="10"/>
      <c r="API293" s="10"/>
      <c r="APJ293" s="10"/>
      <c r="APK293" s="10"/>
      <c r="APL293" s="10"/>
      <c r="APM293" s="10"/>
      <c r="APN293" s="10"/>
      <c r="APO293" s="10"/>
      <c r="APP293" s="10"/>
      <c r="APQ293" s="10"/>
      <c r="APR293" s="10"/>
      <c r="APS293" s="10"/>
      <c r="APT293" s="10"/>
      <c r="APU293" s="10"/>
      <c r="APV293" s="10"/>
      <c r="APW293" s="10"/>
      <c r="APX293" s="10"/>
      <c r="APY293" s="10"/>
      <c r="APZ293" s="10"/>
      <c r="AQA293" s="10"/>
      <c r="AQB293" s="10"/>
      <c r="AQC293" s="10"/>
      <c r="AQD293" s="10"/>
      <c r="AQE293" s="10"/>
      <c r="AQF293" s="10"/>
      <c r="AQG293" s="10"/>
      <c r="AQH293" s="10"/>
      <c r="AQI293" s="10"/>
      <c r="AQJ293" s="10"/>
      <c r="AQK293" s="10"/>
      <c r="AQL293" s="10"/>
      <c r="AQM293" s="10"/>
      <c r="AQN293" s="10"/>
      <c r="AQO293" s="10"/>
      <c r="AQP293" s="10"/>
      <c r="AQQ293" s="10"/>
      <c r="AQR293" s="10"/>
      <c r="AQS293" s="10"/>
      <c r="AQT293" s="10"/>
      <c r="AQU293" s="10"/>
      <c r="AQV293" s="10"/>
      <c r="AQW293" s="10"/>
      <c r="AQX293" s="10"/>
      <c r="AQY293" s="10"/>
      <c r="AQZ293" s="10"/>
      <c r="ARA293" s="10"/>
      <c r="ARB293" s="10"/>
      <c r="ARC293" s="10"/>
      <c r="ARD293" s="10"/>
      <c r="ARE293" s="10"/>
      <c r="ARF293" s="10"/>
      <c r="ARG293" s="10"/>
      <c r="ARH293" s="10"/>
      <c r="ARI293" s="10"/>
      <c r="ARJ293" s="10"/>
      <c r="ARK293" s="10"/>
      <c r="ARL293" s="10"/>
      <c r="ARM293" s="10"/>
      <c r="ARN293" s="10"/>
      <c r="ARO293" s="10"/>
      <c r="ARP293" s="10"/>
      <c r="ARQ293" s="10"/>
      <c r="ARR293" s="10"/>
      <c r="ARS293" s="10"/>
      <c r="ART293" s="10"/>
      <c r="ARU293" s="10"/>
      <c r="ARV293" s="10"/>
      <c r="ARW293" s="10"/>
      <c r="ARX293" s="10"/>
      <c r="ARY293" s="10"/>
      <c r="ARZ293" s="10"/>
      <c r="ASA293" s="10"/>
      <c r="ASB293" s="10"/>
      <c r="ASC293" s="10"/>
      <c r="ASD293" s="10"/>
      <c r="ASE293" s="10"/>
      <c r="ASF293" s="10"/>
      <c r="ASG293" s="10"/>
      <c r="ASH293" s="10"/>
      <c r="ASI293" s="10"/>
      <c r="ASJ293" s="10"/>
      <c r="ASK293" s="10"/>
      <c r="ASL293" s="10"/>
      <c r="ASM293" s="10"/>
      <c r="ASN293" s="10"/>
      <c r="ASO293" s="10"/>
      <c r="ASP293" s="10"/>
      <c r="ASQ293" s="10"/>
      <c r="ASR293" s="10"/>
      <c r="ASS293" s="10"/>
      <c r="AST293" s="10"/>
      <c r="ASU293" s="10"/>
      <c r="ASV293" s="10"/>
      <c r="ASW293" s="10"/>
      <c r="ASX293" s="10"/>
      <c r="ASY293" s="10"/>
      <c r="ASZ293" s="10"/>
      <c r="ATA293" s="10"/>
      <c r="ATB293" s="10"/>
      <c r="ATC293" s="10"/>
      <c r="ATD293" s="10"/>
      <c r="ATE293" s="10"/>
      <c r="ATF293" s="10"/>
      <c r="ATG293" s="10"/>
      <c r="ATH293" s="10"/>
      <c r="ATI293" s="10"/>
      <c r="ATJ293" s="10"/>
      <c r="ATK293" s="10"/>
      <c r="ATL293" s="10"/>
      <c r="ATM293" s="10"/>
      <c r="ATN293" s="10"/>
      <c r="ATO293" s="10"/>
      <c r="ATP293" s="10"/>
      <c r="ATQ293" s="10"/>
      <c r="ATR293" s="10"/>
      <c r="ATS293" s="10"/>
      <c r="ATT293" s="10"/>
      <c r="ATU293" s="10"/>
      <c r="ATV293" s="10"/>
      <c r="ATW293" s="10"/>
      <c r="ATX293" s="10"/>
      <c r="ATY293" s="10"/>
      <c r="ATZ293" s="10"/>
      <c r="AUA293" s="10"/>
      <c r="AUB293" s="10"/>
      <c r="AUC293" s="10"/>
      <c r="AUD293" s="10"/>
      <c r="AUE293" s="10"/>
      <c r="AUF293" s="10"/>
      <c r="AUG293" s="10"/>
      <c r="AUH293" s="10"/>
      <c r="AUI293" s="10"/>
      <c r="AUJ293" s="10"/>
      <c r="AUK293" s="10"/>
      <c r="AUL293" s="10"/>
      <c r="AUM293" s="10"/>
      <c r="AUN293" s="10"/>
      <c r="AUO293" s="10"/>
      <c r="AUP293" s="10"/>
      <c r="AUQ293" s="10"/>
      <c r="AUR293" s="10"/>
      <c r="AUS293" s="10"/>
      <c r="AUT293" s="10"/>
      <c r="AUU293" s="10"/>
      <c r="AUV293" s="10"/>
      <c r="AUW293" s="10"/>
      <c r="AUX293" s="10"/>
      <c r="AUY293" s="10"/>
      <c r="AUZ293" s="10"/>
      <c r="AVA293" s="10"/>
      <c r="AVB293" s="10"/>
      <c r="AVC293" s="10"/>
      <c r="AVD293" s="10"/>
      <c r="AVE293" s="10"/>
      <c r="AVF293" s="10"/>
      <c r="AVG293" s="10"/>
      <c r="AVH293" s="10"/>
      <c r="AVI293" s="10"/>
      <c r="AVJ293" s="10"/>
      <c r="AVK293" s="10"/>
      <c r="AVL293" s="10"/>
      <c r="AVM293" s="10"/>
      <c r="AVN293" s="10"/>
      <c r="AVO293" s="10"/>
      <c r="AVP293" s="10"/>
      <c r="AVQ293" s="10"/>
      <c r="AVR293" s="10"/>
      <c r="AVS293" s="10"/>
      <c r="AVT293" s="10"/>
      <c r="AVU293" s="10"/>
      <c r="AVV293" s="10"/>
      <c r="AVW293" s="10"/>
      <c r="AVX293" s="10"/>
      <c r="AVY293" s="10"/>
      <c r="AVZ293" s="10"/>
      <c r="AWA293" s="10"/>
      <c r="AWB293" s="10"/>
      <c r="AWC293" s="10"/>
      <c r="AWD293" s="10"/>
      <c r="AWE293" s="10"/>
      <c r="AWF293" s="10"/>
      <c r="AWG293" s="10"/>
      <c r="AWH293" s="10"/>
      <c r="AWI293" s="10"/>
      <c r="AWJ293" s="10"/>
      <c r="AWK293" s="10"/>
      <c r="AWL293" s="10"/>
      <c r="AWM293" s="10"/>
      <c r="AWN293" s="10"/>
      <c r="AWO293" s="10"/>
      <c r="AWP293" s="10"/>
      <c r="AWQ293" s="10"/>
      <c r="AWR293" s="10"/>
      <c r="AWS293" s="10"/>
      <c r="AWT293" s="10"/>
      <c r="AWU293" s="10"/>
      <c r="AWV293" s="10"/>
      <c r="AWW293" s="10"/>
      <c r="AWX293" s="10"/>
      <c r="AWY293" s="10"/>
      <c r="AWZ293" s="10"/>
      <c r="AXA293" s="10"/>
      <c r="AXB293" s="10"/>
      <c r="AXC293" s="10"/>
      <c r="AXD293" s="10"/>
      <c r="AXE293" s="10"/>
      <c r="AXF293" s="10"/>
      <c r="AXG293" s="10"/>
      <c r="AXH293" s="10"/>
      <c r="AXI293" s="10"/>
      <c r="AXJ293" s="10"/>
      <c r="AXK293" s="10"/>
      <c r="AXL293" s="10"/>
      <c r="AXM293" s="10"/>
      <c r="AXN293" s="10"/>
      <c r="AXO293" s="10"/>
      <c r="AXP293" s="10"/>
      <c r="AXQ293" s="10"/>
      <c r="AXR293" s="10"/>
      <c r="AXS293" s="10"/>
      <c r="AXT293" s="10"/>
      <c r="AXU293" s="10"/>
      <c r="AXV293" s="10"/>
      <c r="AXW293" s="10"/>
      <c r="AXX293" s="10"/>
      <c r="AXY293" s="10"/>
      <c r="AXZ293" s="10"/>
      <c r="AYA293" s="10"/>
      <c r="AYB293" s="10"/>
      <c r="AYC293" s="10"/>
      <c r="AYD293" s="10"/>
      <c r="AYE293" s="10"/>
      <c r="AYF293" s="10"/>
      <c r="AYG293" s="10"/>
      <c r="AYH293" s="10"/>
      <c r="AYI293" s="10"/>
      <c r="AYJ293" s="10"/>
      <c r="AYK293" s="10"/>
      <c r="AYL293" s="10"/>
      <c r="AYM293" s="10"/>
      <c r="AYN293" s="10"/>
      <c r="AYO293" s="10"/>
      <c r="AYP293" s="10"/>
      <c r="AYQ293" s="10"/>
      <c r="AYR293" s="10"/>
      <c r="AYS293" s="10"/>
      <c r="AYT293" s="10"/>
      <c r="AYU293" s="10"/>
      <c r="AYV293" s="10"/>
      <c r="AYW293" s="10"/>
      <c r="AYX293" s="10"/>
      <c r="AYY293" s="10"/>
      <c r="AYZ293" s="10"/>
      <c r="AZA293" s="10"/>
      <c r="AZB293" s="10"/>
      <c r="AZC293" s="10"/>
      <c r="AZD293" s="10"/>
      <c r="AZE293" s="10"/>
      <c r="AZF293" s="10"/>
      <c r="AZG293" s="10"/>
      <c r="AZH293" s="10"/>
      <c r="AZI293" s="10"/>
      <c r="AZJ293" s="10"/>
      <c r="AZK293" s="10"/>
      <c r="AZL293" s="10"/>
      <c r="AZM293" s="10"/>
      <c r="AZN293" s="10"/>
      <c r="AZO293" s="10"/>
      <c r="AZP293" s="10"/>
      <c r="AZQ293" s="10"/>
      <c r="AZR293" s="10"/>
      <c r="AZS293" s="10"/>
      <c r="AZT293" s="10"/>
      <c r="AZU293" s="10"/>
      <c r="AZV293" s="10"/>
      <c r="AZW293" s="10"/>
      <c r="AZX293" s="10"/>
      <c r="AZY293" s="10"/>
      <c r="AZZ293" s="10"/>
      <c r="BAA293" s="10"/>
      <c r="BAB293" s="10"/>
      <c r="BAC293" s="10"/>
      <c r="BAD293" s="10"/>
      <c r="BAE293" s="10"/>
      <c r="BAF293" s="10"/>
      <c r="BAG293" s="10"/>
      <c r="BAH293" s="10"/>
      <c r="BAI293" s="10"/>
      <c r="BAJ293" s="10"/>
      <c r="BAK293" s="10"/>
      <c r="BAL293" s="10"/>
      <c r="BAM293" s="10"/>
      <c r="BAN293" s="10"/>
      <c r="BAO293" s="10"/>
      <c r="BAP293" s="10"/>
      <c r="BAQ293" s="10"/>
      <c r="BAR293" s="10"/>
      <c r="BAS293" s="10"/>
      <c r="BAT293" s="10"/>
      <c r="BAU293" s="10"/>
      <c r="BAV293" s="10"/>
      <c r="BAW293" s="10"/>
      <c r="BAX293" s="10"/>
      <c r="BAY293" s="10"/>
      <c r="BAZ293" s="10"/>
      <c r="BBA293" s="10"/>
      <c r="BBB293" s="10"/>
      <c r="BBC293" s="10"/>
      <c r="BBD293" s="10"/>
      <c r="BBE293" s="10"/>
      <c r="BBF293" s="10"/>
      <c r="BBG293" s="10"/>
      <c r="BBH293" s="10"/>
      <c r="BBI293" s="10"/>
      <c r="BBJ293" s="10"/>
      <c r="BBK293" s="10"/>
      <c r="BBL293" s="10"/>
      <c r="BBM293" s="10"/>
      <c r="BBN293" s="10"/>
      <c r="BBO293" s="10"/>
      <c r="BBP293" s="10"/>
      <c r="BBQ293" s="10"/>
      <c r="BBR293" s="10"/>
      <c r="BBS293" s="10"/>
      <c r="BBT293" s="10"/>
      <c r="BBU293" s="10"/>
      <c r="BBV293" s="10"/>
      <c r="BBW293" s="10"/>
      <c r="BBX293" s="10"/>
      <c r="BBY293" s="10"/>
      <c r="BBZ293" s="10"/>
      <c r="BCA293" s="10"/>
      <c r="BCB293" s="10"/>
      <c r="BCC293" s="10"/>
      <c r="BCD293" s="10"/>
      <c r="BCE293" s="10"/>
      <c r="BCF293" s="10"/>
      <c r="BCG293" s="10"/>
      <c r="BCH293" s="10"/>
      <c r="BCI293" s="10"/>
      <c r="BCJ293" s="10"/>
      <c r="BCK293" s="10"/>
      <c r="BCL293" s="10"/>
      <c r="BCM293" s="10"/>
      <c r="BCN293" s="10"/>
      <c r="BCO293" s="10"/>
      <c r="BCP293" s="10"/>
      <c r="BCQ293" s="10"/>
      <c r="BCR293" s="10"/>
      <c r="BCS293" s="10"/>
      <c r="BCT293" s="10"/>
    </row>
    <row r="294" spans="1:1450" s="37" customFormat="1" x14ac:dyDescent="0.25">
      <c r="A294" s="17" t="s">
        <v>1238</v>
      </c>
      <c r="B294" s="14" t="s">
        <v>865</v>
      </c>
      <c r="C294" s="14" t="s">
        <v>84</v>
      </c>
      <c r="D294" s="14" t="s">
        <v>870</v>
      </c>
      <c r="E294" s="14" t="s">
        <v>867</v>
      </c>
      <c r="F294" s="14" t="s">
        <v>685</v>
      </c>
      <c r="G294" s="43">
        <v>22268</v>
      </c>
      <c r="H294" s="43">
        <v>1702</v>
      </c>
      <c r="I294" s="43">
        <v>1226</v>
      </c>
      <c r="J294" s="29"/>
      <c r="K294" s="29"/>
      <c r="L294" s="29"/>
      <c r="M294" s="29"/>
      <c r="N294" s="29"/>
      <c r="O294" s="29" t="str">
        <f t="shared" si="53"/>
        <v/>
      </c>
      <c r="P294" s="29"/>
      <c r="Q294" s="44">
        <f>ABS(G294-$K$291)</f>
        <v>5100.25</v>
      </c>
      <c r="R294" s="30">
        <f>IF(Q294&gt;$P$291,"",G294)</f>
        <v>22268</v>
      </c>
      <c r="S294" s="30">
        <f t="shared" si="56"/>
        <v>1226</v>
      </c>
      <c r="T294" s="29"/>
      <c r="U294" s="29"/>
      <c r="V294" s="29"/>
      <c r="W294" s="44">
        <f>IF(R294="","",((R294-$T$291)/S294)^2)</f>
        <v>17.306210772109996</v>
      </c>
      <c r="X294" s="29"/>
      <c r="Y294" s="31"/>
      <c r="Z294" s="31"/>
      <c r="AA294" s="31"/>
      <c r="AB294" s="31"/>
      <c r="AC294" s="29"/>
      <c r="AD294" s="29"/>
      <c r="AE294" s="29"/>
      <c r="AF294" s="29"/>
      <c r="AG294" s="63"/>
      <c r="AH294" s="32"/>
      <c r="AI294" s="32"/>
      <c r="AJ294" s="32"/>
      <c r="AK294" s="32"/>
      <c r="AL294" s="29"/>
      <c r="AM294" s="29"/>
      <c r="AP294" s="29"/>
      <c r="AQ294" s="29"/>
      <c r="AR294" s="29"/>
      <c r="AS294" s="29"/>
      <c r="AT294" s="29"/>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c r="HU294" s="10"/>
      <c r="HV294" s="10"/>
      <c r="HW294" s="10"/>
      <c r="HX294" s="10"/>
      <c r="HY294" s="10"/>
      <c r="HZ294" s="10"/>
      <c r="IA294" s="10"/>
      <c r="IB294" s="10"/>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c r="JC294" s="10"/>
      <c r="JD294" s="10"/>
      <c r="JE294" s="10"/>
      <c r="JF294" s="10"/>
      <c r="JG294" s="10"/>
      <c r="JH294" s="10"/>
      <c r="JI294" s="10"/>
      <c r="JJ294" s="10"/>
      <c r="JK294" s="10"/>
      <c r="JL294" s="10"/>
      <c r="JM294" s="10"/>
      <c r="JN294" s="10"/>
      <c r="JO294" s="10"/>
      <c r="JP294" s="10"/>
      <c r="JQ294" s="10"/>
      <c r="JR294" s="10"/>
      <c r="JS294" s="10"/>
      <c r="JT294" s="10"/>
      <c r="JU294" s="10"/>
      <c r="JV294" s="10"/>
      <c r="JW294" s="10"/>
      <c r="JX294" s="10"/>
      <c r="JY294" s="10"/>
      <c r="JZ294" s="10"/>
      <c r="KA294" s="10"/>
      <c r="KB294" s="10"/>
      <c r="KC294" s="10"/>
      <c r="KD294" s="10"/>
      <c r="KE294" s="10"/>
      <c r="KF294" s="10"/>
      <c r="KG294" s="10"/>
      <c r="KH294" s="10"/>
      <c r="KI294" s="10"/>
      <c r="KJ294" s="10"/>
      <c r="KK294" s="10"/>
      <c r="KL294" s="10"/>
      <c r="KM294" s="10"/>
      <c r="KN294" s="10"/>
      <c r="KO294" s="10"/>
      <c r="KP294" s="10"/>
      <c r="KQ294" s="10"/>
      <c r="KR294" s="10"/>
      <c r="KS294" s="10"/>
      <c r="KT294" s="10"/>
      <c r="KU294" s="10"/>
      <c r="KV294" s="10"/>
      <c r="KW294" s="10"/>
      <c r="KX294" s="10"/>
      <c r="KY294" s="10"/>
      <c r="KZ294" s="10"/>
      <c r="LA294" s="10"/>
      <c r="LB294" s="10"/>
      <c r="LC294" s="10"/>
      <c r="LD294" s="10"/>
      <c r="LE294" s="10"/>
      <c r="LF294" s="10"/>
      <c r="LG294" s="10"/>
      <c r="LH294" s="10"/>
      <c r="LI294" s="10"/>
      <c r="LJ294" s="10"/>
      <c r="LK294" s="10"/>
      <c r="LL294" s="10"/>
      <c r="LM294" s="10"/>
      <c r="LN294" s="10"/>
      <c r="LO294" s="10"/>
      <c r="LP294" s="10"/>
      <c r="LQ294" s="10"/>
      <c r="LR294" s="10"/>
      <c r="LS294" s="10"/>
      <c r="LT294" s="10"/>
      <c r="LU294" s="10"/>
      <c r="LV294" s="10"/>
      <c r="LW294" s="10"/>
      <c r="LX294" s="10"/>
      <c r="LY294" s="10"/>
      <c r="LZ294" s="10"/>
      <c r="MA294" s="10"/>
      <c r="MB294" s="10"/>
      <c r="MC294" s="10"/>
      <c r="MD294" s="10"/>
      <c r="ME294" s="10"/>
      <c r="MF294" s="10"/>
      <c r="MG294" s="10"/>
      <c r="MH294" s="10"/>
      <c r="MI294" s="10"/>
      <c r="MJ294" s="10"/>
      <c r="MK294" s="10"/>
      <c r="ML294" s="10"/>
      <c r="MM294" s="10"/>
      <c r="MN294" s="10"/>
      <c r="MO294" s="10"/>
      <c r="MP294" s="10"/>
      <c r="MQ294" s="10"/>
      <c r="MR294" s="10"/>
      <c r="MS294" s="10"/>
      <c r="MT294" s="10"/>
      <c r="MU294" s="10"/>
      <c r="MV294" s="10"/>
      <c r="MW294" s="10"/>
      <c r="MX294" s="10"/>
      <c r="MY294" s="10"/>
      <c r="MZ294" s="10"/>
      <c r="NA294" s="10"/>
      <c r="NB294" s="10"/>
      <c r="NC294" s="10"/>
      <c r="ND294" s="10"/>
      <c r="NE294" s="10"/>
      <c r="NF294" s="10"/>
      <c r="NG294" s="10"/>
      <c r="NH294" s="10"/>
      <c r="NI294" s="10"/>
      <c r="NJ294" s="10"/>
      <c r="NK294" s="10"/>
      <c r="NL294" s="10"/>
      <c r="NM294" s="10"/>
      <c r="NN294" s="10"/>
      <c r="NO294" s="10"/>
      <c r="NP294" s="10"/>
      <c r="NQ294" s="10"/>
      <c r="NR294" s="10"/>
      <c r="NS294" s="10"/>
      <c r="NT294" s="10"/>
      <c r="NU294" s="10"/>
      <c r="NV294" s="10"/>
      <c r="NW294" s="10"/>
      <c r="NX294" s="10"/>
      <c r="NY294" s="10"/>
      <c r="NZ294" s="10"/>
      <c r="OA294" s="10"/>
      <c r="OB294" s="10"/>
      <c r="OC294" s="10"/>
      <c r="OD294" s="10"/>
      <c r="OE294" s="10"/>
      <c r="OF294" s="10"/>
      <c r="OG294" s="10"/>
      <c r="OH294" s="10"/>
      <c r="OI294" s="10"/>
      <c r="OJ294" s="10"/>
      <c r="OK294" s="10"/>
      <c r="OL294" s="10"/>
      <c r="OM294" s="10"/>
      <c r="ON294" s="10"/>
      <c r="OO294" s="10"/>
      <c r="OP294" s="10"/>
      <c r="OQ294" s="10"/>
      <c r="OR294" s="10"/>
      <c r="OS294" s="10"/>
      <c r="OT294" s="10"/>
      <c r="OU294" s="10"/>
      <c r="OV294" s="10"/>
      <c r="OW294" s="10"/>
      <c r="OX294" s="10"/>
      <c r="OY294" s="10"/>
      <c r="OZ294" s="10"/>
      <c r="PA294" s="10"/>
      <c r="PB294" s="10"/>
      <c r="PC294" s="10"/>
      <c r="PD294" s="10"/>
      <c r="PE294" s="10"/>
      <c r="PF294" s="10"/>
      <c r="PG294" s="10"/>
      <c r="PH294" s="10"/>
      <c r="PI294" s="10"/>
      <c r="PJ294" s="10"/>
      <c r="PK294" s="10"/>
      <c r="PL294" s="10"/>
      <c r="PM294" s="10"/>
      <c r="PN294" s="10"/>
      <c r="PO294" s="10"/>
      <c r="PP294" s="10"/>
      <c r="PQ294" s="10"/>
      <c r="PR294" s="10"/>
      <c r="PS294" s="10"/>
      <c r="PT294" s="10"/>
      <c r="PU294" s="10"/>
      <c r="PV294" s="10"/>
      <c r="PW294" s="10"/>
      <c r="PX294" s="10"/>
      <c r="PY294" s="10"/>
      <c r="PZ294" s="10"/>
      <c r="QA294" s="10"/>
      <c r="QB294" s="10"/>
      <c r="QC294" s="10"/>
      <c r="QD294" s="10"/>
      <c r="QE294" s="10"/>
      <c r="QF294" s="10"/>
      <c r="QG294" s="10"/>
      <c r="QH294" s="10"/>
      <c r="QI294" s="10"/>
      <c r="QJ294" s="10"/>
      <c r="QK294" s="10"/>
      <c r="QL294" s="10"/>
      <c r="QM294" s="10"/>
      <c r="QN294" s="10"/>
      <c r="QO294" s="10"/>
      <c r="QP294" s="10"/>
      <c r="QQ294" s="10"/>
      <c r="QR294" s="10"/>
      <c r="QS294" s="10"/>
      <c r="QT294" s="10"/>
      <c r="QU294" s="10"/>
      <c r="QV294" s="10"/>
      <c r="QW294" s="10"/>
      <c r="QX294" s="10"/>
      <c r="QY294" s="10"/>
      <c r="QZ294" s="10"/>
      <c r="RA294" s="10"/>
      <c r="RB294" s="10"/>
      <c r="RC294" s="10"/>
      <c r="RD294" s="10"/>
      <c r="RE294" s="10"/>
      <c r="RF294" s="10"/>
      <c r="RG294" s="10"/>
      <c r="RH294" s="10"/>
      <c r="RI294" s="10"/>
      <c r="RJ294" s="10"/>
      <c r="RK294" s="10"/>
      <c r="RL294" s="10"/>
      <c r="RM294" s="10"/>
      <c r="RN294" s="10"/>
      <c r="RO294" s="10"/>
      <c r="RP294" s="10"/>
      <c r="RQ294" s="10"/>
      <c r="RR294" s="10"/>
      <c r="RS294" s="10"/>
      <c r="RT294" s="10"/>
      <c r="RU294" s="10"/>
      <c r="RV294" s="10"/>
      <c r="RW294" s="10"/>
      <c r="RX294" s="10"/>
      <c r="RY294" s="10"/>
      <c r="RZ294" s="10"/>
      <c r="SA294" s="10"/>
      <c r="SB294" s="10"/>
      <c r="SC294" s="10"/>
      <c r="SD294" s="10"/>
      <c r="SE294" s="10"/>
      <c r="SF294" s="10"/>
      <c r="SG294" s="10"/>
      <c r="SH294" s="10"/>
      <c r="SI294" s="10"/>
      <c r="SJ294" s="10"/>
      <c r="SK294" s="10"/>
      <c r="SL294" s="10"/>
      <c r="SM294" s="10"/>
      <c r="SN294" s="10"/>
      <c r="SO294" s="10"/>
      <c r="SP294" s="10"/>
      <c r="SQ294" s="10"/>
      <c r="SR294" s="10"/>
      <c r="SS294" s="10"/>
      <c r="ST294" s="10"/>
      <c r="SU294" s="10"/>
      <c r="SV294" s="10"/>
      <c r="SW294" s="10"/>
      <c r="SX294" s="10"/>
      <c r="SY294" s="10"/>
      <c r="SZ294" s="10"/>
      <c r="TA294" s="10"/>
      <c r="TB294" s="10"/>
      <c r="TC294" s="10"/>
      <c r="TD294" s="10"/>
      <c r="TE294" s="10"/>
      <c r="TF294" s="10"/>
      <c r="TG294" s="10"/>
      <c r="TH294" s="10"/>
      <c r="TI294" s="10"/>
      <c r="TJ294" s="10"/>
      <c r="TK294" s="10"/>
      <c r="TL294" s="10"/>
      <c r="TM294" s="10"/>
      <c r="TN294" s="10"/>
      <c r="TO294" s="10"/>
      <c r="TP294" s="10"/>
      <c r="TQ294" s="10"/>
      <c r="TR294" s="10"/>
      <c r="TS294" s="10"/>
      <c r="TT294" s="10"/>
      <c r="TU294" s="10"/>
      <c r="TV294" s="10"/>
      <c r="TW294" s="10"/>
      <c r="TX294" s="10"/>
      <c r="TY294" s="10"/>
      <c r="TZ294" s="10"/>
      <c r="UA294" s="10"/>
      <c r="UB294" s="10"/>
      <c r="UC294" s="10"/>
      <c r="UD294" s="10"/>
      <c r="UE294" s="10"/>
      <c r="UF294" s="10"/>
      <c r="UG294" s="10"/>
      <c r="UH294" s="10"/>
      <c r="UI294" s="10"/>
      <c r="UJ294" s="10"/>
      <c r="UK294" s="10"/>
      <c r="UL294" s="10"/>
      <c r="UM294" s="10"/>
      <c r="UN294" s="10"/>
      <c r="UO294" s="10"/>
      <c r="UP294" s="10"/>
      <c r="UQ294" s="10"/>
      <c r="UR294" s="10"/>
      <c r="US294" s="10"/>
      <c r="UT294" s="10"/>
      <c r="UU294" s="10"/>
      <c r="UV294" s="10"/>
      <c r="UW294" s="10"/>
      <c r="UX294" s="10"/>
      <c r="UY294" s="10"/>
      <c r="UZ294" s="10"/>
      <c r="VA294" s="10"/>
      <c r="VB294" s="10"/>
      <c r="VC294" s="10"/>
      <c r="VD294" s="10"/>
      <c r="VE294" s="10"/>
      <c r="VF294" s="10"/>
      <c r="VG294" s="10"/>
      <c r="VH294" s="10"/>
      <c r="VI294" s="10"/>
      <c r="VJ294" s="10"/>
      <c r="VK294" s="10"/>
      <c r="VL294" s="10"/>
      <c r="VM294" s="10"/>
      <c r="VN294" s="10"/>
      <c r="VO294" s="10"/>
      <c r="VP294" s="10"/>
      <c r="VQ294" s="10"/>
      <c r="VR294" s="10"/>
      <c r="VS294" s="10"/>
      <c r="VT294" s="10"/>
      <c r="VU294" s="10"/>
      <c r="VV294" s="10"/>
      <c r="VW294" s="10"/>
      <c r="VX294" s="10"/>
      <c r="VY294" s="10"/>
      <c r="VZ294" s="10"/>
      <c r="WA294" s="10"/>
      <c r="WB294" s="10"/>
      <c r="WC294" s="10"/>
      <c r="WD294" s="10"/>
      <c r="WE294" s="10"/>
      <c r="WF294" s="10"/>
      <c r="WG294" s="10"/>
      <c r="WH294" s="10"/>
      <c r="WI294" s="10"/>
      <c r="WJ294" s="10"/>
      <c r="WK294" s="10"/>
      <c r="WL294" s="10"/>
      <c r="WM294" s="10"/>
      <c r="WN294" s="10"/>
      <c r="WO294" s="10"/>
      <c r="WP294" s="10"/>
      <c r="WQ294" s="10"/>
      <c r="WR294" s="10"/>
      <c r="WS294" s="10"/>
      <c r="WT294" s="10"/>
      <c r="WU294" s="10"/>
      <c r="WV294" s="10"/>
      <c r="WW294" s="10"/>
      <c r="WX294" s="10"/>
      <c r="WY294" s="10"/>
      <c r="WZ294" s="10"/>
      <c r="XA294" s="10"/>
      <c r="XB294" s="10"/>
      <c r="XC294" s="10"/>
      <c r="XD294" s="10"/>
      <c r="XE294" s="10"/>
      <c r="XF294" s="10"/>
      <c r="XG294" s="10"/>
      <c r="XH294" s="10"/>
      <c r="XI294" s="10"/>
      <c r="XJ294" s="10"/>
      <c r="XK294" s="10"/>
      <c r="XL294" s="10"/>
      <c r="XM294" s="10"/>
      <c r="XN294" s="10"/>
      <c r="XO294" s="10"/>
      <c r="XP294" s="10"/>
      <c r="XQ294" s="10"/>
      <c r="XR294" s="10"/>
      <c r="XS294" s="10"/>
      <c r="XT294" s="10"/>
      <c r="XU294" s="10"/>
      <c r="XV294" s="10"/>
      <c r="XW294" s="10"/>
      <c r="XX294" s="10"/>
      <c r="XY294" s="10"/>
      <c r="XZ294" s="10"/>
      <c r="YA294" s="10"/>
      <c r="YB294" s="10"/>
      <c r="YC294" s="10"/>
      <c r="YD294" s="10"/>
      <c r="YE294" s="10"/>
      <c r="YF294" s="10"/>
      <c r="YG294" s="10"/>
      <c r="YH294" s="10"/>
      <c r="YI294" s="10"/>
      <c r="YJ294" s="10"/>
      <c r="YK294" s="10"/>
      <c r="YL294" s="10"/>
      <c r="YM294" s="10"/>
      <c r="YN294" s="10"/>
      <c r="YO294" s="10"/>
      <c r="YP294" s="10"/>
      <c r="YQ294" s="10"/>
      <c r="YR294" s="10"/>
      <c r="YS294" s="10"/>
      <c r="YT294" s="10"/>
      <c r="YU294" s="10"/>
      <c r="YV294" s="10"/>
      <c r="YW294" s="10"/>
      <c r="YX294" s="10"/>
      <c r="YY294" s="10"/>
      <c r="YZ294" s="10"/>
      <c r="ZA294" s="10"/>
      <c r="ZB294" s="10"/>
      <c r="ZC294" s="10"/>
      <c r="ZD294" s="10"/>
      <c r="ZE294" s="10"/>
      <c r="ZF294" s="10"/>
      <c r="ZG294" s="10"/>
      <c r="ZH294" s="10"/>
      <c r="ZI294" s="10"/>
      <c r="ZJ294" s="10"/>
      <c r="ZK294" s="10"/>
      <c r="ZL294" s="10"/>
      <c r="ZM294" s="10"/>
      <c r="ZN294" s="10"/>
      <c r="ZO294" s="10"/>
      <c r="ZP294" s="10"/>
      <c r="ZQ294" s="10"/>
      <c r="ZR294" s="10"/>
      <c r="ZS294" s="10"/>
      <c r="ZT294" s="10"/>
      <c r="ZU294" s="10"/>
      <c r="ZV294" s="10"/>
      <c r="ZW294" s="10"/>
      <c r="ZX294" s="10"/>
      <c r="ZY294" s="10"/>
      <c r="ZZ294" s="10"/>
      <c r="AAA294" s="10"/>
      <c r="AAB294" s="10"/>
      <c r="AAC294" s="10"/>
      <c r="AAD294" s="10"/>
      <c r="AAE294" s="10"/>
      <c r="AAF294" s="10"/>
      <c r="AAG294" s="10"/>
      <c r="AAH294" s="10"/>
      <c r="AAI294" s="10"/>
      <c r="AAJ294" s="10"/>
      <c r="AAK294" s="10"/>
      <c r="AAL294" s="10"/>
      <c r="AAM294" s="10"/>
      <c r="AAN294" s="10"/>
      <c r="AAO294" s="10"/>
      <c r="AAP294" s="10"/>
      <c r="AAQ294" s="10"/>
      <c r="AAR294" s="10"/>
      <c r="AAS294" s="10"/>
      <c r="AAT294" s="10"/>
      <c r="AAU294" s="10"/>
      <c r="AAV294" s="10"/>
      <c r="AAW294" s="10"/>
      <c r="AAX294" s="10"/>
      <c r="AAY294" s="10"/>
      <c r="AAZ294" s="10"/>
      <c r="ABA294" s="10"/>
      <c r="ABB294" s="10"/>
      <c r="ABC294" s="10"/>
      <c r="ABD294" s="10"/>
      <c r="ABE294" s="10"/>
      <c r="ABF294" s="10"/>
      <c r="ABG294" s="10"/>
      <c r="ABH294" s="10"/>
      <c r="ABI294" s="10"/>
      <c r="ABJ294" s="10"/>
      <c r="ABK294" s="10"/>
      <c r="ABL294" s="10"/>
      <c r="ABM294" s="10"/>
      <c r="ABN294" s="10"/>
      <c r="ABO294" s="10"/>
      <c r="ABP294" s="10"/>
      <c r="ABQ294" s="10"/>
      <c r="ABR294" s="10"/>
      <c r="ABS294" s="10"/>
      <c r="ABT294" s="10"/>
      <c r="ABU294" s="10"/>
      <c r="ABV294" s="10"/>
      <c r="ABW294" s="10"/>
      <c r="ABX294" s="10"/>
      <c r="ABY294" s="10"/>
      <c r="ABZ294" s="10"/>
      <c r="ACA294" s="10"/>
      <c r="ACB294" s="10"/>
      <c r="ACC294" s="10"/>
      <c r="ACD294" s="10"/>
      <c r="ACE294" s="10"/>
      <c r="ACF294" s="10"/>
      <c r="ACG294" s="10"/>
      <c r="ACH294" s="10"/>
      <c r="ACI294" s="10"/>
      <c r="ACJ294" s="10"/>
      <c r="ACK294" s="10"/>
      <c r="ACL294" s="10"/>
      <c r="ACM294" s="10"/>
      <c r="ACN294" s="10"/>
      <c r="ACO294" s="10"/>
      <c r="ACP294" s="10"/>
      <c r="ACQ294" s="10"/>
      <c r="ACR294" s="10"/>
      <c r="ACS294" s="10"/>
      <c r="ACT294" s="10"/>
      <c r="ACU294" s="10"/>
      <c r="ACV294" s="10"/>
      <c r="ACW294" s="10"/>
      <c r="ACX294" s="10"/>
      <c r="ACY294" s="10"/>
      <c r="ACZ294" s="10"/>
      <c r="ADA294" s="10"/>
      <c r="ADB294" s="10"/>
      <c r="ADC294" s="10"/>
      <c r="ADD294" s="10"/>
      <c r="ADE294" s="10"/>
      <c r="ADF294" s="10"/>
      <c r="ADG294" s="10"/>
      <c r="ADH294" s="10"/>
      <c r="ADI294" s="10"/>
      <c r="ADJ294" s="10"/>
      <c r="ADK294" s="10"/>
      <c r="ADL294" s="10"/>
      <c r="ADM294" s="10"/>
      <c r="ADN294" s="10"/>
      <c r="ADO294" s="10"/>
      <c r="ADP294" s="10"/>
      <c r="ADQ294" s="10"/>
      <c r="ADR294" s="10"/>
      <c r="ADS294" s="10"/>
      <c r="ADT294" s="10"/>
      <c r="ADU294" s="10"/>
      <c r="ADV294" s="10"/>
      <c r="ADW294" s="10"/>
      <c r="ADX294" s="10"/>
      <c r="ADY294" s="10"/>
      <c r="ADZ294" s="10"/>
      <c r="AEA294" s="10"/>
      <c r="AEB294" s="10"/>
      <c r="AEC294" s="10"/>
      <c r="AED294" s="10"/>
      <c r="AEE294" s="10"/>
      <c r="AEF294" s="10"/>
      <c r="AEG294" s="10"/>
      <c r="AEH294" s="10"/>
      <c r="AEI294" s="10"/>
      <c r="AEJ294" s="10"/>
      <c r="AEK294" s="10"/>
      <c r="AEL294" s="10"/>
      <c r="AEM294" s="10"/>
      <c r="AEN294" s="10"/>
      <c r="AEO294" s="10"/>
      <c r="AEP294" s="10"/>
      <c r="AEQ294" s="10"/>
      <c r="AER294" s="10"/>
      <c r="AES294" s="10"/>
      <c r="AET294" s="10"/>
      <c r="AEU294" s="10"/>
      <c r="AEV294" s="10"/>
      <c r="AEW294" s="10"/>
      <c r="AEX294" s="10"/>
      <c r="AEY294" s="10"/>
      <c r="AEZ294" s="10"/>
      <c r="AFA294" s="10"/>
      <c r="AFB294" s="10"/>
      <c r="AFC294" s="10"/>
      <c r="AFD294" s="10"/>
      <c r="AFE294" s="10"/>
      <c r="AFF294" s="10"/>
      <c r="AFG294" s="10"/>
      <c r="AFH294" s="10"/>
      <c r="AFI294" s="10"/>
      <c r="AFJ294" s="10"/>
      <c r="AFK294" s="10"/>
      <c r="AFL294" s="10"/>
      <c r="AFM294" s="10"/>
      <c r="AFN294" s="10"/>
      <c r="AFO294" s="10"/>
      <c r="AFP294" s="10"/>
      <c r="AFQ294" s="10"/>
      <c r="AFR294" s="10"/>
      <c r="AFS294" s="10"/>
      <c r="AFT294" s="10"/>
      <c r="AFU294" s="10"/>
      <c r="AFV294" s="10"/>
      <c r="AFW294" s="10"/>
      <c r="AFX294" s="10"/>
      <c r="AFY294" s="10"/>
      <c r="AFZ294" s="10"/>
      <c r="AGA294" s="10"/>
      <c r="AGB294" s="10"/>
      <c r="AGC294" s="10"/>
      <c r="AGD294" s="10"/>
      <c r="AGE294" s="10"/>
      <c r="AGF294" s="10"/>
      <c r="AGG294" s="10"/>
      <c r="AGH294" s="10"/>
      <c r="AGI294" s="10"/>
      <c r="AGJ294" s="10"/>
      <c r="AGK294" s="10"/>
      <c r="AGL294" s="10"/>
      <c r="AGM294" s="10"/>
      <c r="AGN294" s="10"/>
      <c r="AGO294" s="10"/>
      <c r="AGP294" s="10"/>
      <c r="AGQ294" s="10"/>
      <c r="AGR294" s="10"/>
      <c r="AGS294" s="10"/>
      <c r="AGT294" s="10"/>
      <c r="AGU294" s="10"/>
      <c r="AGV294" s="10"/>
      <c r="AGW294" s="10"/>
      <c r="AGX294" s="10"/>
      <c r="AGY294" s="10"/>
      <c r="AGZ294" s="10"/>
      <c r="AHA294" s="10"/>
      <c r="AHB294" s="10"/>
      <c r="AHC294" s="10"/>
      <c r="AHD294" s="10"/>
      <c r="AHE294" s="10"/>
      <c r="AHF294" s="10"/>
      <c r="AHG294" s="10"/>
      <c r="AHH294" s="10"/>
      <c r="AHI294" s="10"/>
      <c r="AHJ294" s="10"/>
      <c r="AHK294" s="10"/>
      <c r="AHL294" s="10"/>
      <c r="AHM294" s="10"/>
      <c r="AHN294" s="10"/>
      <c r="AHO294" s="10"/>
      <c r="AHP294" s="10"/>
      <c r="AHQ294" s="10"/>
      <c r="AHR294" s="10"/>
      <c r="AHS294" s="10"/>
      <c r="AHT294" s="10"/>
      <c r="AHU294" s="10"/>
      <c r="AHV294" s="10"/>
      <c r="AHW294" s="10"/>
      <c r="AHX294" s="10"/>
      <c r="AHY294" s="10"/>
      <c r="AHZ294" s="10"/>
      <c r="AIA294" s="10"/>
      <c r="AIB294" s="10"/>
      <c r="AIC294" s="10"/>
      <c r="AID294" s="10"/>
      <c r="AIE294" s="10"/>
      <c r="AIF294" s="10"/>
      <c r="AIG294" s="10"/>
      <c r="AIH294" s="10"/>
      <c r="AII294" s="10"/>
      <c r="AIJ294" s="10"/>
      <c r="AIK294" s="10"/>
      <c r="AIL294" s="10"/>
      <c r="AIM294" s="10"/>
      <c r="AIN294" s="10"/>
      <c r="AIO294" s="10"/>
      <c r="AIP294" s="10"/>
      <c r="AIQ294" s="10"/>
      <c r="AIR294" s="10"/>
      <c r="AIS294" s="10"/>
      <c r="AIT294" s="10"/>
      <c r="AIU294" s="10"/>
      <c r="AIV294" s="10"/>
      <c r="AIW294" s="10"/>
      <c r="AIX294" s="10"/>
      <c r="AIY294" s="10"/>
      <c r="AIZ294" s="10"/>
      <c r="AJA294" s="10"/>
      <c r="AJB294" s="10"/>
      <c r="AJC294" s="10"/>
      <c r="AJD294" s="10"/>
      <c r="AJE294" s="10"/>
      <c r="AJF294" s="10"/>
      <c r="AJG294" s="10"/>
      <c r="AJH294" s="10"/>
      <c r="AJI294" s="10"/>
      <c r="AJJ294" s="10"/>
      <c r="AJK294" s="10"/>
      <c r="AJL294" s="10"/>
      <c r="AJM294" s="10"/>
      <c r="AJN294" s="10"/>
      <c r="AJO294" s="10"/>
      <c r="AJP294" s="10"/>
      <c r="AJQ294" s="10"/>
      <c r="AJR294" s="10"/>
      <c r="AJS294" s="10"/>
      <c r="AJT294" s="10"/>
      <c r="AJU294" s="10"/>
      <c r="AJV294" s="10"/>
      <c r="AJW294" s="10"/>
      <c r="AJX294" s="10"/>
      <c r="AJY294" s="10"/>
      <c r="AJZ294" s="10"/>
      <c r="AKA294" s="10"/>
      <c r="AKB294" s="10"/>
      <c r="AKC294" s="10"/>
      <c r="AKD294" s="10"/>
      <c r="AKE294" s="10"/>
      <c r="AKF294" s="10"/>
      <c r="AKG294" s="10"/>
      <c r="AKH294" s="10"/>
      <c r="AKI294" s="10"/>
      <c r="AKJ294" s="10"/>
      <c r="AKK294" s="10"/>
      <c r="AKL294" s="10"/>
      <c r="AKM294" s="10"/>
      <c r="AKN294" s="10"/>
      <c r="AKO294" s="10"/>
      <c r="AKP294" s="10"/>
      <c r="AKQ294" s="10"/>
      <c r="AKR294" s="10"/>
      <c r="AKS294" s="10"/>
      <c r="AKT294" s="10"/>
      <c r="AKU294" s="10"/>
      <c r="AKV294" s="10"/>
      <c r="AKW294" s="10"/>
      <c r="AKX294" s="10"/>
      <c r="AKY294" s="10"/>
      <c r="AKZ294" s="10"/>
      <c r="ALA294" s="10"/>
      <c r="ALB294" s="10"/>
      <c r="ALC294" s="10"/>
      <c r="ALD294" s="10"/>
      <c r="ALE294" s="10"/>
      <c r="ALF294" s="10"/>
      <c r="ALG294" s="10"/>
      <c r="ALH294" s="10"/>
      <c r="ALI294" s="10"/>
      <c r="ALJ294" s="10"/>
      <c r="ALK294" s="10"/>
      <c r="ALL294" s="10"/>
      <c r="ALM294" s="10"/>
      <c r="ALN294" s="10"/>
      <c r="ALO294" s="10"/>
      <c r="ALP294" s="10"/>
      <c r="ALQ294" s="10"/>
      <c r="ALR294" s="10"/>
      <c r="ALS294" s="10"/>
      <c r="ALT294" s="10"/>
      <c r="ALU294" s="10"/>
      <c r="ALV294" s="10"/>
      <c r="ALW294" s="10"/>
      <c r="ALX294" s="10"/>
      <c r="ALY294" s="10"/>
      <c r="ALZ294" s="10"/>
      <c r="AMA294" s="10"/>
      <c r="AMB294" s="10"/>
      <c r="AMC294" s="10"/>
      <c r="AMD294" s="10"/>
      <c r="AME294" s="10"/>
      <c r="AMF294" s="10"/>
      <c r="AMG294" s="10"/>
      <c r="AMH294" s="10"/>
      <c r="AMI294" s="10"/>
      <c r="AMJ294" s="10"/>
      <c r="AMK294" s="10"/>
      <c r="AML294" s="10"/>
      <c r="AMM294" s="10"/>
      <c r="AMN294" s="10"/>
      <c r="AMO294" s="10"/>
      <c r="AMP294" s="10"/>
      <c r="AMQ294" s="10"/>
      <c r="AMR294" s="10"/>
      <c r="AMS294" s="10"/>
      <c r="AMT294" s="10"/>
      <c r="AMU294" s="10"/>
      <c r="AMV294" s="10"/>
      <c r="AMW294" s="10"/>
      <c r="AMX294" s="10"/>
      <c r="AMY294" s="10"/>
      <c r="AMZ294" s="10"/>
      <c r="ANA294" s="10"/>
      <c r="ANB294" s="10"/>
      <c r="ANC294" s="10"/>
      <c r="AND294" s="10"/>
      <c r="ANE294" s="10"/>
      <c r="ANF294" s="10"/>
      <c r="ANG294" s="10"/>
      <c r="ANH294" s="10"/>
      <c r="ANI294" s="10"/>
      <c r="ANJ294" s="10"/>
      <c r="ANK294" s="10"/>
      <c r="ANL294" s="10"/>
      <c r="ANM294" s="10"/>
      <c r="ANN294" s="10"/>
      <c r="ANO294" s="10"/>
      <c r="ANP294" s="10"/>
      <c r="ANQ294" s="10"/>
      <c r="ANR294" s="10"/>
      <c r="ANS294" s="10"/>
      <c r="ANT294" s="10"/>
      <c r="ANU294" s="10"/>
      <c r="ANV294" s="10"/>
      <c r="ANW294" s="10"/>
      <c r="ANX294" s="10"/>
      <c r="ANY294" s="10"/>
      <c r="ANZ294" s="10"/>
      <c r="AOA294" s="10"/>
      <c r="AOB294" s="10"/>
      <c r="AOC294" s="10"/>
      <c r="AOD294" s="10"/>
      <c r="AOE294" s="10"/>
      <c r="AOF294" s="10"/>
      <c r="AOG294" s="10"/>
      <c r="AOH294" s="10"/>
      <c r="AOI294" s="10"/>
      <c r="AOJ294" s="10"/>
      <c r="AOK294" s="10"/>
      <c r="AOL294" s="10"/>
      <c r="AOM294" s="10"/>
      <c r="AON294" s="10"/>
      <c r="AOO294" s="10"/>
      <c r="AOP294" s="10"/>
      <c r="AOQ294" s="10"/>
      <c r="AOR294" s="10"/>
      <c r="AOS294" s="10"/>
      <c r="AOT294" s="10"/>
      <c r="AOU294" s="10"/>
      <c r="AOV294" s="10"/>
      <c r="AOW294" s="10"/>
      <c r="AOX294" s="10"/>
      <c r="AOY294" s="10"/>
      <c r="AOZ294" s="10"/>
      <c r="APA294" s="10"/>
      <c r="APB294" s="10"/>
      <c r="APC294" s="10"/>
      <c r="APD294" s="10"/>
      <c r="APE294" s="10"/>
      <c r="APF294" s="10"/>
      <c r="APG294" s="10"/>
      <c r="APH294" s="10"/>
      <c r="API294" s="10"/>
      <c r="APJ294" s="10"/>
      <c r="APK294" s="10"/>
      <c r="APL294" s="10"/>
      <c r="APM294" s="10"/>
      <c r="APN294" s="10"/>
      <c r="APO294" s="10"/>
      <c r="APP294" s="10"/>
      <c r="APQ294" s="10"/>
      <c r="APR294" s="10"/>
      <c r="APS294" s="10"/>
      <c r="APT294" s="10"/>
      <c r="APU294" s="10"/>
      <c r="APV294" s="10"/>
      <c r="APW294" s="10"/>
      <c r="APX294" s="10"/>
      <c r="APY294" s="10"/>
      <c r="APZ294" s="10"/>
      <c r="AQA294" s="10"/>
      <c r="AQB294" s="10"/>
      <c r="AQC294" s="10"/>
      <c r="AQD294" s="10"/>
      <c r="AQE294" s="10"/>
      <c r="AQF294" s="10"/>
      <c r="AQG294" s="10"/>
      <c r="AQH294" s="10"/>
      <c r="AQI294" s="10"/>
      <c r="AQJ294" s="10"/>
      <c r="AQK294" s="10"/>
      <c r="AQL294" s="10"/>
      <c r="AQM294" s="10"/>
      <c r="AQN294" s="10"/>
      <c r="AQO294" s="10"/>
      <c r="AQP294" s="10"/>
      <c r="AQQ294" s="10"/>
      <c r="AQR294" s="10"/>
      <c r="AQS294" s="10"/>
      <c r="AQT294" s="10"/>
      <c r="AQU294" s="10"/>
      <c r="AQV294" s="10"/>
      <c r="AQW294" s="10"/>
      <c r="AQX294" s="10"/>
      <c r="AQY294" s="10"/>
      <c r="AQZ294" s="10"/>
      <c r="ARA294" s="10"/>
      <c r="ARB294" s="10"/>
      <c r="ARC294" s="10"/>
      <c r="ARD294" s="10"/>
      <c r="ARE294" s="10"/>
      <c r="ARF294" s="10"/>
      <c r="ARG294" s="10"/>
      <c r="ARH294" s="10"/>
      <c r="ARI294" s="10"/>
      <c r="ARJ294" s="10"/>
      <c r="ARK294" s="10"/>
      <c r="ARL294" s="10"/>
      <c r="ARM294" s="10"/>
      <c r="ARN294" s="10"/>
      <c r="ARO294" s="10"/>
      <c r="ARP294" s="10"/>
      <c r="ARQ294" s="10"/>
      <c r="ARR294" s="10"/>
      <c r="ARS294" s="10"/>
      <c r="ART294" s="10"/>
      <c r="ARU294" s="10"/>
      <c r="ARV294" s="10"/>
      <c r="ARW294" s="10"/>
      <c r="ARX294" s="10"/>
      <c r="ARY294" s="10"/>
      <c r="ARZ294" s="10"/>
      <c r="ASA294" s="10"/>
      <c r="ASB294" s="10"/>
      <c r="ASC294" s="10"/>
      <c r="ASD294" s="10"/>
      <c r="ASE294" s="10"/>
      <c r="ASF294" s="10"/>
      <c r="ASG294" s="10"/>
      <c r="ASH294" s="10"/>
      <c r="ASI294" s="10"/>
      <c r="ASJ294" s="10"/>
      <c r="ASK294" s="10"/>
      <c r="ASL294" s="10"/>
      <c r="ASM294" s="10"/>
      <c r="ASN294" s="10"/>
      <c r="ASO294" s="10"/>
      <c r="ASP294" s="10"/>
      <c r="ASQ294" s="10"/>
      <c r="ASR294" s="10"/>
      <c r="ASS294" s="10"/>
      <c r="AST294" s="10"/>
      <c r="ASU294" s="10"/>
      <c r="ASV294" s="10"/>
      <c r="ASW294" s="10"/>
      <c r="ASX294" s="10"/>
      <c r="ASY294" s="10"/>
      <c r="ASZ294" s="10"/>
      <c r="ATA294" s="10"/>
      <c r="ATB294" s="10"/>
      <c r="ATC294" s="10"/>
      <c r="ATD294" s="10"/>
      <c r="ATE294" s="10"/>
      <c r="ATF294" s="10"/>
      <c r="ATG294" s="10"/>
      <c r="ATH294" s="10"/>
      <c r="ATI294" s="10"/>
      <c r="ATJ294" s="10"/>
      <c r="ATK294" s="10"/>
      <c r="ATL294" s="10"/>
      <c r="ATM294" s="10"/>
      <c r="ATN294" s="10"/>
      <c r="ATO294" s="10"/>
      <c r="ATP294" s="10"/>
      <c r="ATQ294" s="10"/>
      <c r="ATR294" s="10"/>
      <c r="ATS294" s="10"/>
      <c r="ATT294" s="10"/>
      <c r="ATU294" s="10"/>
      <c r="ATV294" s="10"/>
      <c r="ATW294" s="10"/>
      <c r="ATX294" s="10"/>
      <c r="ATY294" s="10"/>
      <c r="ATZ294" s="10"/>
      <c r="AUA294" s="10"/>
      <c r="AUB294" s="10"/>
      <c r="AUC294" s="10"/>
      <c r="AUD294" s="10"/>
      <c r="AUE294" s="10"/>
      <c r="AUF294" s="10"/>
      <c r="AUG294" s="10"/>
      <c r="AUH294" s="10"/>
      <c r="AUI294" s="10"/>
      <c r="AUJ294" s="10"/>
      <c r="AUK294" s="10"/>
      <c r="AUL294" s="10"/>
      <c r="AUM294" s="10"/>
      <c r="AUN294" s="10"/>
      <c r="AUO294" s="10"/>
      <c r="AUP294" s="10"/>
      <c r="AUQ294" s="10"/>
      <c r="AUR294" s="10"/>
      <c r="AUS294" s="10"/>
      <c r="AUT294" s="10"/>
      <c r="AUU294" s="10"/>
      <c r="AUV294" s="10"/>
      <c r="AUW294" s="10"/>
      <c r="AUX294" s="10"/>
      <c r="AUY294" s="10"/>
      <c r="AUZ294" s="10"/>
      <c r="AVA294" s="10"/>
      <c r="AVB294" s="10"/>
      <c r="AVC294" s="10"/>
      <c r="AVD294" s="10"/>
      <c r="AVE294" s="10"/>
      <c r="AVF294" s="10"/>
      <c r="AVG294" s="10"/>
      <c r="AVH294" s="10"/>
      <c r="AVI294" s="10"/>
      <c r="AVJ294" s="10"/>
      <c r="AVK294" s="10"/>
      <c r="AVL294" s="10"/>
      <c r="AVM294" s="10"/>
      <c r="AVN294" s="10"/>
      <c r="AVO294" s="10"/>
      <c r="AVP294" s="10"/>
      <c r="AVQ294" s="10"/>
      <c r="AVR294" s="10"/>
      <c r="AVS294" s="10"/>
      <c r="AVT294" s="10"/>
      <c r="AVU294" s="10"/>
      <c r="AVV294" s="10"/>
      <c r="AVW294" s="10"/>
      <c r="AVX294" s="10"/>
      <c r="AVY294" s="10"/>
      <c r="AVZ294" s="10"/>
      <c r="AWA294" s="10"/>
      <c r="AWB294" s="10"/>
      <c r="AWC294" s="10"/>
      <c r="AWD294" s="10"/>
      <c r="AWE294" s="10"/>
      <c r="AWF294" s="10"/>
      <c r="AWG294" s="10"/>
      <c r="AWH294" s="10"/>
      <c r="AWI294" s="10"/>
      <c r="AWJ294" s="10"/>
      <c r="AWK294" s="10"/>
      <c r="AWL294" s="10"/>
      <c r="AWM294" s="10"/>
      <c r="AWN294" s="10"/>
      <c r="AWO294" s="10"/>
      <c r="AWP294" s="10"/>
      <c r="AWQ294" s="10"/>
      <c r="AWR294" s="10"/>
      <c r="AWS294" s="10"/>
      <c r="AWT294" s="10"/>
      <c r="AWU294" s="10"/>
      <c r="AWV294" s="10"/>
      <c r="AWW294" s="10"/>
      <c r="AWX294" s="10"/>
      <c r="AWY294" s="10"/>
      <c r="AWZ294" s="10"/>
      <c r="AXA294" s="10"/>
      <c r="AXB294" s="10"/>
      <c r="AXC294" s="10"/>
      <c r="AXD294" s="10"/>
      <c r="AXE294" s="10"/>
      <c r="AXF294" s="10"/>
      <c r="AXG294" s="10"/>
      <c r="AXH294" s="10"/>
      <c r="AXI294" s="10"/>
      <c r="AXJ294" s="10"/>
      <c r="AXK294" s="10"/>
      <c r="AXL294" s="10"/>
      <c r="AXM294" s="10"/>
      <c r="AXN294" s="10"/>
      <c r="AXO294" s="10"/>
      <c r="AXP294" s="10"/>
      <c r="AXQ294" s="10"/>
      <c r="AXR294" s="10"/>
      <c r="AXS294" s="10"/>
      <c r="AXT294" s="10"/>
      <c r="AXU294" s="10"/>
      <c r="AXV294" s="10"/>
      <c r="AXW294" s="10"/>
      <c r="AXX294" s="10"/>
      <c r="AXY294" s="10"/>
      <c r="AXZ294" s="10"/>
      <c r="AYA294" s="10"/>
      <c r="AYB294" s="10"/>
      <c r="AYC294" s="10"/>
      <c r="AYD294" s="10"/>
      <c r="AYE294" s="10"/>
      <c r="AYF294" s="10"/>
      <c r="AYG294" s="10"/>
      <c r="AYH294" s="10"/>
      <c r="AYI294" s="10"/>
      <c r="AYJ294" s="10"/>
      <c r="AYK294" s="10"/>
      <c r="AYL294" s="10"/>
      <c r="AYM294" s="10"/>
      <c r="AYN294" s="10"/>
      <c r="AYO294" s="10"/>
      <c r="AYP294" s="10"/>
      <c r="AYQ294" s="10"/>
      <c r="AYR294" s="10"/>
      <c r="AYS294" s="10"/>
      <c r="AYT294" s="10"/>
      <c r="AYU294" s="10"/>
      <c r="AYV294" s="10"/>
      <c r="AYW294" s="10"/>
      <c r="AYX294" s="10"/>
      <c r="AYY294" s="10"/>
      <c r="AYZ294" s="10"/>
      <c r="AZA294" s="10"/>
      <c r="AZB294" s="10"/>
      <c r="AZC294" s="10"/>
      <c r="AZD294" s="10"/>
      <c r="AZE294" s="10"/>
      <c r="AZF294" s="10"/>
      <c r="AZG294" s="10"/>
      <c r="AZH294" s="10"/>
      <c r="AZI294" s="10"/>
      <c r="AZJ294" s="10"/>
      <c r="AZK294" s="10"/>
      <c r="AZL294" s="10"/>
      <c r="AZM294" s="10"/>
      <c r="AZN294" s="10"/>
      <c r="AZO294" s="10"/>
      <c r="AZP294" s="10"/>
      <c r="AZQ294" s="10"/>
      <c r="AZR294" s="10"/>
      <c r="AZS294" s="10"/>
      <c r="AZT294" s="10"/>
      <c r="AZU294" s="10"/>
      <c r="AZV294" s="10"/>
      <c r="AZW294" s="10"/>
      <c r="AZX294" s="10"/>
      <c r="AZY294" s="10"/>
      <c r="AZZ294" s="10"/>
      <c r="BAA294" s="10"/>
      <c r="BAB294" s="10"/>
      <c r="BAC294" s="10"/>
      <c r="BAD294" s="10"/>
      <c r="BAE294" s="10"/>
      <c r="BAF294" s="10"/>
      <c r="BAG294" s="10"/>
      <c r="BAH294" s="10"/>
      <c r="BAI294" s="10"/>
      <c r="BAJ294" s="10"/>
      <c r="BAK294" s="10"/>
      <c r="BAL294" s="10"/>
      <c r="BAM294" s="10"/>
      <c r="BAN294" s="10"/>
      <c r="BAO294" s="10"/>
      <c r="BAP294" s="10"/>
      <c r="BAQ294" s="10"/>
      <c r="BAR294" s="10"/>
      <c r="BAS294" s="10"/>
      <c r="BAT294" s="10"/>
      <c r="BAU294" s="10"/>
      <c r="BAV294" s="10"/>
      <c r="BAW294" s="10"/>
      <c r="BAX294" s="10"/>
      <c r="BAY294" s="10"/>
      <c r="BAZ294" s="10"/>
      <c r="BBA294" s="10"/>
      <c r="BBB294" s="10"/>
      <c r="BBC294" s="10"/>
      <c r="BBD294" s="10"/>
      <c r="BBE294" s="10"/>
      <c r="BBF294" s="10"/>
      <c r="BBG294" s="10"/>
      <c r="BBH294" s="10"/>
      <c r="BBI294" s="10"/>
      <c r="BBJ294" s="10"/>
      <c r="BBK294" s="10"/>
      <c r="BBL294" s="10"/>
      <c r="BBM294" s="10"/>
      <c r="BBN294" s="10"/>
      <c r="BBO294" s="10"/>
      <c r="BBP294" s="10"/>
      <c r="BBQ294" s="10"/>
      <c r="BBR294" s="10"/>
      <c r="BBS294" s="10"/>
      <c r="BBT294" s="10"/>
      <c r="BBU294" s="10"/>
      <c r="BBV294" s="10"/>
      <c r="BBW294" s="10"/>
      <c r="BBX294" s="10"/>
      <c r="BBY294" s="10"/>
      <c r="BBZ294" s="10"/>
      <c r="BCA294" s="10"/>
      <c r="BCB294" s="10"/>
      <c r="BCC294" s="10"/>
      <c r="BCD294" s="10"/>
      <c r="BCE294" s="10"/>
      <c r="BCF294" s="10"/>
      <c r="BCG294" s="10"/>
      <c r="BCH294" s="10"/>
      <c r="BCI294" s="10"/>
      <c r="BCJ294" s="10"/>
      <c r="BCK294" s="10"/>
      <c r="BCL294" s="10"/>
      <c r="BCM294" s="10"/>
      <c r="BCN294" s="10"/>
      <c r="BCO294" s="10"/>
      <c r="BCP294" s="10"/>
      <c r="BCQ294" s="10"/>
      <c r="BCR294" s="10"/>
      <c r="BCS294" s="10"/>
      <c r="BCT294" s="10"/>
    </row>
    <row r="295" spans="1:1450" x14ac:dyDescent="0.25">
      <c r="A295" s="66" t="s">
        <v>1238</v>
      </c>
      <c r="B295" s="67" t="s">
        <v>865</v>
      </c>
      <c r="C295" s="67" t="s">
        <v>84</v>
      </c>
      <c r="D295" s="67" t="s">
        <v>871</v>
      </c>
      <c r="E295" s="67" t="s">
        <v>872</v>
      </c>
      <c r="F295" s="67" t="s">
        <v>873</v>
      </c>
      <c r="G295" s="67">
        <v>16832</v>
      </c>
      <c r="H295" s="67">
        <v>984</v>
      </c>
      <c r="I295" s="67">
        <v>416</v>
      </c>
      <c r="J295" s="33">
        <v>3</v>
      </c>
      <c r="K295" s="68">
        <f>AVERAGE(G295:G297)</f>
        <v>16149</v>
      </c>
      <c r="L295" s="68">
        <f>STDEV(G295:G297)</f>
        <v>726.31191646564628</v>
      </c>
      <c r="M295" s="33"/>
      <c r="N295" s="96">
        <v>1.196</v>
      </c>
      <c r="O295" s="33" t="str">
        <f t="shared" si="53"/>
        <v/>
      </c>
      <c r="P295" s="68">
        <f>ABS(L295*N295)</f>
        <v>868.66905209291292</v>
      </c>
      <c r="Q295" s="68">
        <f>ABS(G295-$K$295)</f>
        <v>683</v>
      </c>
      <c r="R295" s="34">
        <f>IF(Q295&gt;$P$295,"",G295)</f>
        <v>16832</v>
      </c>
      <c r="S295" s="34">
        <f t="shared" si="56"/>
        <v>416</v>
      </c>
      <c r="T295" s="68">
        <f>AVERAGE(R295:R297)</f>
        <v>16149</v>
      </c>
      <c r="U295" s="68">
        <f>STDEV(R295:R297)</f>
        <v>726.31191646564628</v>
      </c>
      <c r="V295" s="33"/>
      <c r="W295" s="68">
        <f>IF(R295="","",((R295-$T$295)/S295)^2)</f>
        <v>2.6955956453402368</v>
      </c>
      <c r="X295" s="70">
        <f>(1/(J295-1))*SUM(W295:W297)</f>
        <v>1.7109527483858471</v>
      </c>
      <c r="Y295" s="71">
        <f>U295/T295</f>
        <v>4.4975658955083674E-2</v>
      </c>
      <c r="Z295" s="75"/>
      <c r="AA295" s="71" t="str">
        <f>IF(X295&lt;2,"A",IF(Y295&lt;0.15,"B","C"))</f>
        <v>A</v>
      </c>
      <c r="AB295" s="75"/>
      <c r="AC295" s="38">
        <f>T295/1000</f>
        <v>16.149000000000001</v>
      </c>
      <c r="AD295" s="72">
        <f>AC295*(SQRT((U295/T295)^2+(0.21/3.98)^2))</f>
        <v>1.1196313202599271</v>
      </c>
      <c r="AE295" s="71">
        <f>AD295/AC295</f>
        <v>6.9331309694713419E-2</v>
      </c>
      <c r="AF295" s="71"/>
      <c r="AG295" s="73">
        <v>7</v>
      </c>
      <c r="AH295" s="36"/>
      <c r="AI295" s="72">
        <f>(MEDIAN(R295:R297))/1000</f>
        <v>16.228999999999999</v>
      </c>
      <c r="AJ295" s="72">
        <f>(QUARTILE(R295:R297,1))/1000</f>
        <v>15.807499999999999</v>
      </c>
      <c r="AK295" s="72">
        <f>(QUARTILE(R295:R297,3))/1000</f>
        <v>16.5305</v>
      </c>
      <c r="AL295" s="38">
        <f>(AK295-AJ295)</f>
        <v>0.72300000000000075</v>
      </c>
      <c r="AM295" s="29"/>
      <c r="AP295" s="29"/>
      <c r="AQ295" s="29"/>
      <c r="AR295" s="29"/>
      <c r="AS295" s="29"/>
      <c r="AT295" s="29"/>
    </row>
    <row r="296" spans="1:1450" x14ac:dyDescent="0.25">
      <c r="A296" s="66" t="s">
        <v>1238</v>
      </c>
      <c r="B296" s="67" t="s">
        <v>865</v>
      </c>
      <c r="C296" s="67" t="s">
        <v>84</v>
      </c>
      <c r="D296" s="67" t="s">
        <v>874</v>
      </c>
      <c r="E296" s="67" t="s">
        <v>872</v>
      </c>
      <c r="F296" s="67" t="s">
        <v>875</v>
      </c>
      <c r="G296" s="67">
        <v>16229</v>
      </c>
      <c r="H296" s="67">
        <v>1155</v>
      </c>
      <c r="I296" s="67">
        <v>771</v>
      </c>
      <c r="J296" s="33"/>
      <c r="K296" s="33"/>
      <c r="L296" s="33"/>
      <c r="M296" s="33"/>
      <c r="N296" s="33"/>
      <c r="O296" s="33" t="str">
        <f t="shared" si="53"/>
        <v/>
      </c>
      <c r="P296" s="33"/>
      <c r="Q296" s="68">
        <f>ABS(G296-$K$295)</f>
        <v>80</v>
      </c>
      <c r="R296" s="34">
        <f>IF(Q296&gt;$P$295,"",G296)</f>
        <v>16229</v>
      </c>
      <c r="S296" s="34">
        <f t="shared" si="56"/>
        <v>771</v>
      </c>
      <c r="T296" s="33"/>
      <c r="U296" s="33"/>
      <c r="V296" s="33"/>
      <c r="W296" s="68">
        <f>IF(R296="","",((R296-$T$295)/S296)^2)</f>
        <v>1.0766417525036128E-2</v>
      </c>
      <c r="X296" s="33"/>
      <c r="Y296" s="75"/>
      <c r="Z296" s="75"/>
      <c r="AA296" s="75"/>
      <c r="AB296" s="75"/>
      <c r="AC296" s="33"/>
      <c r="AD296" s="33"/>
      <c r="AE296" s="33"/>
      <c r="AF296" s="33"/>
      <c r="AG296" s="76"/>
      <c r="AH296" s="36"/>
      <c r="AI296" s="36"/>
      <c r="AJ296" s="36"/>
      <c r="AK296" s="36"/>
      <c r="AL296" s="33"/>
      <c r="AM296" s="29"/>
      <c r="AP296" s="29"/>
      <c r="AQ296" s="29"/>
      <c r="AR296" s="29"/>
      <c r="AS296" s="29"/>
      <c r="AT296" s="29"/>
    </row>
    <row r="297" spans="1:1450" x14ac:dyDescent="0.25">
      <c r="A297" s="66" t="s">
        <v>1238</v>
      </c>
      <c r="B297" s="67" t="s">
        <v>865</v>
      </c>
      <c r="C297" s="67" t="s">
        <v>84</v>
      </c>
      <c r="D297" s="67" t="s">
        <v>876</v>
      </c>
      <c r="E297" s="67" t="s">
        <v>872</v>
      </c>
      <c r="F297" s="67" t="s">
        <v>877</v>
      </c>
      <c r="G297" s="67">
        <v>15386</v>
      </c>
      <c r="H297" s="67">
        <v>1216</v>
      </c>
      <c r="I297" s="67">
        <v>902</v>
      </c>
      <c r="J297" s="33"/>
      <c r="K297" s="33"/>
      <c r="L297" s="33"/>
      <c r="M297" s="33"/>
      <c r="N297" s="33"/>
      <c r="O297" s="33" t="str">
        <f t="shared" si="53"/>
        <v/>
      </c>
      <c r="P297" s="33"/>
      <c r="Q297" s="68">
        <f>ABS(G297-$K$295)</f>
        <v>763</v>
      </c>
      <c r="R297" s="34">
        <f>IF(Q297&gt;$P$295,"",G297)</f>
        <v>15386</v>
      </c>
      <c r="S297" s="34">
        <f t="shared" si="56"/>
        <v>902</v>
      </c>
      <c r="T297" s="33"/>
      <c r="U297" s="33"/>
      <c r="V297" s="33"/>
      <c r="W297" s="68">
        <f>IF(R297="","",((R297-$T$295)/S297)^2)</f>
        <v>0.71554343390642139</v>
      </c>
      <c r="X297" s="33"/>
      <c r="Y297" s="75"/>
      <c r="Z297" s="75"/>
      <c r="AA297" s="75"/>
      <c r="AB297" s="75"/>
      <c r="AC297" s="33"/>
      <c r="AD297" s="33"/>
      <c r="AE297" s="33"/>
      <c r="AF297" s="33"/>
      <c r="AG297" s="76"/>
      <c r="AH297" s="36"/>
      <c r="AI297" s="36"/>
      <c r="AJ297" s="36"/>
      <c r="AK297" s="36"/>
      <c r="AL297" s="33"/>
      <c r="AM297" s="29"/>
      <c r="AP297" s="29"/>
      <c r="AQ297" s="29"/>
      <c r="AR297" s="29"/>
      <c r="AS297" s="29"/>
      <c r="AT297" s="29"/>
    </row>
    <row r="298" spans="1:1450" x14ac:dyDescent="0.25">
      <c r="A298" s="17" t="s">
        <v>1238</v>
      </c>
      <c r="B298" s="14" t="s">
        <v>865</v>
      </c>
      <c r="C298" s="14" t="s">
        <v>84</v>
      </c>
      <c r="D298" s="14" t="s">
        <v>878</v>
      </c>
      <c r="E298" s="14" t="s">
        <v>879</v>
      </c>
      <c r="F298" s="14" t="s">
        <v>880</v>
      </c>
      <c r="G298" s="43">
        <v>22055</v>
      </c>
      <c r="H298" s="43">
        <v>1518</v>
      </c>
      <c r="I298" s="43">
        <v>966</v>
      </c>
      <c r="J298" s="29">
        <v>3</v>
      </c>
      <c r="K298" s="112">
        <f>AVERAGE(G298:G300)</f>
        <v>18716</v>
      </c>
      <c r="L298" s="112">
        <f>STDEV(G298:G302)</f>
        <v>6193.4614473652764</v>
      </c>
      <c r="M298" s="29"/>
      <c r="N298" s="97">
        <v>1.196</v>
      </c>
      <c r="O298" s="29" t="str">
        <f t="shared" si="53"/>
        <v/>
      </c>
      <c r="P298" s="44">
        <f>ABS(L298*N298)</f>
        <v>7407.3798910488704</v>
      </c>
      <c r="Q298" s="44">
        <f>ABS(G298-$K$298)</f>
        <v>3339</v>
      </c>
      <c r="R298" s="30">
        <f>IF(Q298&gt;$P$298,"",G298)</f>
        <v>22055</v>
      </c>
      <c r="S298" s="30">
        <f t="shared" si="56"/>
        <v>966</v>
      </c>
      <c r="T298" s="44">
        <f>AVERAGE(R298:R300)</f>
        <v>18716</v>
      </c>
      <c r="U298" s="44">
        <f>STDEV(R298:R300)</f>
        <v>2901.39569862506</v>
      </c>
      <c r="V298" s="29"/>
      <c r="W298" s="44">
        <f>IF(R298="","",((R298-$T$298)/S298)^2)</f>
        <v>11.947542533081284</v>
      </c>
      <c r="X298" s="46">
        <f>(1/(J298-1))*SUM(W298:W300)</f>
        <v>14.961713788828934</v>
      </c>
      <c r="Y298" s="47">
        <f>U298/T298</f>
        <v>0.15502221086904575</v>
      </c>
      <c r="Z298" s="31"/>
      <c r="AA298" s="47" t="str">
        <f>IF(X298&lt;2,"A",IF(Y298&lt;0.15,"B","C"))</f>
        <v>C</v>
      </c>
      <c r="AB298" s="31"/>
      <c r="AC298" s="48">
        <f>T298/1000</f>
        <v>18.716000000000001</v>
      </c>
      <c r="AD298" s="49">
        <f>AC298*(SQRT((U298/T298)^2+(0.21/3.98)^2))</f>
        <v>3.0648503774558082</v>
      </c>
      <c r="AE298" s="47">
        <f>AD298/AC298</f>
        <v>0.16375563034066082</v>
      </c>
      <c r="AF298" s="47"/>
      <c r="AG298" s="50">
        <v>73</v>
      </c>
      <c r="AH298" s="32"/>
      <c r="AI298" s="32"/>
      <c r="AJ298" s="32"/>
      <c r="AK298" s="32"/>
      <c r="AL298" s="29"/>
      <c r="AM298" s="29"/>
      <c r="AP298" s="29"/>
      <c r="AQ298" s="29"/>
      <c r="AR298" s="29"/>
      <c r="AS298" s="29"/>
      <c r="AT298" s="29"/>
    </row>
    <row r="299" spans="1:1450" s="37" customFormat="1" x14ac:dyDescent="0.25">
      <c r="A299" s="17" t="s">
        <v>1238</v>
      </c>
      <c r="B299" s="14" t="s">
        <v>865</v>
      </c>
      <c r="C299" s="14" t="s">
        <v>84</v>
      </c>
      <c r="D299" s="14" t="s">
        <v>881</v>
      </c>
      <c r="E299" s="14" t="s">
        <v>879</v>
      </c>
      <c r="F299" s="14" t="s">
        <v>882</v>
      </c>
      <c r="G299" s="43">
        <v>17284</v>
      </c>
      <c r="H299" s="43">
        <v>1380</v>
      </c>
      <c r="I299" s="43">
        <v>1032</v>
      </c>
      <c r="J299" s="29"/>
      <c r="K299" s="29"/>
      <c r="L299" s="29"/>
      <c r="M299" s="29"/>
      <c r="N299" s="29"/>
      <c r="O299" s="29" t="str">
        <f t="shared" si="53"/>
        <v/>
      </c>
      <c r="P299" s="29"/>
      <c r="Q299" s="44">
        <f>ABS(G299-$K$298)</f>
        <v>1432</v>
      </c>
      <c r="R299" s="30">
        <f>IF(Q299&gt;$P$298,"",G299)</f>
        <v>17284</v>
      </c>
      <c r="S299" s="30">
        <f t="shared" si="56"/>
        <v>1032</v>
      </c>
      <c r="T299" s="29"/>
      <c r="U299" s="29"/>
      <c r="V299" s="29"/>
      <c r="W299" s="44">
        <f>IF(R299="","",((R299-$T$298)/S299)^2)</f>
        <v>1.925425154738297</v>
      </c>
      <c r="X299" s="29"/>
      <c r="Y299" s="31"/>
      <c r="Z299" s="31"/>
      <c r="AA299" s="31"/>
      <c r="AB299" s="31"/>
      <c r="AC299" s="29"/>
      <c r="AD299" s="29"/>
      <c r="AE299" s="29"/>
      <c r="AF299" s="29"/>
      <c r="AG299" s="63"/>
      <c r="AH299" s="32"/>
      <c r="AI299" s="32"/>
      <c r="AJ299" s="32"/>
      <c r="AK299" s="32"/>
      <c r="AL299" s="29"/>
      <c r="AM299" s="29"/>
      <c r="AP299" s="29"/>
      <c r="AQ299" s="29"/>
      <c r="AR299" s="29"/>
      <c r="AS299" s="29"/>
      <c r="AT299" s="29"/>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c r="HU299" s="10"/>
      <c r="HV299" s="10"/>
      <c r="HW299" s="10"/>
      <c r="HX299" s="10"/>
      <c r="HY299" s="10"/>
      <c r="HZ299" s="10"/>
      <c r="IA299" s="10"/>
      <c r="IB299" s="10"/>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c r="JC299" s="10"/>
      <c r="JD299" s="10"/>
      <c r="JE299" s="10"/>
      <c r="JF299" s="10"/>
      <c r="JG299" s="10"/>
      <c r="JH299" s="10"/>
      <c r="JI299" s="10"/>
      <c r="JJ299" s="10"/>
      <c r="JK299" s="10"/>
      <c r="JL299" s="10"/>
      <c r="JM299" s="10"/>
      <c r="JN299" s="10"/>
      <c r="JO299" s="10"/>
      <c r="JP299" s="10"/>
      <c r="JQ299" s="10"/>
      <c r="JR299" s="10"/>
      <c r="JS299" s="10"/>
      <c r="JT299" s="10"/>
      <c r="JU299" s="10"/>
      <c r="JV299" s="10"/>
      <c r="JW299" s="10"/>
      <c r="JX299" s="10"/>
      <c r="JY299" s="10"/>
      <c r="JZ299" s="10"/>
      <c r="KA299" s="10"/>
      <c r="KB299" s="10"/>
      <c r="KC299" s="10"/>
      <c r="KD299" s="10"/>
      <c r="KE299" s="10"/>
      <c r="KF299" s="10"/>
      <c r="KG299" s="10"/>
      <c r="KH299" s="10"/>
      <c r="KI299" s="10"/>
      <c r="KJ299" s="10"/>
      <c r="KK299" s="10"/>
      <c r="KL299" s="10"/>
      <c r="KM299" s="10"/>
      <c r="KN299" s="10"/>
      <c r="KO299" s="10"/>
      <c r="KP299" s="10"/>
      <c r="KQ299" s="10"/>
      <c r="KR299" s="10"/>
      <c r="KS299" s="10"/>
      <c r="KT299" s="10"/>
      <c r="KU299" s="10"/>
      <c r="KV299" s="10"/>
      <c r="KW299" s="10"/>
      <c r="KX299" s="10"/>
      <c r="KY299" s="10"/>
      <c r="KZ299" s="10"/>
      <c r="LA299" s="10"/>
      <c r="LB299" s="10"/>
      <c r="LC299" s="10"/>
      <c r="LD299" s="10"/>
      <c r="LE299" s="10"/>
      <c r="LF299" s="10"/>
      <c r="LG299" s="10"/>
      <c r="LH299" s="10"/>
      <c r="LI299" s="10"/>
      <c r="LJ299" s="10"/>
      <c r="LK299" s="10"/>
      <c r="LL299" s="10"/>
      <c r="LM299" s="10"/>
      <c r="LN299" s="10"/>
      <c r="LO299" s="10"/>
      <c r="LP299" s="10"/>
      <c r="LQ299" s="10"/>
      <c r="LR299" s="10"/>
      <c r="LS299" s="10"/>
      <c r="LT299" s="10"/>
      <c r="LU299" s="10"/>
      <c r="LV299" s="10"/>
      <c r="LW299" s="10"/>
      <c r="LX299" s="10"/>
      <c r="LY299" s="10"/>
      <c r="LZ299" s="10"/>
      <c r="MA299" s="10"/>
      <c r="MB299" s="10"/>
      <c r="MC299" s="10"/>
      <c r="MD299" s="10"/>
      <c r="ME299" s="10"/>
      <c r="MF299" s="10"/>
      <c r="MG299" s="10"/>
      <c r="MH299" s="10"/>
      <c r="MI299" s="10"/>
      <c r="MJ299" s="10"/>
      <c r="MK299" s="10"/>
      <c r="ML299" s="10"/>
      <c r="MM299" s="10"/>
      <c r="MN299" s="10"/>
      <c r="MO299" s="10"/>
      <c r="MP299" s="10"/>
      <c r="MQ299" s="10"/>
      <c r="MR299" s="10"/>
      <c r="MS299" s="10"/>
      <c r="MT299" s="10"/>
      <c r="MU299" s="10"/>
      <c r="MV299" s="10"/>
      <c r="MW299" s="10"/>
      <c r="MX299" s="10"/>
      <c r="MY299" s="10"/>
      <c r="MZ299" s="10"/>
      <c r="NA299" s="10"/>
      <c r="NB299" s="10"/>
      <c r="NC299" s="10"/>
      <c r="ND299" s="10"/>
      <c r="NE299" s="10"/>
      <c r="NF299" s="10"/>
      <c r="NG299" s="10"/>
      <c r="NH299" s="10"/>
      <c r="NI299" s="10"/>
      <c r="NJ299" s="10"/>
      <c r="NK299" s="10"/>
      <c r="NL299" s="10"/>
      <c r="NM299" s="10"/>
      <c r="NN299" s="10"/>
      <c r="NO299" s="10"/>
      <c r="NP299" s="10"/>
      <c r="NQ299" s="10"/>
      <c r="NR299" s="10"/>
      <c r="NS299" s="10"/>
      <c r="NT299" s="10"/>
      <c r="NU299" s="10"/>
      <c r="NV299" s="10"/>
      <c r="NW299" s="10"/>
      <c r="NX299" s="10"/>
      <c r="NY299" s="10"/>
      <c r="NZ299" s="10"/>
      <c r="OA299" s="10"/>
      <c r="OB299" s="10"/>
      <c r="OC299" s="10"/>
      <c r="OD299" s="10"/>
      <c r="OE299" s="10"/>
      <c r="OF299" s="10"/>
      <c r="OG299" s="10"/>
      <c r="OH299" s="10"/>
      <c r="OI299" s="10"/>
      <c r="OJ299" s="10"/>
      <c r="OK299" s="10"/>
      <c r="OL299" s="10"/>
      <c r="OM299" s="10"/>
      <c r="ON299" s="10"/>
      <c r="OO299" s="10"/>
      <c r="OP299" s="10"/>
      <c r="OQ299" s="10"/>
      <c r="OR299" s="10"/>
      <c r="OS299" s="10"/>
      <c r="OT299" s="10"/>
      <c r="OU299" s="10"/>
      <c r="OV299" s="10"/>
      <c r="OW299" s="10"/>
      <c r="OX299" s="10"/>
      <c r="OY299" s="10"/>
      <c r="OZ299" s="10"/>
      <c r="PA299" s="10"/>
      <c r="PB299" s="10"/>
      <c r="PC299" s="10"/>
      <c r="PD299" s="10"/>
      <c r="PE299" s="10"/>
      <c r="PF299" s="10"/>
      <c r="PG299" s="10"/>
      <c r="PH299" s="10"/>
      <c r="PI299" s="10"/>
      <c r="PJ299" s="10"/>
      <c r="PK299" s="10"/>
      <c r="PL299" s="10"/>
      <c r="PM299" s="10"/>
      <c r="PN299" s="10"/>
      <c r="PO299" s="10"/>
      <c r="PP299" s="10"/>
      <c r="PQ299" s="10"/>
      <c r="PR299" s="10"/>
      <c r="PS299" s="10"/>
      <c r="PT299" s="10"/>
      <c r="PU299" s="10"/>
      <c r="PV299" s="10"/>
      <c r="PW299" s="10"/>
      <c r="PX299" s="10"/>
      <c r="PY299" s="10"/>
      <c r="PZ299" s="10"/>
      <c r="QA299" s="10"/>
      <c r="QB299" s="10"/>
      <c r="QC299" s="10"/>
      <c r="QD299" s="10"/>
      <c r="QE299" s="10"/>
      <c r="QF299" s="10"/>
      <c r="QG299" s="10"/>
      <c r="QH299" s="10"/>
      <c r="QI299" s="10"/>
      <c r="QJ299" s="10"/>
      <c r="QK299" s="10"/>
      <c r="QL299" s="10"/>
      <c r="QM299" s="10"/>
      <c r="QN299" s="10"/>
      <c r="QO299" s="10"/>
      <c r="QP299" s="10"/>
      <c r="QQ299" s="10"/>
      <c r="QR299" s="10"/>
      <c r="QS299" s="10"/>
      <c r="QT299" s="10"/>
      <c r="QU299" s="10"/>
      <c r="QV299" s="10"/>
      <c r="QW299" s="10"/>
      <c r="QX299" s="10"/>
      <c r="QY299" s="10"/>
      <c r="QZ299" s="10"/>
      <c r="RA299" s="10"/>
      <c r="RB299" s="10"/>
      <c r="RC299" s="10"/>
      <c r="RD299" s="10"/>
      <c r="RE299" s="10"/>
      <c r="RF299" s="10"/>
      <c r="RG299" s="10"/>
      <c r="RH299" s="10"/>
      <c r="RI299" s="10"/>
      <c r="RJ299" s="10"/>
      <c r="RK299" s="10"/>
      <c r="RL299" s="10"/>
      <c r="RM299" s="10"/>
      <c r="RN299" s="10"/>
      <c r="RO299" s="10"/>
      <c r="RP299" s="10"/>
      <c r="RQ299" s="10"/>
      <c r="RR299" s="10"/>
      <c r="RS299" s="10"/>
      <c r="RT299" s="10"/>
      <c r="RU299" s="10"/>
      <c r="RV299" s="10"/>
      <c r="RW299" s="10"/>
      <c r="RX299" s="10"/>
      <c r="RY299" s="10"/>
      <c r="RZ299" s="10"/>
      <c r="SA299" s="10"/>
      <c r="SB299" s="10"/>
      <c r="SC299" s="10"/>
      <c r="SD299" s="10"/>
      <c r="SE299" s="10"/>
      <c r="SF299" s="10"/>
      <c r="SG299" s="10"/>
      <c r="SH299" s="10"/>
      <c r="SI299" s="10"/>
      <c r="SJ299" s="10"/>
      <c r="SK299" s="10"/>
      <c r="SL299" s="10"/>
      <c r="SM299" s="10"/>
      <c r="SN299" s="10"/>
      <c r="SO299" s="10"/>
      <c r="SP299" s="10"/>
      <c r="SQ299" s="10"/>
      <c r="SR299" s="10"/>
      <c r="SS299" s="10"/>
      <c r="ST299" s="10"/>
      <c r="SU299" s="10"/>
      <c r="SV299" s="10"/>
      <c r="SW299" s="10"/>
      <c r="SX299" s="10"/>
      <c r="SY299" s="10"/>
      <c r="SZ299" s="10"/>
      <c r="TA299" s="10"/>
      <c r="TB299" s="10"/>
      <c r="TC299" s="10"/>
      <c r="TD299" s="10"/>
      <c r="TE299" s="10"/>
      <c r="TF299" s="10"/>
      <c r="TG299" s="10"/>
      <c r="TH299" s="10"/>
      <c r="TI299" s="10"/>
      <c r="TJ299" s="10"/>
      <c r="TK299" s="10"/>
      <c r="TL299" s="10"/>
      <c r="TM299" s="10"/>
      <c r="TN299" s="10"/>
      <c r="TO299" s="10"/>
      <c r="TP299" s="10"/>
      <c r="TQ299" s="10"/>
      <c r="TR299" s="10"/>
      <c r="TS299" s="10"/>
      <c r="TT299" s="10"/>
      <c r="TU299" s="10"/>
      <c r="TV299" s="10"/>
      <c r="TW299" s="10"/>
      <c r="TX299" s="10"/>
      <c r="TY299" s="10"/>
      <c r="TZ299" s="10"/>
      <c r="UA299" s="10"/>
      <c r="UB299" s="10"/>
      <c r="UC299" s="10"/>
      <c r="UD299" s="10"/>
      <c r="UE299" s="10"/>
      <c r="UF299" s="10"/>
      <c r="UG299" s="10"/>
      <c r="UH299" s="10"/>
      <c r="UI299" s="10"/>
      <c r="UJ299" s="10"/>
      <c r="UK299" s="10"/>
      <c r="UL299" s="10"/>
      <c r="UM299" s="10"/>
      <c r="UN299" s="10"/>
      <c r="UO299" s="10"/>
      <c r="UP299" s="10"/>
      <c r="UQ299" s="10"/>
      <c r="UR299" s="10"/>
      <c r="US299" s="10"/>
      <c r="UT299" s="10"/>
      <c r="UU299" s="10"/>
      <c r="UV299" s="10"/>
      <c r="UW299" s="10"/>
      <c r="UX299" s="10"/>
      <c r="UY299" s="10"/>
      <c r="UZ299" s="10"/>
      <c r="VA299" s="10"/>
      <c r="VB299" s="10"/>
      <c r="VC299" s="10"/>
      <c r="VD299" s="10"/>
      <c r="VE299" s="10"/>
      <c r="VF299" s="10"/>
      <c r="VG299" s="10"/>
      <c r="VH299" s="10"/>
      <c r="VI299" s="10"/>
      <c r="VJ299" s="10"/>
      <c r="VK299" s="10"/>
      <c r="VL299" s="10"/>
      <c r="VM299" s="10"/>
      <c r="VN299" s="10"/>
      <c r="VO299" s="10"/>
      <c r="VP299" s="10"/>
      <c r="VQ299" s="10"/>
      <c r="VR299" s="10"/>
      <c r="VS299" s="10"/>
      <c r="VT299" s="10"/>
      <c r="VU299" s="10"/>
      <c r="VV299" s="10"/>
      <c r="VW299" s="10"/>
      <c r="VX299" s="10"/>
      <c r="VY299" s="10"/>
      <c r="VZ299" s="10"/>
      <c r="WA299" s="10"/>
      <c r="WB299" s="10"/>
      <c r="WC299" s="10"/>
      <c r="WD299" s="10"/>
      <c r="WE299" s="10"/>
      <c r="WF299" s="10"/>
      <c r="WG299" s="10"/>
      <c r="WH299" s="10"/>
      <c r="WI299" s="10"/>
      <c r="WJ299" s="10"/>
      <c r="WK299" s="10"/>
      <c r="WL299" s="10"/>
      <c r="WM299" s="10"/>
      <c r="WN299" s="10"/>
      <c r="WO299" s="10"/>
      <c r="WP299" s="10"/>
      <c r="WQ299" s="10"/>
      <c r="WR299" s="10"/>
      <c r="WS299" s="10"/>
      <c r="WT299" s="10"/>
      <c r="WU299" s="10"/>
      <c r="WV299" s="10"/>
      <c r="WW299" s="10"/>
      <c r="WX299" s="10"/>
      <c r="WY299" s="10"/>
      <c r="WZ299" s="10"/>
      <c r="XA299" s="10"/>
      <c r="XB299" s="10"/>
      <c r="XC299" s="10"/>
      <c r="XD299" s="10"/>
      <c r="XE299" s="10"/>
      <c r="XF299" s="10"/>
      <c r="XG299" s="10"/>
      <c r="XH299" s="10"/>
      <c r="XI299" s="10"/>
      <c r="XJ299" s="10"/>
      <c r="XK299" s="10"/>
      <c r="XL299" s="10"/>
      <c r="XM299" s="10"/>
      <c r="XN299" s="10"/>
      <c r="XO299" s="10"/>
      <c r="XP299" s="10"/>
      <c r="XQ299" s="10"/>
      <c r="XR299" s="10"/>
      <c r="XS299" s="10"/>
      <c r="XT299" s="10"/>
      <c r="XU299" s="10"/>
      <c r="XV299" s="10"/>
      <c r="XW299" s="10"/>
      <c r="XX299" s="10"/>
      <c r="XY299" s="10"/>
      <c r="XZ299" s="10"/>
      <c r="YA299" s="10"/>
      <c r="YB299" s="10"/>
      <c r="YC299" s="10"/>
      <c r="YD299" s="10"/>
      <c r="YE299" s="10"/>
      <c r="YF299" s="10"/>
      <c r="YG299" s="10"/>
      <c r="YH299" s="10"/>
      <c r="YI299" s="10"/>
      <c r="YJ299" s="10"/>
      <c r="YK299" s="10"/>
      <c r="YL299" s="10"/>
      <c r="YM299" s="10"/>
      <c r="YN299" s="10"/>
      <c r="YO299" s="10"/>
      <c r="YP299" s="10"/>
      <c r="YQ299" s="10"/>
      <c r="YR299" s="10"/>
      <c r="YS299" s="10"/>
      <c r="YT299" s="10"/>
      <c r="YU299" s="10"/>
      <c r="YV299" s="10"/>
      <c r="YW299" s="10"/>
      <c r="YX299" s="10"/>
      <c r="YY299" s="10"/>
      <c r="YZ299" s="10"/>
      <c r="ZA299" s="10"/>
      <c r="ZB299" s="10"/>
      <c r="ZC299" s="10"/>
      <c r="ZD299" s="10"/>
      <c r="ZE299" s="10"/>
      <c r="ZF299" s="10"/>
      <c r="ZG299" s="10"/>
      <c r="ZH299" s="10"/>
      <c r="ZI299" s="10"/>
      <c r="ZJ299" s="10"/>
      <c r="ZK299" s="10"/>
      <c r="ZL299" s="10"/>
      <c r="ZM299" s="10"/>
      <c r="ZN299" s="10"/>
      <c r="ZO299" s="10"/>
      <c r="ZP299" s="10"/>
      <c r="ZQ299" s="10"/>
      <c r="ZR299" s="10"/>
      <c r="ZS299" s="10"/>
      <c r="ZT299" s="10"/>
      <c r="ZU299" s="10"/>
      <c r="ZV299" s="10"/>
      <c r="ZW299" s="10"/>
      <c r="ZX299" s="10"/>
      <c r="ZY299" s="10"/>
      <c r="ZZ299" s="10"/>
      <c r="AAA299" s="10"/>
      <c r="AAB299" s="10"/>
      <c r="AAC299" s="10"/>
      <c r="AAD299" s="10"/>
      <c r="AAE299" s="10"/>
      <c r="AAF299" s="10"/>
      <c r="AAG299" s="10"/>
      <c r="AAH299" s="10"/>
      <c r="AAI299" s="10"/>
      <c r="AAJ299" s="10"/>
      <c r="AAK299" s="10"/>
      <c r="AAL299" s="10"/>
      <c r="AAM299" s="10"/>
      <c r="AAN299" s="10"/>
      <c r="AAO299" s="10"/>
      <c r="AAP299" s="10"/>
      <c r="AAQ299" s="10"/>
      <c r="AAR299" s="10"/>
      <c r="AAS299" s="10"/>
      <c r="AAT299" s="10"/>
      <c r="AAU299" s="10"/>
      <c r="AAV299" s="10"/>
      <c r="AAW299" s="10"/>
      <c r="AAX299" s="10"/>
      <c r="AAY299" s="10"/>
      <c r="AAZ299" s="10"/>
      <c r="ABA299" s="10"/>
      <c r="ABB299" s="10"/>
      <c r="ABC299" s="10"/>
      <c r="ABD299" s="10"/>
      <c r="ABE299" s="10"/>
      <c r="ABF299" s="10"/>
      <c r="ABG299" s="10"/>
      <c r="ABH299" s="10"/>
      <c r="ABI299" s="10"/>
      <c r="ABJ299" s="10"/>
      <c r="ABK299" s="10"/>
      <c r="ABL299" s="10"/>
      <c r="ABM299" s="10"/>
      <c r="ABN299" s="10"/>
      <c r="ABO299" s="10"/>
      <c r="ABP299" s="10"/>
      <c r="ABQ299" s="10"/>
      <c r="ABR299" s="10"/>
      <c r="ABS299" s="10"/>
      <c r="ABT299" s="10"/>
      <c r="ABU299" s="10"/>
      <c r="ABV299" s="10"/>
      <c r="ABW299" s="10"/>
      <c r="ABX299" s="10"/>
      <c r="ABY299" s="10"/>
      <c r="ABZ299" s="10"/>
      <c r="ACA299" s="10"/>
      <c r="ACB299" s="10"/>
      <c r="ACC299" s="10"/>
      <c r="ACD299" s="10"/>
      <c r="ACE299" s="10"/>
      <c r="ACF299" s="10"/>
      <c r="ACG299" s="10"/>
      <c r="ACH299" s="10"/>
      <c r="ACI299" s="10"/>
      <c r="ACJ299" s="10"/>
      <c r="ACK299" s="10"/>
      <c r="ACL299" s="10"/>
      <c r="ACM299" s="10"/>
      <c r="ACN299" s="10"/>
      <c r="ACO299" s="10"/>
      <c r="ACP299" s="10"/>
      <c r="ACQ299" s="10"/>
      <c r="ACR299" s="10"/>
      <c r="ACS299" s="10"/>
      <c r="ACT299" s="10"/>
      <c r="ACU299" s="10"/>
      <c r="ACV299" s="10"/>
      <c r="ACW299" s="10"/>
      <c r="ACX299" s="10"/>
      <c r="ACY299" s="10"/>
      <c r="ACZ299" s="10"/>
      <c r="ADA299" s="10"/>
      <c r="ADB299" s="10"/>
      <c r="ADC299" s="10"/>
      <c r="ADD299" s="10"/>
      <c r="ADE299" s="10"/>
      <c r="ADF299" s="10"/>
      <c r="ADG299" s="10"/>
      <c r="ADH299" s="10"/>
      <c r="ADI299" s="10"/>
      <c r="ADJ299" s="10"/>
      <c r="ADK299" s="10"/>
      <c r="ADL299" s="10"/>
      <c r="ADM299" s="10"/>
      <c r="ADN299" s="10"/>
      <c r="ADO299" s="10"/>
      <c r="ADP299" s="10"/>
      <c r="ADQ299" s="10"/>
      <c r="ADR299" s="10"/>
      <c r="ADS299" s="10"/>
      <c r="ADT299" s="10"/>
      <c r="ADU299" s="10"/>
      <c r="ADV299" s="10"/>
      <c r="ADW299" s="10"/>
      <c r="ADX299" s="10"/>
      <c r="ADY299" s="10"/>
      <c r="ADZ299" s="10"/>
      <c r="AEA299" s="10"/>
      <c r="AEB299" s="10"/>
      <c r="AEC299" s="10"/>
      <c r="AED299" s="10"/>
      <c r="AEE299" s="10"/>
      <c r="AEF299" s="10"/>
      <c r="AEG299" s="10"/>
      <c r="AEH299" s="10"/>
      <c r="AEI299" s="10"/>
      <c r="AEJ299" s="10"/>
      <c r="AEK299" s="10"/>
      <c r="AEL299" s="10"/>
      <c r="AEM299" s="10"/>
      <c r="AEN299" s="10"/>
      <c r="AEO299" s="10"/>
      <c r="AEP299" s="10"/>
      <c r="AEQ299" s="10"/>
      <c r="AER299" s="10"/>
      <c r="AES299" s="10"/>
      <c r="AET299" s="10"/>
      <c r="AEU299" s="10"/>
      <c r="AEV299" s="10"/>
      <c r="AEW299" s="10"/>
      <c r="AEX299" s="10"/>
      <c r="AEY299" s="10"/>
      <c r="AEZ299" s="10"/>
      <c r="AFA299" s="10"/>
      <c r="AFB299" s="10"/>
      <c r="AFC299" s="10"/>
      <c r="AFD299" s="10"/>
      <c r="AFE299" s="10"/>
      <c r="AFF299" s="10"/>
      <c r="AFG299" s="10"/>
      <c r="AFH299" s="10"/>
      <c r="AFI299" s="10"/>
      <c r="AFJ299" s="10"/>
      <c r="AFK299" s="10"/>
      <c r="AFL299" s="10"/>
      <c r="AFM299" s="10"/>
      <c r="AFN299" s="10"/>
      <c r="AFO299" s="10"/>
      <c r="AFP299" s="10"/>
      <c r="AFQ299" s="10"/>
      <c r="AFR299" s="10"/>
      <c r="AFS299" s="10"/>
      <c r="AFT299" s="10"/>
      <c r="AFU299" s="10"/>
      <c r="AFV299" s="10"/>
      <c r="AFW299" s="10"/>
      <c r="AFX299" s="10"/>
      <c r="AFY299" s="10"/>
      <c r="AFZ299" s="10"/>
      <c r="AGA299" s="10"/>
      <c r="AGB299" s="10"/>
      <c r="AGC299" s="10"/>
      <c r="AGD299" s="10"/>
      <c r="AGE299" s="10"/>
      <c r="AGF299" s="10"/>
      <c r="AGG299" s="10"/>
      <c r="AGH299" s="10"/>
      <c r="AGI299" s="10"/>
      <c r="AGJ299" s="10"/>
      <c r="AGK299" s="10"/>
      <c r="AGL299" s="10"/>
      <c r="AGM299" s="10"/>
      <c r="AGN299" s="10"/>
      <c r="AGO299" s="10"/>
      <c r="AGP299" s="10"/>
      <c r="AGQ299" s="10"/>
      <c r="AGR299" s="10"/>
      <c r="AGS299" s="10"/>
      <c r="AGT299" s="10"/>
      <c r="AGU299" s="10"/>
      <c r="AGV299" s="10"/>
      <c r="AGW299" s="10"/>
      <c r="AGX299" s="10"/>
      <c r="AGY299" s="10"/>
      <c r="AGZ299" s="10"/>
      <c r="AHA299" s="10"/>
      <c r="AHB299" s="10"/>
      <c r="AHC299" s="10"/>
      <c r="AHD299" s="10"/>
      <c r="AHE299" s="10"/>
      <c r="AHF299" s="10"/>
      <c r="AHG299" s="10"/>
      <c r="AHH299" s="10"/>
      <c r="AHI299" s="10"/>
      <c r="AHJ299" s="10"/>
      <c r="AHK299" s="10"/>
      <c r="AHL299" s="10"/>
      <c r="AHM299" s="10"/>
      <c r="AHN299" s="10"/>
      <c r="AHO299" s="10"/>
      <c r="AHP299" s="10"/>
      <c r="AHQ299" s="10"/>
      <c r="AHR299" s="10"/>
      <c r="AHS299" s="10"/>
      <c r="AHT299" s="10"/>
      <c r="AHU299" s="10"/>
      <c r="AHV299" s="10"/>
      <c r="AHW299" s="10"/>
      <c r="AHX299" s="10"/>
      <c r="AHY299" s="10"/>
      <c r="AHZ299" s="10"/>
      <c r="AIA299" s="10"/>
      <c r="AIB299" s="10"/>
      <c r="AIC299" s="10"/>
      <c r="AID299" s="10"/>
      <c r="AIE299" s="10"/>
      <c r="AIF299" s="10"/>
      <c r="AIG299" s="10"/>
      <c r="AIH299" s="10"/>
      <c r="AII299" s="10"/>
      <c r="AIJ299" s="10"/>
      <c r="AIK299" s="10"/>
      <c r="AIL299" s="10"/>
      <c r="AIM299" s="10"/>
      <c r="AIN299" s="10"/>
      <c r="AIO299" s="10"/>
      <c r="AIP299" s="10"/>
      <c r="AIQ299" s="10"/>
      <c r="AIR299" s="10"/>
      <c r="AIS299" s="10"/>
      <c r="AIT299" s="10"/>
      <c r="AIU299" s="10"/>
      <c r="AIV299" s="10"/>
      <c r="AIW299" s="10"/>
      <c r="AIX299" s="10"/>
      <c r="AIY299" s="10"/>
      <c r="AIZ299" s="10"/>
      <c r="AJA299" s="10"/>
      <c r="AJB299" s="10"/>
      <c r="AJC299" s="10"/>
      <c r="AJD299" s="10"/>
      <c r="AJE299" s="10"/>
      <c r="AJF299" s="10"/>
      <c r="AJG299" s="10"/>
      <c r="AJH299" s="10"/>
      <c r="AJI299" s="10"/>
      <c r="AJJ299" s="10"/>
      <c r="AJK299" s="10"/>
      <c r="AJL299" s="10"/>
      <c r="AJM299" s="10"/>
      <c r="AJN299" s="10"/>
      <c r="AJO299" s="10"/>
      <c r="AJP299" s="10"/>
      <c r="AJQ299" s="10"/>
      <c r="AJR299" s="10"/>
      <c r="AJS299" s="10"/>
      <c r="AJT299" s="10"/>
      <c r="AJU299" s="10"/>
      <c r="AJV299" s="10"/>
      <c r="AJW299" s="10"/>
      <c r="AJX299" s="10"/>
      <c r="AJY299" s="10"/>
      <c r="AJZ299" s="10"/>
      <c r="AKA299" s="10"/>
      <c r="AKB299" s="10"/>
      <c r="AKC299" s="10"/>
      <c r="AKD299" s="10"/>
      <c r="AKE299" s="10"/>
      <c r="AKF299" s="10"/>
      <c r="AKG299" s="10"/>
      <c r="AKH299" s="10"/>
      <c r="AKI299" s="10"/>
      <c r="AKJ299" s="10"/>
      <c r="AKK299" s="10"/>
      <c r="AKL299" s="10"/>
      <c r="AKM299" s="10"/>
      <c r="AKN299" s="10"/>
      <c r="AKO299" s="10"/>
      <c r="AKP299" s="10"/>
      <c r="AKQ299" s="10"/>
      <c r="AKR299" s="10"/>
      <c r="AKS299" s="10"/>
      <c r="AKT299" s="10"/>
      <c r="AKU299" s="10"/>
      <c r="AKV299" s="10"/>
      <c r="AKW299" s="10"/>
      <c r="AKX299" s="10"/>
      <c r="AKY299" s="10"/>
      <c r="AKZ299" s="10"/>
      <c r="ALA299" s="10"/>
      <c r="ALB299" s="10"/>
      <c r="ALC299" s="10"/>
      <c r="ALD299" s="10"/>
      <c r="ALE299" s="10"/>
      <c r="ALF299" s="10"/>
      <c r="ALG299" s="10"/>
      <c r="ALH299" s="10"/>
      <c r="ALI299" s="10"/>
      <c r="ALJ299" s="10"/>
      <c r="ALK299" s="10"/>
      <c r="ALL299" s="10"/>
      <c r="ALM299" s="10"/>
      <c r="ALN299" s="10"/>
      <c r="ALO299" s="10"/>
      <c r="ALP299" s="10"/>
      <c r="ALQ299" s="10"/>
      <c r="ALR299" s="10"/>
      <c r="ALS299" s="10"/>
      <c r="ALT299" s="10"/>
      <c r="ALU299" s="10"/>
      <c r="ALV299" s="10"/>
      <c r="ALW299" s="10"/>
      <c r="ALX299" s="10"/>
      <c r="ALY299" s="10"/>
      <c r="ALZ299" s="10"/>
      <c r="AMA299" s="10"/>
      <c r="AMB299" s="10"/>
      <c r="AMC299" s="10"/>
      <c r="AMD299" s="10"/>
      <c r="AME299" s="10"/>
      <c r="AMF299" s="10"/>
      <c r="AMG299" s="10"/>
      <c r="AMH299" s="10"/>
      <c r="AMI299" s="10"/>
      <c r="AMJ299" s="10"/>
      <c r="AMK299" s="10"/>
      <c r="AML299" s="10"/>
      <c r="AMM299" s="10"/>
      <c r="AMN299" s="10"/>
      <c r="AMO299" s="10"/>
      <c r="AMP299" s="10"/>
      <c r="AMQ299" s="10"/>
      <c r="AMR299" s="10"/>
      <c r="AMS299" s="10"/>
      <c r="AMT299" s="10"/>
      <c r="AMU299" s="10"/>
      <c r="AMV299" s="10"/>
      <c r="AMW299" s="10"/>
      <c r="AMX299" s="10"/>
      <c r="AMY299" s="10"/>
      <c r="AMZ299" s="10"/>
      <c r="ANA299" s="10"/>
      <c r="ANB299" s="10"/>
      <c r="ANC299" s="10"/>
      <c r="AND299" s="10"/>
      <c r="ANE299" s="10"/>
      <c r="ANF299" s="10"/>
      <c r="ANG299" s="10"/>
      <c r="ANH299" s="10"/>
      <c r="ANI299" s="10"/>
      <c r="ANJ299" s="10"/>
      <c r="ANK299" s="10"/>
      <c r="ANL299" s="10"/>
      <c r="ANM299" s="10"/>
      <c r="ANN299" s="10"/>
      <c r="ANO299" s="10"/>
      <c r="ANP299" s="10"/>
      <c r="ANQ299" s="10"/>
      <c r="ANR299" s="10"/>
      <c r="ANS299" s="10"/>
      <c r="ANT299" s="10"/>
      <c r="ANU299" s="10"/>
      <c r="ANV299" s="10"/>
      <c r="ANW299" s="10"/>
      <c r="ANX299" s="10"/>
      <c r="ANY299" s="10"/>
      <c r="ANZ299" s="10"/>
      <c r="AOA299" s="10"/>
      <c r="AOB299" s="10"/>
      <c r="AOC299" s="10"/>
      <c r="AOD299" s="10"/>
      <c r="AOE299" s="10"/>
      <c r="AOF299" s="10"/>
      <c r="AOG299" s="10"/>
      <c r="AOH299" s="10"/>
      <c r="AOI299" s="10"/>
      <c r="AOJ299" s="10"/>
      <c r="AOK299" s="10"/>
      <c r="AOL299" s="10"/>
      <c r="AOM299" s="10"/>
      <c r="AON299" s="10"/>
      <c r="AOO299" s="10"/>
      <c r="AOP299" s="10"/>
      <c r="AOQ299" s="10"/>
      <c r="AOR299" s="10"/>
      <c r="AOS299" s="10"/>
      <c r="AOT299" s="10"/>
      <c r="AOU299" s="10"/>
      <c r="AOV299" s="10"/>
      <c r="AOW299" s="10"/>
      <c r="AOX299" s="10"/>
      <c r="AOY299" s="10"/>
      <c r="AOZ299" s="10"/>
      <c r="APA299" s="10"/>
      <c r="APB299" s="10"/>
      <c r="APC299" s="10"/>
      <c r="APD299" s="10"/>
      <c r="APE299" s="10"/>
      <c r="APF299" s="10"/>
      <c r="APG299" s="10"/>
      <c r="APH299" s="10"/>
      <c r="API299" s="10"/>
      <c r="APJ299" s="10"/>
      <c r="APK299" s="10"/>
      <c r="APL299" s="10"/>
      <c r="APM299" s="10"/>
      <c r="APN299" s="10"/>
      <c r="APO299" s="10"/>
      <c r="APP299" s="10"/>
      <c r="APQ299" s="10"/>
      <c r="APR299" s="10"/>
      <c r="APS299" s="10"/>
      <c r="APT299" s="10"/>
      <c r="APU299" s="10"/>
      <c r="APV299" s="10"/>
      <c r="APW299" s="10"/>
      <c r="APX299" s="10"/>
      <c r="APY299" s="10"/>
      <c r="APZ299" s="10"/>
      <c r="AQA299" s="10"/>
      <c r="AQB299" s="10"/>
      <c r="AQC299" s="10"/>
      <c r="AQD299" s="10"/>
      <c r="AQE299" s="10"/>
      <c r="AQF299" s="10"/>
      <c r="AQG299" s="10"/>
      <c r="AQH299" s="10"/>
      <c r="AQI299" s="10"/>
      <c r="AQJ299" s="10"/>
      <c r="AQK299" s="10"/>
      <c r="AQL299" s="10"/>
      <c r="AQM299" s="10"/>
      <c r="AQN299" s="10"/>
      <c r="AQO299" s="10"/>
      <c r="AQP299" s="10"/>
      <c r="AQQ299" s="10"/>
      <c r="AQR299" s="10"/>
      <c r="AQS299" s="10"/>
      <c r="AQT299" s="10"/>
      <c r="AQU299" s="10"/>
      <c r="AQV299" s="10"/>
      <c r="AQW299" s="10"/>
      <c r="AQX299" s="10"/>
      <c r="AQY299" s="10"/>
      <c r="AQZ299" s="10"/>
      <c r="ARA299" s="10"/>
      <c r="ARB299" s="10"/>
      <c r="ARC299" s="10"/>
      <c r="ARD299" s="10"/>
      <c r="ARE299" s="10"/>
      <c r="ARF299" s="10"/>
      <c r="ARG299" s="10"/>
      <c r="ARH299" s="10"/>
      <c r="ARI299" s="10"/>
      <c r="ARJ299" s="10"/>
      <c r="ARK299" s="10"/>
      <c r="ARL299" s="10"/>
      <c r="ARM299" s="10"/>
      <c r="ARN299" s="10"/>
      <c r="ARO299" s="10"/>
      <c r="ARP299" s="10"/>
      <c r="ARQ299" s="10"/>
      <c r="ARR299" s="10"/>
      <c r="ARS299" s="10"/>
      <c r="ART299" s="10"/>
      <c r="ARU299" s="10"/>
      <c r="ARV299" s="10"/>
      <c r="ARW299" s="10"/>
      <c r="ARX299" s="10"/>
      <c r="ARY299" s="10"/>
      <c r="ARZ299" s="10"/>
      <c r="ASA299" s="10"/>
      <c r="ASB299" s="10"/>
      <c r="ASC299" s="10"/>
      <c r="ASD299" s="10"/>
      <c r="ASE299" s="10"/>
      <c r="ASF299" s="10"/>
      <c r="ASG299" s="10"/>
      <c r="ASH299" s="10"/>
      <c r="ASI299" s="10"/>
      <c r="ASJ299" s="10"/>
      <c r="ASK299" s="10"/>
      <c r="ASL299" s="10"/>
      <c r="ASM299" s="10"/>
      <c r="ASN299" s="10"/>
      <c r="ASO299" s="10"/>
      <c r="ASP299" s="10"/>
      <c r="ASQ299" s="10"/>
      <c r="ASR299" s="10"/>
      <c r="ASS299" s="10"/>
      <c r="AST299" s="10"/>
      <c r="ASU299" s="10"/>
      <c r="ASV299" s="10"/>
      <c r="ASW299" s="10"/>
      <c r="ASX299" s="10"/>
      <c r="ASY299" s="10"/>
      <c r="ASZ299" s="10"/>
      <c r="ATA299" s="10"/>
      <c r="ATB299" s="10"/>
      <c r="ATC299" s="10"/>
      <c r="ATD299" s="10"/>
      <c r="ATE299" s="10"/>
      <c r="ATF299" s="10"/>
      <c r="ATG299" s="10"/>
      <c r="ATH299" s="10"/>
      <c r="ATI299" s="10"/>
      <c r="ATJ299" s="10"/>
      <c r="ATK299" s="10"/>
      <c r="ATL299" s="10"/>
      <c r="ATM299" s="10"/>
      <c r="ATN299" s="10"/>
      <c r="ATO299" s="10"/>
      <c r="ATP299" s="10"/>
      <c r="ATQ299" s="10"/>
      <c r="ATR299" s="10"/>
      <c r="ATS299" s="10"/>
      <c r="ATT299" s="10"/>
      <c r="ATU299" s="10"/>
      <c r="ATV299" s="10"/>
      <c r="ATW299" s="10"/>
      <c r="ATX299" s="10"/>
      <c r="ATY299" s="10"/>
      <c r="ATZ299" s="10"/>
      <c r="AUA299" s="10"/>
      <c r="AUB299" s="10"/>
      <c r="AUC299" s="10"/>
      <c r="AUD299" s="10"/>
      <c r="AUE299" s="10"/>
      <c r="AUF299" s="10"/>
      <c r="AUG299" s="10"/>
      <c r="AUH299" s="10"/>
      <c r="AUI299" s="10"/>
      <c r="AUJ299" s="10"/>
      <c r="AUK299" s="10"/>
      <c r="AUL299" s="10"/>
      <c r="AUM299" s="10"/>
      <c r="AUN299" s="10"/>
      <c r="AUO299" s="10"/>
      <c r="AUP299" s="10"/>
      <c r="AUQ299" s="10"/>
      <c r="AUR299" s="10"/>
      <c r="AUS299" s="10"/>
      <c r="AUT299" s="10"/>
      <c r="AUU299" s="10"/>
      <c r="AUV299" s="10"/>
      <c r="AUW299" s="10"/>
      <c r="AUX299" s="10"/>
      <c r="AUY299" s="10"/>
      <c r="AUZ299" s="10"/>
      <c r="AVA299" s="10"/>
      <c r="AVB299" s="10"/>
      <c r="AVC299" s="10"/>
      <c r="AVD299" s="10"/>
      <c r="AVE299" s="10"/>
      <c r="AVF299" s="10"/>
      <c r="AVG299" s="10"/>
      <c r="AVH299" s="10"/>
      <c r="AVI299" s="10"/>
      <c r="AVJ299" s="10"/>
      <c r="AVK299" s="10"/>
      <c r="AVL299" s="10"/>
      <c r="AVM299" s="10"/>
      <c r="AVN299" s="10"/>
      <c r="AVO299" s="10"/>
      <c r="AVP299" s="10"/>
      <c r="AVQ299" s="10"/>
      <c r="AVR299" s="10"/>
      <c r="AVS299" s="10"/>
      <c r="AVT299" s="10"/>
      <c r="AVU299" s="10"/>
      <c r="AVV299" s="10"/>
      <c r="AVW299" s="10"/>
      <c r="AVX299" s="10"/>
      <c r="AVY299" s="10"/>
      <c r="AVZ299" s="10"/>
      <c r="AWA299" s="10"/>
      <c r="AWB299" s="10"/>
      <c r="AWC299" s="10"/>
      <c r="AWD299" s="10"/>
      <c r="AWE299" s="10"/>
      <c r="AWF299" s="10"/>
      <c r="AWG299" s="10"/>
      <c r="AWH299" s="10"/>
      <c r="AWI299" s="10"/>
      <c r="AWJ299" s="10"/>
      <c r="AWK299" s="10"/>
      <c r="AWL299" s="10"/>
      <c r="AWM299" s="10"/>
      <c r="AWN299" s="10"/>
      <c r="AWO299" s="10"/>
      <c r="AWP299" s="10"/>
      <c r="AWQ299" s="10"/>
      <c r="AWR299" s="10"/>
      <c r="AWS299" s="10"/>
      <c r="AWT299" s="10"/>
      <c r="AWU299" s="10"/>
      <c r="AWV299" s="10"/>
      <c r="AWW299" s="10"/>
      <c r="AWX299" s="10"/>
      <c r="AWY299" s="10"/>
      <c r="AWZ299" s="10"/>
      <c r="AXA299" s="10"/>
      <c r="AXB299" s="10"/>
      <c r="AXC299" s="10"/>
      <c r="AXD299" s="10"/>
      <c r="AXE299" s="10"/>
      <c r="AXF299" s="10"/>
      <c r="AXG299" s="10"/>
      <c r="AXH299" s="10"/>
      <c r="AXI299" s="10"/>
      <c r="AXJ299" s="10"/>
      <c r="AXK299" s="10"/>
      <c r="AXL299" s="10"/>
      <c r="AXM299" s="10"/>
      <c r="AXN299" s="10"/>
      <c r="AXO299" s="10"/>
      <c r="AXP299" s="10"/>
      <c r="AXQ299" s="10"/>
      <c r="AXR299" s="10"/>
      <c r="AXS299" s="10"/>
      <c r="AXT299" s="10"/>
      <c r="AXU299" s="10"/>
      <c r="AXV299" s="10"/>
      <c r="AXW299" s="10"/>
      <c r="AXX299" s="10"/>
      <c r="AXY299" s="10"/>
      <c r="AXZ299" s="10"/>
      <c r="AYA299" s="10"/>
      <c r="AYB299" s="10"/>
      <c r="AYC299" s="10"/>
      <c r="AYD299" s="10"/>
      <c r="AYE299" s="10"/>
      <c r="AYF299" s="10"/>
      <c r="AYG299" s="10"/>
      <c r="AYH299" s="10"/>
      <c r="AYI299" s="10"/>
      <c r="AYJ299" s="10"/>
      <c r="AYK299" s="10"/>
      <c r="AYL299" s="10"/>
      <c r="AYM299" s="10"/>
      <c r="AYN299" s="10"/>
      <c r="AYO299" s="10"/>
      <c r="AYP299" s="10"/>
      <c r="AYQ299" s="10"/>
      <c r="AYR299" s="10"/>
      <c r="AYS299" s="10"/>
      <c r="AYT299" s="10"/>
      <c r="AYU299" s="10"/>
      <c r="AYV299" s="10"/>
      <c r="AYW299" s="10"/>
      <c r="AYX299" s="10"/>
      <c r="AYY299" s="10"/>
      <c r="AYZ299" s="10"/>
      <c r="AZA299" s="10"/>
      <c r="AZB299" s="10"/>
      <c r="AZC299" s="10"/>
      <c r="AZD299" s="10"/>
      <c r="AZE299" s="10"/>
      <c r="AZF299" s="10"/>
      <c r="AZG299" s="10"/>
      <c r="AZH299" s="10"/>
      <c r="AZI299" s="10"/>
      <c r="AZJ299" s="10"/>
      <c r="AZK299" s="10"/>
      <c r="AZL299" s="10"/>
      <c r="AZM299" s="10"/>
      <c r="AZN299" s="10"/>
      <c r="AZO299" s="10"/>
      <c r="AZP299" s="10"/>
      <c r="AZQ299" s="10"/>
      <c r="AZR299" s="10"/>
      <c r="AZS299" s="10"/>
      <c r="AZT299" s="10"/>
      <c r="AZU299" s="10"/>
      <c r="AZV299" s="10"/>
      <c r="AZW299" s="10"/>
      <c r="AZX299" s="10"/>
      <c r="AZY299" s="10"/>
      <c r="AZZ299" s="10"/>
      <c r="BAA299" s="10"/>
      <c r="BAB299" s="10"/>
      <c r="BAC299" s="10"/>
      <c r="BAD299" s="10"/>
      <c r="BAE299" s="10"/>
      <c r="BAF299" s="10"/>
      <c r="BAG299" s="10"/>
      <c r="BAH299" s="10"/>
      <c r="BAI299" s="10"/>
      <c r="BAJ299" s="10"/>
      <c r="BAK299" s="10"/>
      <c r="BAL299" s="10"/>
      <c r="BAM299" s="10"/>
      <c r="BAN299" s="10"/>
      <c r="BAO299" s="10"/>
      <c r="BAP299" s="10"/>
      <c r="BAQ299" s="10"/>
      <c r="BAR299" s="10"/>
      <c r="BAS299" s="10"/>
      <c r="BAT299" s="10"/>
      <c r="BAU299" s="10"/>
      <c r="BAV299" s="10"/>
      <c r="BAW299" s="10"/>
      <c r="BAX299" s="10"/>
      <c r="BAY299" s="10"/>
      <c r="BAZ299" s="10"/>
      <c r="BBA299" s="10"/>
      <c r="BBB299" s="10"/>
      <c r="BBC299" s="10"/>
      <c r="BBD299" s="10"/>
      <c r="BBE299" s="10"/>
      <c r="BBF299" s="10"/>
      <c r="BBG299" s="10"/>
      <c r="BBH299" s="10"/>
      <c r="BBI299" s="10"/>
      <c r="BBJ299" s="10"/>
      <c r="BBK299" s="10"/>
      <c r="BBL299" s="10"/>
      <c r="BBM299" s="10"/>
      <c r="BBN299" s="10"/>
      <c r="BBO299" s="10"/>
      <c r="BBP299" s="10"/>
      <c r="BBQ299" s="10"/>
      <c r="BBR299" s="10"/>
      <c r="BBS299" s="10"/>
      <c r="BBT299" s="10"/>
      <c r="BBU299" s="10"/>
      <c r="BBV299" s="10"/>
      <c r="BBW299" s="10"/>
      <c r="BBX299" s="10"/>
      <c r="BBY299" s="10"/>
      <c r="BBZ299" s="10"/>
      <c r="BCA299" s="10"/>
      <c r="BCB299" s="10"/>
      <c r="BCC299" s="10"/>
      <c r="BCD299" s="10"/>
      <c r="BCE299" s="10"/>
      <c r="BCF299" s="10"/>
      <c r="BCG299" s="10"/>
      <c r="BCH299" s="10"/>
      <c r="BCI299" s="10"/>
      <c r="BCJ299" s="10"/>
      <c r="BCK299" s="10"/>
      <c r="BCL299" s="10"/>
      <c r="BCM299" s="10"/>
      <c r="BCN299" s="10"/>
      <c r="BCO299" s="10"/>
      <c r="BCP299" s="10"/>
      <c r="BCQ299" s="10"/>
      <c r="BCR299" s="10"/>
      <c r="BCS299" s="10"/>
      <c r="BCT299" s="10"/>
    </row>
    <row r="300" spans="1:1450" s="37" customFormat="1" x14ac:dyDescent="0.25">
      <c r="A300" s="17" t="s">
        <v>1238</v>
      </c>
      <c r="B300" s="14" t="s">
        <v>865</v>
      </c>
      <c r="C300" s="14" t="s">
        <v>84</v>
      </c>
      <c r="D300" s="14" t="s">
        <v>883</v>
      </c>
      <c r="E300" s="14" t="s">
        <v>879</v>
      </c>
      <c r="F300" s="14" t="s">
        <v>884</v>
      </c>
      <c r="G300" s="43">
        <v>16809</v>
      </c>
      <c r="H300" s="43">
        <v>1010</v>
      </c>
      <c r="I300" s="43">
        <v>476</v>
      </c>
      <c r="J300" s="29"/>
      <c r="K300" s="29"/>
      <c r="L300" s="29"/>
      <c r="M300" s="29"/>
      <c r="N300" s="29"/>
      <c r="O300" s="29" t="str">
        <f t="shared" si="53"/>
        <v/>
      </c>
      <c r="P300" s="29"/>
      <c r="Q300" s="44">
        <f>ABS(G300-$K$298)</f>
        <v>1907</v>
      </c>
      <c r="R300" s="30">
        <f>IF(Q300&gt;$P$298,"",G300)</f>
        <v>16809</v>
      </c>
      <c r="S300" s="30">
        <f t="shared" si="56"/>
        <v>476</v>
      </c>
      <c r="T300" s="29"/>
      <c r="U300" s="29"/>
      <c r="V300" s="29"/>
      <c r="W300" s="44">
        <f>IF(R300="","",((R300-$T$298)/S300)^2)</f>
        <v>16.050459889838287</v>
      </c>
      <c r="X300" s="29"/>
      <c r="Y300" s="31"/>
      <c r="Z300" s="31"/>
      <c r="AA300" s="31"/>
      <c r="AB300" s="31"/>
      <c r="AC300" s="29"/>
      <c r="AD300" s="29"/>
      <c r="AE300" s="29"/>
      <c r="AF300" s="29"/>
      <c r="AG300" s="63"/>
      <c r="AH300" s="32"/>
      <c r="AI300" s="32"/>
      <c r="AJ300" s="32"/>
      <c r="AK300" s="32"/>
      <c r="AL300" s="29"/>
      <c r="AM300" s="29"/>
      <c r="AP300" s="29"/>
      <c r="AQ300" s="29"/>
      <c r="AR300" s="29"/>
      <c r="AS300" s="29"/>
      <c r="AT300" s="29"/>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c r="HU300" s="10"/>
      <c r="HV300" s="10"/>
      <c r="HW300" s="10"/>
      <c r="HX300" s="10"/>
      <c r="HY300" s="10"/>
      <c r="HZ300" s="10"/>
      <c r="IA300" s="10"/>
      <c r="IB300" s="10"/>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c r="JC300" s="10"/>
      <c r="JD300" s="10"/>
      <c r="JE300" s="10"/>
      <c r="JF300" s="10"/>
      <c r="JG300" s="10"/>
      <c r="JH300" s="10"/>
      <c r="JI300" s="10"/>
      <c r="JJ300" s="10"/>
      <c r="JK300" s="10"/>
      <c r="JL300" s="10"/>
      <c r="JM300" s="10"/>
      <c r="JN300" s="10"/>
      <c r="JO300" s="10"/>
      <c r="JP300" s="10"/>
      <c r="JQ300" s="10"/>
      <c r="JR300" s="10"/>
      <c r="JS300" s="10"/>
      <c r="JT300" s="10"/>
      <c r="JU300" s="10"/>
      <c r="JV300" s="10"/>
      <c r="JW300" s="10"/>
      <c r="JX300" s="10"/>
      <c r="JY300" s="10"/>
      <c r="JZ300" s="10"/>
      <c r="KA300" s="10"/>
      <c r="KB300" s="10"/>
      <c r="KC300" s="10"/>
      <c r="KD300" s="10"/>
      <c r="KE300" s="10"/>
      <c r="KF300" s="10"/>
      <c r="KG300" s="10"/>
      <c r="KH300" s="10"/>
      <c r="KI300" s="10"/>
      <c r="KJ300" s="10"/>
      <c r="KK300" s="10"/>
      <c r="KL300" s="10"/>
      <c r="KM300" s="10"/>
      <c r="KN300" s="10"/>
      <c r="KO300" s="10"/>
      <c r="KP300" s="10"/>
      <c r="KQ300" s="10"/>
      <c r="KR300" s="10"/>
      <c r="KS300" s="10"/>
      <c r="KT300" s="10"/>
      <c r="KU300" s="10"/>
      <c r="KV300" s="10"/>
      <c r="KW300" s="10"/>
      <c r="KX300" s="10"/>
      <c r="KY300" s="10"/>
      <c r="KZ300" s="10"/>
      <c r="LA300" s="10"/>
      <c r="LB300" s="10"/>
      <c r="LC300" s="10"/>
      <c r="LD300" s="10"/>
      <c r="LE300" s="10"/>
      <c r="LF300" s="10"/>
      <c r="LG300" s="10"/>
      <c r="LH300" s="10"/>
      <c r="LI300" s="10"/>
      <c r="LJ300" s="10"/>
      <c r="LK300" s="10"/>
      <c r="LL300" s="10"/>
      <c r="LM300" s="10"/>
      <c r="LN300" s="10"/>
      <c r="LO300" s="10"/>
      <c r="LP300" s="10"/>
      <c r="LQ300" s="10"/>
      <c r="LR300" s="10"/>
      <c r="LS300" s="10"/>
      <c r="LT300" s="10"/>
      <c r="LU300" s="10"/>
      <c r="LV300" s="10"/>
      <c r="LW300" s="10"/>
      <c r="LX300" s="10"/>
      <c r="LY300" s="10"/>
      <c r="LZ300" s="10"/>
      <c r="MA300" s="10"/>
      <c r="MB300" s="10"/>
      <c r="MC300" s="10"/>
      <c r="MD300" s="10"/>
      <c r="ME300" s="10"/>
      <c r="MF300" s="10"/>
      <c r="MG300" s="10"/>
      <c r="MH300" s="10"/>
      <c r="MI300" s="10"/>
      <c r="MJ300" s="10"/>
      <c r="MK300" s="10"/>
      <c r="ML300" s="10"/>
      <c r="MM300" s="10"/>
      <c r="MN300" s="10"/>
      <c r="MO300" s="10"/>
      <c r="MP300" s="10"/>
      <c r="MQ300" s="10"/>
      <c r="MR300" s="10"/>
      <c r="MS300" s="10"/>
      <c r="MT300" s="10"/>
      <c r="MU300" s="10"/>
      <c r="MV300" s="10"/>
      <c r="MW300" s="10"/>
      <c r="MX300" s="10"/>
      <c r="MY300" s="10"/>
      <c r="MZ300" s="10"/>
      <c r="NA300" s="10"/>
      <c r="NB300" s="10"/>
      <c r="NC300" s="10"/>
      <c r="ND300" s="10"/>
      <c r="NE300" s="10"/>
      <c r="NF300" s="10"/>
      <c r="NG300" s="10"/>
      <c r="NH300" s="10"/>
      <c r="NI300" s="10"/>
      <c r="NJ300" s="10"/>
      <c r="NK300" s="10"/>
      <c r="NL300" s="10"/>
      <c r="NM300" s="10"/>
      <c r="NN300" s="10"/>
      <c r="NO300" s="10"/>
      <c r="NP300" s="10"/>
      <c r="NQ300" s="10"/>
      <c r="NR300" s="10"/>
      <c r="NS300" s="10"/>
      <c r="NT300" s="10"/>
      <c r="NU300" s="10"/>
      <c r="NV300" s="10"/>
      <c r="NW300" s="10"/>
      <c r="NX300" s="10"/>
      <c r="NY300" s="10"/>
      <c r="NZ300" s="10"/>
      <c r="OA300" s="10"/>
      <c r="OB300" s="10"/>
      <c r="OC300" s="10"/>
      <c r="OD300" s="10"/>
      <c r="OE300" s="10"/>
      <c r="OF300" s="10"/>
      <c r="OG300" s="10"/>
      <c r="OH300" s="10"/>
      <c r="OI300" s="10"/>
      <c r="OJ300" s="10"/>
      <c r="OK300" s="10"/>
      <c r="OL300" s="10"/>
      <c r="OM300" s="10"/>
      <c r="ON300" s="10"/>
      <c r="OO300" s="10"/>
      <c r="OP300" s="10"/>
      <c r="OQ300" s="10"/>
      <c r="OR300" s="10"/>
      <c r="OS300" s="10"/>
      <c r="OT300" s="10"/>
      <c r="OU300" s="10"/>
      <c r="OV300" s="10"/>
      <c r="OW300" s="10"/>
      <c r="OX300" s="10"/>
      <c r="OY300" s="10"/>
      <c r="OZ300" s="10"/>
      <c r="PA300" s="10"/>
      <c r="PB300" s="10"/>
      <c r="PC300" s="10"/>
      <c r="PD300" s="10"/>
      <c r="PE300" s="10"/>
      <c r="PF300" s="10"/>
      <c r="PG300" s="10"/>
      <c r="PH300" s="10"/>
      <c r="PI300" s="10"/>
      <c r="PJ300" s="10"/>
      <c r="PK300" s="10"/>
      <c r="PL300" s="10"/>
      <c r="PM300" s="10"/>
      <c r="PN300" s="10"/>
      <c r="PO300" s="10"/>
      <c r="PP300" s="10"/>
      <c r="PQ300" s="10"/>
      <c r="PR300" s="10"/>
      <c r="PS300" s="10"/>
      <c r="PT300" s="10"/>
      <c r="PU300" s="10"/>
      <c r="PV300" s="10"/>
      <c r="PW300" s="10"/>
      <c r="PX300" s="10"/>
      <c r="PY300" s="10"/>
      <c r="PZ300" s="10"/>
      <c r="QA300" s="10"/>
      <c r="QB300" s="10"/>
      <c r="QC300" s="10"/>
      <c r="QD300" s="10"/>
      <c r="QE300" s="10"/>
      <c r="QF300" s="10"/>
      <c r="QG300" s="10"/>
      <c r="QH300" s="10"/>
      <c r="QI300" s="10"/>
      <c r="QJ300" s="10"/>
      <c r="QK300" s="10"/>
      <c r="QL300" s="10"/>
      <c r="QM300" s="10"/>
      <c r="QN300" s="10"/>
      <c r="QO300" s="10"/>
      <c r="QP300" s="10"/>
      <c r="QQ300" s="10"/>
      <c r="QR300" s="10"/>
      <c r="QS300" s="10"/>
      <c r="QT300" s="10"/>
      <c r="QU300" s="10"/>
      <c r="QV300" s="10"/>
      <c r="QW300" s="10"/>
      <c r="QX300" s="10"/>
      <c r="QY300" s="10"/>
      <c r="QZ300" s="10"/>
      <c r="RA300" s="10"/>
      <c r="RB300" s="10"/>
      <c r="RC300" s="10"/>
      <c r="RD300" s="10"/>
      <c r="RE300" s="10"/>
      <c r="RF300" s="10"/>
      <c r="RG300" s="10"/>
      <c r="RH300" s="10"/>
      <c r="RI300" s="10"/>
      <c r="RJ300" s="10"/>
      <c r="RK300" s="10"/>
      <c r="RL300" s="10"/>
      <c r="RM300" s="10"/>
      <c r="RN300" s="10"/>
      <c r="RO300" s="10"/>
      <c r="RP300" s="10"/>
      <c r="RQ300" s="10"/>
      <c r="RR300" s="10"/>
      <c r="RS300" s="10"/>
      <c r="RT300" s="10"/>
      <c r="RU300" s="10"/>
      <c r="RV300" s="10"/>
      <c r="RW300" s="10"/>
      <c r="RX300" s="10"/>
      <c r="RY300" s="10"/>
      <c r="RZ300" s="10"/>
      <c r="SA300" s="10"/>
      <c r="SB300" s="10"/>
      <c r="SC300" s="10"/>
      <c r="SD300" s="10"/>
      <c r="SE300" s="10"/>
      <c r="SF300" s="10"/>
      <c r="SG300" s="10"/>
      <c r="SH300" s="10"/>
      <c r="SI300" s="10"/>
      <c r="SJ300" s="10"/>
      <c r="SK300" s="10"/>
      <c r="SL300" s="10"/>
      <c r="SM300" s="10"/>
      <c r="SN300" s="10"/>
      <c r="SO300" s="10"/>
      <c r="SP300" s="10"/>
      <c r="SQ300" s="10"/>
      <c r="SR300" s="10"/>
      <c r="SS300" s="10"/>
      <c r="ST300" s="10"/>
      <c r="SU300" s="10"/>
      <c r="SV300" s="10"/>
      <c r="SW300" s="10"/>
      <c r="SX300" s="10"/>
      <c r="SY300" s="10"/>
      <c r="SZ300" s="10"/>
      <c r="TA300" s="10"/>
      <c r="TB300" s="10"/>
      <c r="TC300" s="10"/>
      <c r="TD300" s="10"/>
      <c r="TE300" s="10"/>
      <c r="TF300" s="10"/>
      <c r="TG300" s="10"/>
      <c r="TH300" s="10"/>
      <c r="TI300" s="10"/>
      <c r="TJ300" s="10"/>
      <c r="TK300" s="10"/>
      <c r="TL300" s="10"/>
      <c r="TM300" s="10"/>
      <c r="TN300" s="10"/>
      <c r="TO300" s="10"/>
      <c r="TP300" s="10"/>
      <c r="TQ300" s="10"/>
      <c r="TR300" s="10"/>
      <c r="TS300" s="10"/>
      <c r="TT300" s="10"/>
      <c r="TU300" s="10"/>
      <c r="TV300" s="10"/>
      <c r="TW300" s="10"/>
      <c r="TX300" s="10"/>
      <c r="TY300" s="10"/>
      <c r="TZ300" s="10"/>
      <c r="UA300" s="10"/>
      <c r="UB300" s="10"/>
      <c r="UC300" s="10"/>
      <c r="UD300" s="10"/>
      <c r="UE300" s="10"/>
      <c r="UF300" s="10"/>
      <c r="UG300" s="10"/>
      <c r="UH300" s="10"/>
      <c r="UI300" s="10"/>
      <c r="UJ300" s="10"/>
      <c r="UK300" s="10"/>
      <c r="UL300" s="10"/>
      <c r="UM300" s="10"/>
      <c r="UN300" s="10"/>
      <c r="UO300" s="10"/>
      <c r="UP300" s="10"/>
      <c r="UQ300" s="10"/>
      <c r="UR300" s="10"/>
      <c r="US300" s="10"/>
      <c r="UT300" s="10"/>
      <c r="UU300" s="10"/>
      <c r="UV300" s="10"/>
      <c r="UW300" s="10"/>
      <c r="UX300" s="10"/>
      <c r="UY300" s="10"/>
      <c r="UZ300" s="10"/>
      <c r="VA300" s="10"/>
      <c r="VB300" s="10"/>
      <c r="VC300" s="10"/>
      <c r="VD300" s="10"/>
      <c r="VE300" s="10"/>
      <c r="VF300" s="10"/>
      <c r="VG300" s="10"/>
      <c r="VH300" s="10"/>
      <c r="VI300" s="10"/>
      <c r="VJ300" s="10"/>
      <c r="VK300" s="10"/>
      <c r="VL300" s="10"/>
      <c r="VM300" s="10"/>
      <c r="VN300" s="10"/>
      <c r="VO300" s="10"/>
      <c r="VP300" s="10"/>
      <c r="VQ300" s="10"/>
      <c r="VR300" s="10"/>
      <c r="VS300" s="10"/>
      <c r="VT300" s="10"/>
      <c r="VU300" s="10"/>
      <c r="VV300" s="10"/>
      <c r="VW300" s="10"/>
      <c r="VX300" s="10"/>
      <c r="VY300" s="10"/>
      <c r="VZ300" s="10"/>
      <c r="WA300" s="10"/>
      <c r="WB300" s="10"/>
      <c r="WC300" s="10"/>
      <c r="WD300" s="10"/>
      <c r="WE300" s="10"/>
      <c r="WF300" s="10"/>
      <c r="WG300" s="10"/>
      <c r="WH300" s="10"/>
      <c r="WI300" s="10"/>
      <c r="WJ300" s="10"/>
      <c r="WK300" s="10"/>
      <c r="WL300" s="10"/>
      <c r="WM300" s="10"/>
      <c r="WN300" s="10"/>
      <c r="WO300" s="10"/>
      <c r="WP300" s="10"/>
      <c r="WQ300" s="10"/>
      <c r="WR300" s="10"/>
      <c r="WS300" s="10"/>
      <c r="WT300" s="10"/>
      <c r="WU300" s="10"/>
      <c r="WV300" s="10"/>
      <c r="WW300" s="10"/>
      <c r="WX300" s="10"/>
      <c r="WY300" s="10"/>
      <c r="WZ300" s="10"/>
      <c r="XA300" s="10"/>
      <c r="XB300" s="10"/>
      <c r="XC300" s="10"/>
      <c r="XD300" s="10"/>
      <c r="XE300" s="10"/>
      <c r="XF300" s="10"/>
      <c r="XG300" s="10"/>
      <c r="XH300" s="10"/>
      <c r="XI300" s="10"/>
      <c r="XJ300" s="10"/>
      <c r="XK300" s="10"/>
      <c r="XL300" s="10"/>
      <c r="XM300" s="10"/>
      <c r="XN300" s="10"/>
      <c r="XO300" s="10"/>
      <c r="XP300" s="10"/>
      <c r="XQ300" s="10"/>
      <c r="XR300" s="10"/>
      <c r="XS300" s="10"/>
      <c r="XT300" s="10"/>
      <c r="XU300" s="10"/>
      <c r="XV300" s="10"/>
      <c r="XW300" s="10"/>
      <c r="XX300" s="10"/>
      <c r="XY300" s="10"/>
      <c r="XZ300" s="10"/>
      <c r="YA300" s="10"/>
      <c r="YB300" s="10"/>
      <c r="YC300" s="10"/>
      <c r="YD300" s="10"/>
      <c r="YE300" s="10"/>
      <c r="YF300" s="10"/>
      <c r="YG300" s="10"/>
      <c r="YH300" s="10"/>
      <c r="YI300" s="10"/>
      <c r="YJ300" s="10"/>
      <c r="YK300" s="10"/>
      <c r="YL300" s="10"/>
      <c r="YM300" s="10"/>
      <c r="YN300" s="10"/>
      <c r="YO300" s="10"/>
      <c r="YP300" s="10"/>
      <c r="YQ300" s="10"/>
      <c r="YR300" s="10"/>
      <c r="YS300" s="10"/>
      <c r="YT300" s="10"/>
      <c r="YU300" s="10"/>
      <c r="YV300" s="10"/>
      <c r="YW300" s="10"/>
      <c r="YX300" s="10"/>
      <c r="YY300" s="10"/>
      <c r="YZ300" s="10"/>
      <c r="ZA300" s="10"/>
      <c r="ZB300" s="10"/>
      <c r="ZC300" s="10"/>
      <c r="ZD300" s="10"/>
      <c r="ZE300" s="10"/>
      <c r="ZF300" s="10"/>
      <c r="ZG300" s="10"/>
      <c r="ZH300" s="10"/>
      <c r="ZI300" s="10"/>
      <c r="ZJ300" s="10"/>
      <c r="ZK300" s="10"/>
      <c r="ZL300" s="10"/>
      <c r="ZM300" s="10"/>
      <c r="ZN300" s="10"/>
      <c r="ZO300" s="10"/>
      <c r="ZP300" s="10"/>
      <c r="ZQ300" s="10"/>
      <c r="ZR300" s="10"/>
      <c r="ZS300" s="10"/>
      <c r="ZT300" s="10"/>
      <c r="ZU300" s="10"/>
      <c r="ZV300" s="10"/>
      <c r="ZW300" s="10"/>
      <c r="ZX300" s="10"/>
      <c r="ZY300" s="10"/>
      <c r="ZZ300" s="10"/>
      <c r="AAA300" s="10"/>
      <c r="AAB300" s="10"/>
      <c r="AAC300" s="10"/>
      <c r="AAD300" s="10"/>
      <c r="AAE300" s="10"/>
      <c r="AAF300" s="10"/>
      <c r="AAG300" s="10"/>
      <c r="AAH300" s="10"/>
      <c r="AAI300" s="10"/>
      <c r="AAJ300" s="10"/>
      <c r="AAK300" s="10"/>
      <c r="AAL300" s="10"/>
      <c r="AAM300" s="10"/>
      <c r="AAN300" s="10"/>
      <c r="AAO300" s="10"/>
      <c r="AAP300" s="10"/>
      <c r="AAQ300" s="10"/>
      <c r="AAR300" s="10"/>
      <c r="AAS300" s="10"/>
      <c r="AAT300" s="10"/>
      <c r="AAU300" s="10"/>
      <c r="AAV300" s="10"/>
      <c r="AAW300" s="10"/>
      <c r="AAX300" s="10"/>
      <c r="AAY300" s="10"/>
      <c r="AAZ300" s="10"/>
      <c r="ABA300" s="10"/>
      <c r="ABB300" s="10"/>
      <c r="ABC300" s="10"/>
      <c r="ABD300" s="10"/>
      <c r="ABE300" s="10"/>
      <c r="ABF300" s="10"/>
      <c r="ABG300" s="10"/>
      <c r="ABH300" s="10"/>
      <c r="ABI300" s="10"/>
      <c r="ABJ300" s="10"/>
      <c r="ABK300" s="10"/>
      <c r="ABL300" s="10"/>
      <c r="ABM300" s="10"/>
      <c r="ABN300" s="10"/>
      <c r="ABO300" s="10"/>
      <c r="ABP300" s="10"/>
      <c r="ABQ300" s="10"/>
      <c r="ABR300" s="10"/>
      <c r="ABS300" s="10"/>
      <c r="ABT300" s="10"/>
      <c r="ABU300" s="10"/>
      <c r="ABV300" s="10"/>
      <c r="ABW300" s="10"/>
      <c r="ABX300" s="10"/>
      <c r="ABY300" s="10"/>
      <c r="ABZ300" s="10"/>
      <c r="ACA300" s="10"/>
      <c r="ACB300" s="10"/>
      <c r="ACC300" s="10"/>
      <c r="ACD300" s="10"/>
      <c r="ACE300" s="10"/>
      <c r="ACF300" s="10"/>
      <c r="ACG300" s="10"/>
      <c r="ACH300" s="10"/>
      <c r="ACI300" s="10"/>
      <c r="ACJ300" s="10"/>
      <c r="ACK300" s="10"/>
      <c r="ACL300" s="10"/>
      <c r="ACM300" s="10"/>
      <c r="ACN300" s="10"/>
      <c r="ACO300" s="10"/>
      <c r="ACP300" s="10"/>
      <c r="ACQ300" s="10"/>
      <c r="ACR300" s="10"/>
      <c r="ACS300" s="10"/>
      <c r="ACT300" s="10"/>
      <c r="ACU300" s="10"/>
      <c r="ACV300" s="10"/>
      <c r="ACW300" s="10"/>
      <c r="ACX300" s="10"/>
      <c r="ACY300" s="10"/>
      <c r="ACZ300" s="10"/>
      <c r="ADA300" s="10"/>
      <c r="ADB300" s="10"/>
      <c r="ADC300" s="10"/>
      <c r="ADD300" s="10"/>
      <c r="ADE300" s="10"/>
      <c r="ADF300" s="10"/>
      <c r="ADG300" s="10"/>
      <c r="ADH300" s="10"/>
      <c r="ADI300" s="10"/>
      <c r="ADJ300" s="10"/>
      <c r="ADK300" s="10"/>
      <c r="ADL300" s="10"/>
      <c r="ADM300" s="10"/>
      <c r="ADN300" s="10"/>
      <c r="ADO300" s="10"/>
      <c r="ADP300" s="10"/>
      <c r="ADQ300" s="10"/>
      <c r="ADR300" s="10"/>
      <c r="ADS300" s="10"/>
      <c r="ADT300" s="10"/>
      <c r="ADU300" s="10"/>
      <c r="ADV300" s="10"/>
      <c r="ADW300" s="10"/>
      <c r="ADX300" s="10"/>
      <c r="ADY300" s="10"/>
      <c r="ADZ300" s="10"/>
      <c r="AEA300" s="10"/>
      <c r="AEB300" s="10"/>
      <c r="AEC300" s="10"/>
      <c r="AED300" s="10"/>
      <c r="AEE300" s="10"/>
      <c r="AEF300" s="10"/>
      <c r="AEG300" s="10"/>
      <c r="AEH300" s="10"/>
      <c r="AEI300" s="10"/>
      <c r="AEJ300" s="10"/>
      <c r="AEK300" s="10"/>
      <c r="AEL300" s="10"/>
      <c r="AEM300" s="10"/>
      <c r="AEN300" s="10"/>
      <c r="AEO300" s="10"/>
      <c r="AEP300" s="10"/>
      <c r="AEQ300" s="10"/>
      <c r="AER300" s="10"/>
      <c r="AES300" s="10"/>
      <c r="AET300" s="10"/>
      <c r="AEU300" s="10"/>
      <c r="AEV300" s="10"/>
      <c r="AEW300" s="10"/>
      <c r="AEX300" s="10"/>
      <c r="AEY300" s="10"/>
      <c r="AEZ300" s="10"/>
      <c r="AFA300" s="10"/>
      <c r="AFB300" s="10"/>
      <c r="AFC300" s="10"/>
      <c r="AFD300" s="10"/>
      <c r="AFE300" s="10"/>
      <c r="AFF300" s="10"/>
      <c r="AFG300" s="10"/>
      <c r="AFH300" s="10"/>
      <c r="AFI300" s="10"/>
      <c r="AFJ300" s="10"/>
      <c r="AFK300" s="10"/>
      <c r="AFL300" s="10"/>
      <c r="AFM300" s="10"/>
      <c r="AFN300" s="10"/>
      <c r="AFO300" s="10"/>
      <c r="AFP300" s="10"/>
      <c r="AFQ300" s="10"/>
      <c r="AFR300" s="10"/>
      <c r="AFS300" s="10"/>
      <c r="AFT300" s="10"/>
      <c r="AFU300" s="10"/>
      <c r="AFV300" s="10"/>
      <c r="AFW300" s="10"/>
      <c r="AFX300" s="10"/>
      <c r="AFY300" s="10"/>
      <c r="AFZ300" s="10"/>
      <c r="AGA300" s="10"/>
      <c r="AGB300" s="10"/>
      <c r="AGC300" s="10"/>
      <c r="AGD300" s="10"/>
      <c r="AGE300" s="10"/>
      <c r="AGF300" s="10"/>
      <c r="AGG300" s="10"/>
      <c r="AGH300" s="10"/>
      <c r="AGI300" s="10"/>
      <c r="AGJ300" s="10"/>
      <c r="AGK300" s="10"/>
      <c r="AGL300" s="10"/>
      <c r="AGM300" s="10"/>
      <c r="AGN300" s="10"/>
      <c r="AGO300" s="10"/>
      <c r="AGP300" s="10"/>
      <c r="AGQ300" s="10"/>
      <c r="AGR300" s="10"/>
      <c r="AGS300" s="10"/>
      <c r="AGT300" s="10"/>
      <c r="AGU300" s="10"/>
      <c r="AGV300" s="10"/>
      <c r="AGW300" s="10"/>
      <c r="AGX300" s="10"/>
      <c r="AGY300" s="10"/>
      <c r="AGZ300" s="10"/>
      <c r="AHA300" s="10"/>
      <c r="AHB300" s="10"/>
      <c r="AHC300" s="10"/>
      <c r="AHD300" s="10"/>
      <c r="AHE300" s="10"/>
      <c r="AHF300" s="10"/>
      <c r="AHG300" s="10"/>
      <c r="AHH300" s="10"/>
      <c r="AHI300" s="10"/>
      <c r="AHJ300" s="10"/>
      <c r="AHK300" s="10"/>
      <c r="AHL300" s="10"/>
      <c r="AHM300" s="10"/>
      <c r="AHN300" s="10"/>
      <c r="AHO300" s="10"/>
      <c r="AHP300" s="10"/>
      <c r="AHQ300" s="10"/>
      <c r="AHR300" s="10"/>
      <c r="AHS300" s="10"/>
      <c r="AHT300" s="10"/>
      <c r="AHU300" s="10"/>
      <c r="AHV300" s="10"/>
      <c r="AHW300" s="10"/>
      <c r="AHX300" s="10"/>
      <c r="AHY300" s="10"/>
      <c r="AHZ300" s="10"/>
      <c r="AIA300" s="10"/>
      <c r="AIB300" s="10"/>
      <c r="AIC300" s="10"/>
      <c r="AID300" s="10"/>
      <c r="AIE300" s="10"/>
      <c r="AIF300" s="10"/>
      <c r="AIG300" s="10"/>
      <c r="AIH300" s="10"/>
      <c r="AII300" s="10"/>
      <c r="AIJ300" s="10"/>
      <c r="AIK300" s="10"/>
      <c r="AIL300" s="10"/>
      <c r="AIM300" s="10"/>
      <c r="AIN300" s="10"/>
      <c r="AIO300" s="10"/>
      <c r="AIP300" s="10"/>
      <c r="AIQ300" s="10"/>
      <c r="AIR300" s="10"/>
      <c r="AIS300" s="10"/>
      <c r="AIT300" s="10"/>
      <c r="AIU300" s="10"/>
      <c r="AIV300" s="10"/>
      <c r="AIW300" s="10"/>
      <c r="AIX300" s="10"/>
      <c r="AIY300" s="10"/>
      <c r="AIZ300" s="10"/>
      <c r="AJA300" s="10"/>
      <c r="AJB300" s="10"/>
      <c r="AJC300" s="10"/>
      <c r="AJD300" s="10"/>
      <c r="AJE300" s="10"/>
      <c r="AJF300" s="10"/>
      <c r="AJG300" s="10"/>
      <c r="AJH300" s="10"/>
      <c r="AJI300" s="10"/>
      <c r="AJJ300" s="10"/>
      <c r="AJK300" s="10"/>
      <c r="AJL300" s="10"/>
      <c r="AJM300" s="10"/>
      <c r="AJN300" s="10"/>
      <c r="AJO300" s="10"/>
      <c r="AJP300" s="10"/>
      <c r="AJQ300" s="10"/>
      <c r="AJR300" s="10"/>
      <c r="AJS300" s="10"/>
      <c r="AJT300" s="10"/>
      <c r="AJU300" s="10"/>
      <c r="AJV300" s="10"/>
      <c r="AJW300" s="10"/>
      <c r="AJX300" s="10"/>
      <c r="AJY300" s="10"/>
      <c r="AJZ300" s="10"/>
      <c r="AKA300" s="10"/>
      <c r="AKB300" s="10"/>
      <c r="AKC300" s="10"/>
      <c r="AKD300" s="10"/>
      <c r="AKE300" s="10"/>
      <c r="AKF300" s="10"/>
      <c r="AKG300" s="10"/>
      <c r="AKH300" s="10"/>
      <c r="AKI300" s="10"/>
      <c r="AKJ300" s="10"/>
      <c r="AKK300" s="10"/>
      <c r="AKL300" s="10"/>
      <c r="AKM300" s="10"/>
      <c r="AKN300" s="10"/>
      <c r="AKO300" s="10"/>
      <c r="AKP300" s="10"/>
      <c r="AKQ300" s="10"/>
      <c r="AKR300" s="10"/>
      <c r="AKS300" s="10"/>
      <c r="AKT300" s="10"/>
      <c r="AKU300" s="10"/>
      <c r="AKV300" s="10"/>
      <c r="AKW300" s="10"/>
      <c r="AKX300" s="10"/>
      <c r="AKY300" s="10"/>
      <c r="AKZ300" s="10"/>
      <c r="ALA300" s="10"/>
      <c r="ALB300" s="10"/>
      <c r="ALC300" s="10"/>
      <c r="ALD300" s="10"/>
      <c r="ALE300" s="10"/>
      <c r="ALF300" s="10"/>
      <c r="ALG300" s="10"/>
      <c r="ALH300" s="10"/>
      <c r="ALI300" s="10"/>
      <c r="ALJ300" s="10"/>
      <c r="ALK300" s="10"/>
      <c r="ALL300" s="10"/>
      <c r="ALM300" s="10"/>
      <c r="ALN300" s="10"/>
      <c r="ALO300" s="10"/>
      <c r="ALP300" s="10"/>
      <c r="ALQ300" s="10"/>
      <c r="ALR300" s="10"/>
      <c r="ALS300" s="10"/>
      <c r="ALT300" s="10"/>
      <c r="ALU300" s="10"/>
      <c r="ALV300" s="10"/>
      <c r="ALW300" s="10"/>
      <c r="ALX300" s="10"/>
      <c r="ALY300" s="10"/>
      <c r="ALZ300" s="10"/>
      <c r="AMA300" s="10"/>
      <c r="AMB300" s="10"/>
      <c r="AMC300" s="10"/>
      <c r="AMD300" s="10"/>
      <c r="AME300" s="10"/>
      <c r="AMF300" s="10"/>
      <c r="AMG300" s="10"/>
      <c r="AMH300" s="10"/>
      <c r="AMI300" s="10"/>
      <c r="AMJ300" s="10"/>
      <c r="AMK300" s="10"/>
      <c r="AML300" s="10"/>
      <c r="AMM300" s="10"/>
      <c r="AMN300" s="10"/>
      <c r="AMO300" s="10"/>
      <c r="AMP300" s="10"/>
      <c r="AMQ300" s="10"/>
      <c r="AMR300" s="10"/>
      <c r="AMS300" s="10"/>
      <c r="AMT300" s="10"/>
      <c r="AMU300" s="10"/>
      <c r="AMV300" s="10"/>
      <c r="AMW300" s="10"/>
      <c r="AMX300" s="10"/>
      <c r="AMY300" s="10"/>
      <c r="AMZ300" s="10"/>
      <c r="ANA300" s="10"/>
      <c r="ANB300" s="10"/>
      <c r="ANC300" s="10"/>
      <c r="AND300" s="10"/>
      <c r="ANE300" s="10"/>
      <c r="ANF300" s="10"/>
      <c r="ANG300" s="10"/>
      <c r="ANH300" s="10"/>
      <c r="ANI300" s="10"/>
      <c r="ANJ300" s="10"/>
      <c r="ANK300" s="10"/>
      <c r="ANL300" s="10"/>
      <c r="ANM300" s="10"/>
      <c r="ANN300" s="10"/>
      <c r="ANO300" s="10"/>
      <c r="ANP300" s="10"/>
      <c r="ANQ300" s="10"/>
      <c r="ANR300" s="10"/>
      <c r="ANS300" s="10"/>
      <c r="ANT300" s="10"/>
      <c r="ANU300" s="10"/>
      <c r="ANV300" s="10"/>
      <c r="ANW300" s="10"/>
      <c r="ANX300" s="10"/>
      <c r="ANY300" s="10"/>
      <c r="ANZ300" s="10"/>
      <c r="AOA300" s="10"/>
      <c r="AOB300" s="10"/>
      <c r="AOC300" s="10"/>
      <c r="AOD300" s="10"/>
      <c r="AOE300" s="10"/>
      <c r="AOF300" s="10"/>
      <c r="AOG300" s="10"/>
      <c r="AOH300" s="10"/>
      <c r="AOI300" s="10"/>
      <c r="AOJ300" s="10"/>
      <c r="AOK300" s="10"/>
      <c r="AOL300" s="10"/>
      <c r="AOM300" s="10"/>
      <c r="AON300" s="10"/>
      <c r="AOO300" s="10"/>
      <c r="AOP300" s="10"/>
      <c r="AOQ300" s="10"/>
      <c r="AOR300" s="10"/>
      <c r="AOS300" s="10"/>
      <c r="AOT300" s="10"/>
      <c r="AOU300" s="10"/>
      <c r="AOV300" s="10"/>
      <c r="AOW300" s="10"/>
      <c r="AOX300" s="10"/>
      <c r="AOY300" s="10"/>
      <c r="AOZ300" s="10"/>
      <c r="APA300" s="10"/>
      <c r="APB300" s="10"/>
      <c r="APC300" s="10"/>
      <c r="APD300" s="10"/>
      <c r="APE300" s="10"/>
      <c r="APF300" s="10"/>
      <c r="APG300" s="10"/>
      <c r="APH300" s="10"/>
      <c r="API300" s="10"/>
      <c r="APJ300" s="10"/>
      <c r="APK300" s="10"/>
      <c r="APL300" s="10"/>
      <c r="APM300" s="10"/>
      <c r="APN300" s="10"/>
      <c r="APO300" s="10"/>
      <c r="APP300" s="10"/>
      <c r="APQ300" s="10"/>
      <c r="APR300" s="10"/>
      <c r="APS300" s="10"/>
      <c r="APT300" s="10"/>
      <c r="APU300" s="10"/>
      <c r="APV300" s="10"/>
      <c r="APW300" s="10"/>
      <c r="APX300" s="10"/>
      <c r="APY300" s="10"/>
      <c r="APZ300" s="10"/>
      <c r="AQA300" s="10"/>
      <c r="AQB300" s="10"/>
      <c r="AQC300" s="10"/>
      <c r="AQD300" s="10"/>
      <c r="AQE300" s="10"/>
      <c r="AQF300" s="10"/>
      <c r="AQG300" s="10"/>
      <c r="AQH300" s="10"/>
      <c r="AQI300" s="10"/>
      <c r="AQJ300" s="10"/>
      <c r="AQK300" s="10"/>
      <c r="AQL300" s="10"/>
      <c r="AQM300" s="10"/>
      <c r="AQN300" s="10"/>
      <c r="AQO300" s="10"/>
      <c r="AQP300" s="10"/>
      <c r="AQQ300" s="10"/>
      <c r="AQR300" s="10"/>
      <c r="AQS300" s="10"/>
      <c r="AQT300" s="10"/>
      <c r="AQU300" s="10"/>
      <c r="AQV300" s="10"/>
      <c r="AQW300" s="10"/>
      <c r="AQX300" s="10"/>
      <c r="AQY300" s="10"/>
      <c r="AQZ300" s="10"/>
      <c r="ARA300" s="10"/>
      <c r="ARB300" s="10"/>
      <c r="ARC300" s="10"/>
      <c r="ARD300" s="10"/>
      <c r="ARE300" s="10"/>
      <c r="ARF300" s="10"/>
      <c r="ARG300" s="10"/>
      <c r="ARH300" s="10"/>
      <c r="ARI300" s="10"/>
      <c r="ARJ300" s="10"/>
      <c r="ARK300" s="10"/>
      <c r="ARL300" s="10"/>
      <c r="ARM300" s="10"/>
      <c r="ARN300" s="10"/>
      <c r="ARO300" s="10"/>
      <c r="ARP300" s="10"/>
      <c r="ARQ300" s="10"/>
      <c r="ARR300" s="10"/>
      <c r="ARS300" s="10"/>
      <c r="ART300" s="10"/>
      <c r="ARU300" s="10"/>
      <c r="ARV300" s="10"/>
      <c r="ARW300" s="10"/>
      <c r="ARX300" s="10"/>
      <c r="ARY300" s="10"/>
      <c r="ARZ300" s="10"/>
      <c r="ASA300" s="10"/>
      <c r="ASB300" s="10"/>
      <c r="ASC300" s="10"/>
      <c r="ASD300" s="10"/>
      <c r="ASE300" s="10"/>
      <c r="ASF300" s="10"/>
      <c r="ASG300" s="10"/>
      <c r="ASH300" s="10"/>
      <c r="ASI300" s="10"/>
      <c r="ASJ300" s="10"/>
      <c r="ASK300" s="10"/>
      <c r="ASL300" s="10"/>
      <c r="ASM300" s="10"/>
      <c r="ASN300" s="10"/>
      <c r="ASO300" s="10"/>
      <c r="ASP300" s="10"/>
      <c r="ASQ300" s="10"/>
      <c r="ASR300" s="10"/>
      <c r="ASS300" s="10"/>
      <c r="AST300" s="10"/>
      <c r="ASU300" s="10"/>
      <c r="ASV300" s="10"/>
      <c r="ASW300" s="10"/>
      <c r="ASX300" s="10"/>
      <c r="ASY300" s="10"/>
      <c r="ASZ300" s="10"/>
      <c r="ATA300" s="10"/>
      <c r="ATB300" s="10"/>
      <c r="ATC300" s="10"/>
      <c r="ATD300" s="10"/>
      <c r="ATE300" s="10"/>
      <c r="ATF300" s="10"/>
      <c r="ATG300" s="10"/>
      <c r="ATH300" s="10"/>
      <c r="ATI300" s="10"/>
      <c r="ATJ300" s="10"/>
      <c r="ATK300" s="10"/>
      <c r="ATL300" s="10"/>
      <c r="ATM300" s="10"/>
      <c r="ATN300" s="10"/>
      <c r="ATO300" s="10"/>
      <c r="ATP300" s="10"/>
      <c r="ATQ300" s="10"/>
      <c r="ATR300" s="10"/>
      <c r="ATS300" s="10"/>
      <c r="ATT300" s="10"/>
      <c r="ATU300" s="10"/>
      <c r="ATV300" s="10"/>
      <c r="ATW300" s="10"/>
      <c r="ATX300" s="10"/>
      <c r="ATY300" s="10"/>
      <c r="ATZ300" s="10"/>
      <c r="AUA300" s="10"/>
      <c r="AUB300" s="10"/>
      <c r="AUC300" s="10"/>
      <c r="AUD300" s="10"/>
      <c r="AUE300" s="10"/>
      <c r="AUF300" s="10"/>
      <c r="AUG300" s="10"/>
      <c r="AUH300" s="10"/>
      <c r="AUI300" s="10"/>
      <c r="AUJ300" s="10"/>
      <c r="AUK300" s="10"/>
      <c r="AUL300" s="10"/>
      <c r="AUM300" s="10"/>
      <c r="AUN300" s="10"/>
      <c r="AUO300" s="10"/>
      <c r="AUP300" s="10"/>
      <c r="AUQ300" s="10"/>
      <c r="AUR300" s="10"/>
      <c r="AUS300" s="10"/>
      <c r="AUT300" s="10"/>
      <c r="AUU300" s="10"/>
      <c r="AUV300" s="10"/>
      <c r="AUW300" s="10"/>
      <c r="AUX300" s="10"/>
      <c r="AUY300" s="10"/>
      <c r="AUZ300" s="10"/>
      <c r="AVA300" s="10"/>
      <c r="AVB300" s="10"/>
      <c r="AVC300" s="10"/>
      <c r="AVD300" s="10"/>
      <c r="AVE300" s="10"/>
      <c r="AVF300" s="10"/>
      <c r="AVG300" s="10"/>
      <c r="AVH300" s="10"/>
      <c r="AVI300" s="10"/>
      <c r="AVJ300" s="10"/>
      <c r="AVK300" s="10"/>
      <c r="AVL300" s="10"/>
      <c r="AVM300" s="10"/>
      <c r="AVN300" s="10"/>
      <c r="AVO300" s="10"/>
      <c r="AVP300" s="10"/>
      <c r="AVQ300" s="10"/>
      <c r="AVR300" s="10"/>
      <c r="AVS300" s="10"/>
      <c r="AVT300" s="10"/>
      <c r="AVU300" s="10"/>
      <c r="AVV300" s="10"/>
      <c r="AVW300" s="10"/>
      <c r="AVX300" s="10"/>
      <c r="AVY300" s="10"/>
      <c r="AVZ300" s="10"/>
      <c r="AWA300" s="10"/>
      <c r="AWB300" s="10"/>
      <c r="AWC300" s="10"/>
      <c r="AWD300" s="10"/>
      <c r="AWE300" s="10"/>
      <c r="AWF300" s="10"/>
      <c r="AWG300" s="10"/>
      <c r="AWH300" s="10"/>
      <c r="AWI300" s="10"/>
      <c r="AWJ300" s="10"/>
      <c r="AWK300" s="10"/>
      <c r="AWL300" s="10"/>
      <c r="AWM300" s="10"/>
      <c r="AWN300" s="10"/>
      <c r="AWO300" s="10"/>
      <c r="AWP300" s="10"/>
      <c r="AWQ300" s="10"/>
      <c r="AWR300" s="10"/>
      <c r="AWS300" s="10"/>
      <c r="AWT300" s="10"/>
      <c r="AWU300" s="10"/>
      <c r="AWV300" s="10"/>
      <c r="AWW300" s="10"/>
      <c r="AWX300" s="10"/>
      <c r="AWY300" s="10"/>
      <c r="AWZ300" s="10"/>
      <c r="AXA300" s="10"/>
      <c r="AXB300" s="10"/>
      <c r="AXC300" s="10"/>
      <c r="AXD300" s="10"/>
      <c r="AXE300" s="10"/>
      <c r="AXF300" s="10"/>
      <c r="AXG300" s="10"/>
      <c r="AXH300" s="10"/>
      <c r="AXI300" s="10"/>
      <c r="AXJ300" s="10"/>
      <c r="AXK300" s="10"/>
      <c r="AXL300" s="10"/>
      <c r="AXM300" s="10"/>
      <c r="AXN300" s="10"/>
      <c r="AXO300" s="10"/>
      <c r="AXP300" s="10"/>
      <c r="AXQ300" s="10"/>
      <c r="AXR300" s="10"/>
      <c r="AXS300" s="10"/>
      <c r="AXT300" s="10"/>
      <c r="AXU300" s="10"/>
      <c r="AXV300" s="10"/>
      <c r="AXW300" s="10"/>
      <c r="AXX300" s="10"/>
      <c r="AXY300" s="10"/>
      <c r="AXZ300" s="10"/>
      <c r="AYA300" s="10"/>
      <c r="AYB300" s="10"/>
      <c r="AYC300" s="10"/>
      <c r="AYD300" s="10"/>
      <c r="AYE300" s="10"/>
      <c r="AYF300" s="10"/>
      <c r="AYG300" s="10"/>
      <c r="AYH300" s="10"/>
      <c r="AYI300" s="10"/>
      <c r="AYJ300" s="10"/>
      <c r="AYK300" s="10"/>
      <c r="AYL300" s="10"/>
      <c r="AYM300" s="10"/>
      <c r="AYN300" s="10"/>
      <c r="AYO300" s="10"/>
      <c r="AYP300" s="10"/>
      <c r="AYQ300" s="10"/>
      <c r="AYR300" s="10"/>
      <c r="AYS300" s="10"/>
      <c r="AYT300" s="10"/>
      <c r="AYU300" s="10"/>
      <c r="AYV300" s="10"/>
      <c r="AYW300" s="10"/>
      <c r="AYX300" s="10"/>
      <c r="AYY300" s="10"/>
      <c r="AYZ300" s="10"/>
      <c r="AZA300" s="10"/>
      <c r="AZB300" s="10"/>
      <c r="AZC300" s="10"/>
      <c r="AZD300" s="10"/>
      <c r="AZE300" s="10"/>
      <c r="AZF300" s="10"/>
      <c r="AZG300" s="10"/>
      <c r="AZH300" s="10"/>
      <c r="AZI300" s="10"/>
      <c r="AZJ300" s="10"/>
      <c r="AZK300" s="10"/>
      <c r="AZL300" s="10"/>
      <c r="AZM300" s="10"/>
      <c r="AZN300" s="10"/>
      <c r="AZO300" s="10"/>
      <c r="AZP300" s="10"/>
      <c r="AZQ300" s="10"/>
      <c r="AZR300" s="10"/>
      <c r="AZS300" s="10"/>
      <c r="AZT300" s="10"/>
      <c r="AZU300" s="10"/>
      <c r="AZV300" s="10"/>
      <c r="AZW300" s="10"/>
      <c r="AZX300" s="10"/>
      <c r="AZY300" s="10"/>
      <c r="AZZ300" s="10"/>
      <c r="BAA300" s="10"/>
      <c r="BAB300" s="10"/>
      <c r="BAC300" s="10"/>
      <c r="BAD300" s="10"/>
      <c r="BAE300" s="10"/>
      <c r="BAF300" s="10"/>
      <c r="BAG300" s="10"/>
      <c r="BAH300" s="10"/>
      <c r="BAI300" s="10"/>
      <c r="BAJ300" s="10"/>
      <c r="BAK300" s="10"/>
      <c r="BAL300" s="10"/>
      <c r="BAM300" s="10"/>
      <c r="BAN300" s="10"/>
      <c r="BAO300" s="10"/>
      <c r="BAP300" s="10"/>
      <c r="BAQ300" s="10"/>
      <c r="BAR300" s="10"/>
      <c r="BAS300" s="10"/>
      <c r="BAT300" s="10"/>
      <c r="BAU300" s="10"/>
      <c r="BAV300" s="10"/>
      <c r="BAW300" s="10"/>
      <c r="BAX300" s="10"/>
      <c r="BAY300" s="10"/>
      <c r="BAZ300" s="10"/>
      <c r="BBA300" s="10"/>
      <c r="BBB300" s="10"/>
      <c r="BBC300" s="10"/>
      <c r="BBD300" s="10"/>
      <c r="BBE300" s="10"/>
      <c r="BBF300" s="10"/>
      <c r="BBG300" s="10"/>
      <c r="BBH300" s="10"/>
      <c r="BBI300" s="10"/>
      <c r="BBJ300" s="10"/>
      <c r="BBK300" s="10"/>
      <c r="BBL300" s="10"/>
      <c r="BBM300" s="10"/>
      <c r="BBN300" s="10"/>
      <c r="BBO300" s="10"/>
      <c r="BBP300" s="10"/>
      <c r="BBQ300" s="10"/>
      <c r="BBR300" s="10"/>
      <c r="BBS300" s="10"/>
      <c r="BBT300" s="10"/>
      <c r="BBU300" s="10"/>
      <c r="BBV300" s="10"/>
      <c r="BBW300" s="10"/>
      <c r="BBX300" s="10"/>
      <c r="BBY300" s="10"/>
      <c r="BBZ300" s="10"/>
      <c r="BCA300" s="10"/>
      <c r="BCB300" s="10"/>
      <c r="BCC300" s="10"/>
      <c r="BCD300" s="10"/>
      <c r="BCE300" s="10"/>
      <c r="BCF300" s="10"/>
      <c r="BCG300" s="10"/>
      <c r="BCH300" s="10"/>
      <c r="BCI300" s="10"/>
      <c r="BCJ300" s="10"/>
      <c r="BCK300" s="10"/>
      <c r="BCL300" s="10"/>
      <c r="BCM300" s="10"/>
      <c r="BCN300" s="10"/>
      <c r="BCO300" s="10"/>
      <c r="BCP300" s="10"/>
      <c r="BCQ300" s="10"/>
      <c r="BCR300" s="10"/>
      <c r="BCS300" s="10"/>
      <c r="BCT300" s="10"/>
    </row>
    <row r="301" spans="1:1450" s="37" customFormat="1" x14ac:dyDescent="0.25">
      <c r="A301" s="66" t="s">
        <v>1238</v>
      </c>
      <c r="B301" s="67" t="s">
        <v>865</v>
      </c>
      <c r="C301" s="67" t="s">
        <v>84</v>
      </c>
      <c r="D301" s="67" t="s">
        <v>885</v>
      </c>
      <c r="E301" s="67" t="s">
        <v>886</v>
      </c>
      <c r="F301" s="67" t="s">
        <v>887</v>
      </c>
      <c r="G301" s="67">
        <v>11439</v>
      </c>
      <c r="H301" s="67">
        <v>1036</v>
      </c>
      <c r="I301" s="67">
        <v>841</v>
      </c>
      <c r="J301" s="33">
        <v>5</v>
      </c>
      <c r="K301" s="68">
        <f>AVERAGE(G301:G305)</f>
        <v>11421.6</v>
      </c>
      <c r="L301" s="68">
        <f>STDEV(G301:G305)</f>
        <v>4433.3149899369901</v>
      </c>
      <c r="M301" s="33"/>
      <c r="N301" s="69">
        <v>1.2</v>
      </c>
      <c r="O301" s="33" t="str">
        <f t="shared" si="53"/>
        <v/>
      </c>
      <c r="P301" s="68">
        <f>ABS(L301*N301)</f>
        <v>5319.9779879243879</v>
      </c>
      <c r="Q301" s="68">
        <f>ABS(G301-$K$301)</f>
        <v>17.399999999999636</v>
      </c>
      <c r="R301" s="34">
        <f>IF(Q301&gt;$P$301,"",G301)</f>
        <v>11439</v>
      </c>
      <c r="S301" s="34">
        <f t="shared" si="56"/>
        <v>841</v>
      </c>
      <c r="T301" s="68">
        <f>AVERAGE(R301:R305)</f>
        <v>10985.666666666666</v>
      </c>
      <c r="U301" s="68">
        <f>STDEV(R301:R305)</f>
        <v>600.20774181389345</v>
      </c>
      <c r="V301" s="33"/>
      <c r="W301" s="68">
        <f>IF(R301="","",((R301-$T$301)/S301)^2)</f>
        <v>0.29056501038641175</v>
      </c>
      <c r="X301" s="70">
        <f>(1/(J301-1))*SUM(W301:W305)</f>
        <v>0.19449667660042019</v>
      </c>
      <c r="Y301" s="71">
        <f>U301/T301</f>
        <v>5.4635531918611535E-2</v>
      </c>
      <c r="Z301" s="75"/>
      <c r="AA301" s="71" t="str">
        <f>IF(X301&lt;2,"A",IF(Y301&lt;0.15,"B","C"))</f>
        <v>A</v>
      </c>
      <c r="AB301" s="75"/>
      <c r="AC301" s="38">
        <f>T301/1000</f>
        <v>10.985666666666667</v>
      </c>
      <c r="AD301" s="72">
        <f>AC301*(SQRT((U301/T301)^2+(0.21/3.98)^2))</f>
        <v>0.83440907477547144</v>
      </c>
      <c r="AE301" s="71">
        <f>AD301/AC301</f>
        <v>7.5954341242419343E-2</v>
      </c>
      <c r="AF301" s="71"/>
      <c r="AG301" s="73">
        <v>13</v>
      </c>
      <c r="AH301" s="36"/>
      <c r="AI301" s="72">
        <f>(MEDIAN(R301:R305))/1000</f>
        <v>11.212999999999999</v>
      </c>
      <c r="AJ301" s="72">
        <f>(QUARTILE(R301:R305,1))/1000</f>
        <v>10.759</v>
      </c>
      <c r="AK301" s="72">
        <f>(QUARTILE(R301:R305,3))/1000</f>
        <v>11.326000000000001</v>
      </c>
      <c r="AL301" s="38">
        <f>(AK301-AJ301)</f>
        <v>0.56700000000000017</v>
      </c>
      <c r="AM301" s="29"/>
      <c r="AP301" s="29"/>
      <c r="AQ301" s="29"/>
      <c r="AR301" s="29"/>
      <c r="AS301" s="29"/>
      <c r="AT301" s="29"/>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c r="HU301" s="10"/>
      <c r="HV301" s="10"/>
      <c r="HW301" s="10"/>
      <c r="HX301" s="10"/>
      <c r="HY301" s="10"/>
      <c r="HZ301" s="10"/>
      <c r="IA301" s="10"/>
      <c r="IB301" s="10"/>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c r="JC301" s="10"/>
      <c r="JD301" s="10"/>
      <c r="JE301" s="10"/>
      <c r="JF301" s="10"/>
      <c r="JG301" s="10"/>
      <c r="JH301" s="10"/>
      <c r="JI301" s="10"/>
      <c r="JJ301" s="10"/>
      <c r="JK301" s="10"/>
      <c r="JL301" s="10"/>
      <c r="JM301" s="10"/>
      <c r="JN301" s="10"/>
      <c r="JO301" s="10"/>
      <c r="JP301" s="10"/>
      <c r="JQ301" s="10"/>
      <c r="JR301" s="10"/>
      <c r="JS301" s="10"/>
      <c r="JT301" s="10"/>
      <c r="JU301" s="10"/>
      <c r="JV301" s="10"/>
      <c r="JW301" s="10"/>
      <c r="JX301" s="10"/>
      <c r="JY301" s="10"/>
      <c r="JZ301" s="10"/>
      <c r="KA301" s="10"/>
      <c r="KB301" s="10"/>
      <c r="KC301" s="10"/>
      <c r="KD301" s="10"/>
      <c r="KE301" s="10"/>
      <c r="KF301" s="10"/>
      <c r="KG301" s="10"/>
      <c r="KH301" s="10"/>
      <c r="KI301" s="10"/>
      <c r="KJ301" s="10"/>
      <c r="KK301" s="10"/>
      <c r="KL301" s="10"/>
      <c r="KM301" s="10"/>
      <c r="KN301" s="10"/>
      <c r="KO301" s="10"/>
      <c r="KP301" s="10"/>
      <c r="KQ301" s="10"/>
      <c r="KR301" s="10"/>
      <c r="KS301" s="10"/>
      <c r="KT301" s="10"/>
      <c r="KU301" s="10"/>
      <c r="KV301" s="10"/>
      <c r="KW301" s="10"/>
      <c r="KX301" s="10"/>
      <c r="KY301" s="10"/>
      <c r="KZ301" s="10"/>
      <c r="LA301" s="10"/>
      <c r="LB301" s="10"/>
      <c r="LC301" s="10"/>
      <c r="LD301" s="10"/>
      <c r="LE301" s="10"/>
      <c r="LF301" s="10"/>
      <c r="LG301" s="10"/>
      <c r="LH301" s="10"/>
      <c r="LI301" s="10"/>
      <c r="LJ301" s="10"/>
      <c r="LK301" s="10"/>
      <c r="LL301" s="10"/>
      <c r="LM301" s="10"/>
      <c r="LN301" s="10"/>
      <c r="LO301" s="10"/>
      <c r="LP301" s="10"/>
      <c r="LQ301" s="10"/>
      <c r="LR301" s="10"/>
      <c r="LS301" s="10"/>
      <c r="LT301" s="10"/>
      <c r="LU301" s="10"/>
      <c r="LV301" s="10"/>
      <c r="LW301" s="10"/>
      <c r="LX301" s="10"/>
      <c r="LY301" s="10"/>
      <c r="LZ301" s="10"/>
      <c r="MA301" s="10"/>
      <c r="MB301" s="10"/>
      <c r="MC301" s="10"/>
      <c r="MD301" s="10"/>
      <c r="ME301" s="10"/>
      <c r="MF301" s="10"/>
      <c r="MG301" s="10"/>
      <c r="MH301" s="10"/>
      <c r="MI301" s="10"/>
      <c r="MJ301" s="10"/>
      <c r="MK301" s="10"/>
      <c r="ML301" s="10"/>
      <c r="MM301" s="10"/>
      <c r="MN301" s="10"/>
      <c r="MO301" s="10"/>
      <c r="MP301" s="10"/>
      <c r="MQ301" s="10"/>
      <c r="MR301" s="10"/>
      <c r="MS301" s="10"/>
      <c r="MT301" s="10"/>
      <c r="MU301" s="10"/>
      <c r="MV301" s="10"/>
      <c r="MW301" s="10"/>
      <c r="MX301" s="10"/>
      <c r="MY301" s="10"/>
      <c r="MZ301" s="10"/>
      <c r="NA301" s="10"/>
      <c r="NB301" s="10"/>
      <c r="NC301" s="10"/>
      <c r="ND301" s="10"/>
      <c r="NE301" s="10"/>
      <c r="NF301" s="10"/>
      <c r="NG301" s="10"/>
      <c r="NH301" s="10"/>
      <c r="NI301" s="10"/>
      <c r="NJ301" s="10"/>
      <c r="NK301" s="10"/>
      <c r="NL301" s="10"/>
      <c r="NM301" s="10"/>
      <c r="NN301" s="10"/>
      <c r="NO301" s="10"/>
      <c r="NP301" s="10"/>
      <c r="NQ301" s="10"/>
      <c r="NR301" s="10"/>
      <c r="NS301" s="10"/>
      <c r="NT301" s="10"/>
      <c r="NU301" s="10"/>
      <c r="NV301" s="10"/>
      <c r="NW301" s="10"/>
      <c r="NX301" s="10"/>
      <c r="NY301" s="10"/>
      <c r="NZ301" s="10"/>
      <c r="OA301" s="10"/>
      <c r="OB301" s="10"/>
      <c r="OC301" s="10"/>
      <c r="OD301" s="10"/>
      <c r="OE301" s="10"/>
      <c r="OF301" s="10"/>
      <c r="OG301" s="10"/>
      <c r="OH301" s="10"/>
      <c r="OI301" s="10"/>
      <c r="OJ301" s="10"/>
      <c r="OK301" s="10"/>
      <c r="OL301" s="10"/>
      <c r="OM301" s="10"/>
      <c r="ON301" s="10"/>
      <c r="OO301" s="10"/>
      <c r="OP301" s="10"/>
      <c r="OQ301" s="10"/>
      <c r="OR301" s="10"/>
      <c r="OS301" s="10"/>
      <c r="OT301" s="10"/>
      <c r="OU301" s="10"/>
      <c r="OV301" s="10"/>
      <c r="OW301" s="10"/>
      <c r="OX301" s="10"/>
      <c r="OY301" s="10"/>
      <c r="OZ301" s="10"/>
      <c r="PA301" s="10"/>
      <c r="PB301" s="10"/>
      <c r="PC301" s="10"/>
      <c r="PD301" s="10"/>
      <c r="PE301" s="10"/>
      <c r="PF301" s="10"/>
      <c r="PG301" s="10"/>
      <c r="PH301" s="10"/>
      <c r="PI301" s="10"/>
      <c r="PJ301" s="10"/>
      <c r="PK301" s="10"/>
      <c r="PL301" s="10"/>
      <c r="PM301" s="10"/>
      <c r="PN301" s="10"/>
      <c r="PO301" s="10"/>
      <c r="PP301" s="10"/>
      <c r="PQ301" s="10"/>
      <c r="PR301" s="10"/>
      <c r="PS301" s="10"/>
      <c r="PT301" s="10"/>
      <c r="PU301" s="10"/>
      <c r="PV301" s="10"/>
      <c r="PW301" s="10"/>
      <c r="PX301" s="10"/>
      <c r="PY301" s="10"/>
      <c r="PZ301" s="10"/>
      <c r="QA301" s="10"/>
      <c r="QB301" s="10"/>
      <c r="QC301" s="10"/>
      <c r="QD301" s="10"/>
      <c r="QE301" s="10"/>
      <c r="QF301" s="10"/>
      <c r="QG301" s="10"/>
      <c r="QH301" s="10"/>
      <c r="QI301" s="10"/>
      <c r="QJ301" s="10"/>
      <c r="QK301" s="10"/>
      <c r="QL301" s="10"/>
      <c r="QM301" s="10"/>
      <c r="QN301" s="10"/>
      <c r="QO301" s="10"/>
      <c r="QP301" s="10"/>
      <c r="QQ301" s="10"/>
      <c r="QR301" s="10"/>
      <c r="QS301" s="10"/>
      <c r="QT301" s="10"/>
      <c r="QU301" s="10"/>
      <c r="QV301" s="10"/>
      <c r="QW301" s="10"/>
      <c r="QX301" s="10"/>
      <c r="QY301" s="10"/>
      <c r="QZ301" s="10"/>
      <c r="RA301" s="10"/>
      <c r="RB301" s="10"/>
      <c r="RC301" s="10"/>
      <c r="RD301" s="10"/>
      <c r="RE301" s="10"/>
      <c r="RF301" s="10"/>
      <c r="RG301" s="10"/>
      <c r="RH301" s="10"/>
      <c r="RI301" s="10"/>
      <c r="RJ301" s="10"/>
      <c r="RK301" s="10"/>
      <c r="RL301" s="10"/>
      <c r="RM301" s="10"/>
      <c r="RN301" s="10"/>
      <c r="RO301" s="10"/>
      <c r="RP301" s="10"/>
      <c r="RQ301" s="10"/>
      <c r="RR301" s="10"/>
      <c r="RS301" s="10"/>
      <c r="RT301" s="10"/>
      <c r="RU301" s="10"/>
      <c r="RV301" s="10"/>
      <c r="RW301" s="10"/>
      <c r="RX301" s="10"/>
      <c r="RY301" s="10"/>
      <c r="RZ301" s="10"/>
      <c r="SA301" s="10"/>
      <c r="SB301" s="10"/>
      <c r="SC301" s="10"/>
      <c r="SD301" s="10"/>
      <c r="SE301" s="10"/>
      <c r="SF301" s="10"/>
      <c r="SG301" s="10"/>
      <c r="SH301" s="10"/>
      <c r="SI301" s="10"/>
      <c r="SJ301" s="10"/>
      <c r="SK301" s="10"/>
      <c r="SL301" s="10"/>
      <c r="SM301" s="10"/>
      <c r="SN301" s="10"/>
      <c r="SO301" s="10"/>
      <c r="SP301" s="10"/>
      <c r="SQ301" s="10"/>
      <c r="SR301" s="10"/>
      <c r="SS301" s="10"/>
      <c r="ST301" s="10"/>
      <c r="SU301" s="10"/>
      <c r="SV301" s="10"/>
      <c r="SW301" s="10"/>
      <c r="SX301" s="10"/>
      <c r="SY301" s="10"/>
      <c r="SZ301" s="10"/>
      <c r="TA301" s="10"/>
      <c r="TB301" s="10"/>
      <c r="TC301" s="10"/>
      <c r="TD301" s="10"/>
      <c r="TE301" s="10"/>
      <c r="TF301" s="10"/>
      <c r="TG301" s="10"/>
      <c r="TH301" s="10"/>
      <c r="TI301" s="10"/>
      <c r="TJ301" s="10"/>
      <c r="TK301" s="10"/>
      <c r="TL301" s="10"/>
      <c r="TM301" s="10"/>
      <c r="TN301" s="10"/>
      <c r="TO301" s="10"/>
      <c r="TP301" s="10"/>
      <c r="TQ301" s="10"/>
      <c r="TR301" s="10"/>
      <c r="TS301" s="10"/>
      <c r="TT301" s="10"/>
      <c r="TU301" s="10"/>
      <c r="TV301" s="10"/>
      <c r="TW301" s="10"/>
      <c r="TX301" s="10"/>
      <c r="TY301" s="10"/>
      <c r="TZ301" s="10"/>
      <c r="UA301" s="10"/>
      <c r="UB301" s="10"/>
      <c r="UC301" s="10"/>
      <c r="UD301" s="10"/>
      <c r="UE301" s="10"/>
      <c r="UF301" s="10"/>
      <c r="UG301" s="10"/>
      <c r="UH301" s="10"/>
      <c r="UI301" s="10"/>
      <c r="UJ301" s="10"/>
      <c r="UK301" s="10"/>
      <c r="UL301" s="10"/>
      <c r="UM301" s="10"/>
      <c r="UN301" s="10"/>
      <c r="UO301" s="10"/>
      <c r="UP301" s="10"/>
      <c r="UQ301" s="10"/>
      <c r="UR301" s="10"/>
      <c r="US301" s="10"/>
      <c r="UT301" s="10"/>
      <c r="UU301" s="10"/>
      <c r="UV301" s="10"/>
      <c r="UW301" s="10"/>
      <c r="UX301" s="10"/>
      <c r="UY301" s="10"/>
      <c r="UZ301" s="10"/>
      <c r="VA301" s="10"/>
      <c r="VB301" s="10"/>
      <c r="VC301" s="10"/>
      <c r="VD301" s="10"/>
      <c r="VE301" s="10"/>
      <c r="VF301" s="10"/>
      <c r="VG301" s="10"/>
      <c r="VH301" s="10"/>
      <c r="VI301" s="10"/>
      <c r="VJ301" s="10"/>
      <c r="VK301" s="10"/>
      <c r="VL301" s="10"/>
      <c r="VM301" s="10"/>
      <c r="VN301" s="10"/>
      <c r="VO301" s="10"/>
      <c r="VP301" s="10"/>
      <c r="VQ301" s="10"/>
      <c r="VR301" s="10"/>
      <c r="VS301" s="10"/>
      <c r="VT301" s="10"/>
      <c r="VU301" s="10"/>
      <c r="VV301" s="10"/>
      <c r="VW301" s="10"/>
      <c r="VX301" s="10"/>
      <c r="VY301" s="10"/>
      <c r="VZ301" s="10"/>
      <c r="WA301" s="10"/>
      <c r="WB301" s="10"/>
      <c r="WC301" s="10"/>
      <c r="WD301" s="10"/>
      <c r="WE301" s="10"/>
      <c r="WF301" s="10"/>
      <c r="WG301" s="10"/>
      <c r="WH301" s="10"/>
      <c r="WI301" s="10"/>
      <c r="WJ301" s="10"/>
      <c r="WK301" s="10"/>
      <c r="WL301" s="10"/>
      <c r="WM301" s="10"/>
      <c r="WN301" s="10"/>
      <c r="WO301" s="10"/>
      <c r="WP301" s="10"/>
      <c r="WQ301" s="10"/>
      <c r="WR301" s="10"/>
      <c r="WS301" s="10"/>
      <c r="WT301" s="10"/>
      <c r="WU301" s="10"/>
      <c r="WV301" s="10"/>
      <c r="WW301" s="10"/>
      <c r="WX301" s="10"/>
      <c r="WY301" s="10"/>
      <c r="WZ301" s="10"/>
      <c r="XA301" s="10"/>
      <c r="XB301" s="10"/>
      <c r="XC301" s="10"/>
      <c r="XD301" s="10"/>
      <c r="XE301" s="10"/>
      <c r="XF301" s="10"/>
      <c r="XG301" s="10"/>
      <c r="XH301" s="10"/>
      <c r="XI301" s="10"/>
      <c r="XJ301" s="10"/>
      <c r="XK301" s="10"/>
      <c r="XL301" s="10"/>
      <c r="XM301" s="10"/>
      <c r="XN301" s="10"/>
      <c r="XO301" s="10"/>
      <c r="XP301" s="10"/>
      <c r="XQ301" s="10"/>
      <c r="XR301" s="10"/>
      <c r="XS301" s="10"/>
      <c r="XT301" s="10"/>
      <c r="XU301" s="10"/>
      <c r="XV301" s="10"/>
      <c r="XW301" s="10"/>
      <c r="XX301" s="10"/>
      <c r="XY301" s="10"/>
      <c r="XZ301" s="10"/>
      <c r="YA301" s="10"/>
      <c r="YB301" s="10"/>
      <c r="YC301" s="10"/>
      <c r="YD301" s="10"/>
      <c r="YE301" s="10"/>
      <c r="YF301" s="10"/>
      <c r="YG301" s="10"/>
      <c r="YH301" s="10"/>
      <c r="YI301" s="10"/>
      <c r="YJ301" s="10"/>
      <c r="YK301" s="10"/>
      <c r="YL301" s="10"/>
      <c r="YM301" s="10"/>
      <c r="YN301" s="10"/>
      <c r="YO301" s="10"/>
      <c r="YP301" s="10"/>
      <c r="YQ301" s="10"/>
      <c r="YR301" s="10"/>
      <c r="YS301" s="10"/>
      <c r="YT301" s="10"/>
      <c r="YU301" s="10"/>
      <c r="YV301" s="10"/>
      <c r="YW301" s="10"/>
      <c r="YX301" s="10"/>
      <c r="YY301" s="10"/>
      <c r="YZ301" s="10"/>
      <c r="ZA301" s="10"/>
      <c r="ZB301" s="10"/>
      <c r="ZC301" s="10"/>
      <c r="ZD301" s="10"/>
      <c r="ZE301" s="10"/>
      <c r="ZF301" s="10"/>
      <c r="ZG301" s="10"/>
      <c r="ZH301" s="10"/>
      <c r="ZI301" s="10"/>
      <c r="ZJ301" s="10"/>
      <c r="ZK301" s="10"/>
      <c r="ZL301" s="10"/>
      <c r="ZM301" s="10"/>
      <c r="ZN301" s="10"/>
      <c r="ZO301" s="10"/>
      <c r="ZP301" s="10"/>
      <c r="ZQ301" s="10"/>
      <c r="ZR301" s="10"/>
      <c r="ZS301" s="10"/>
      <c r="ZT301" s="10"/>
      <c r="ZU301" s="10"/>
      <c r="ZV301" s="10"/>
      <c r="ZW301" s="10"/>
      <c r="ZX301" s="10"/>
      <c r="ZY301" s="10"/>
      <c r="ZZ301" s="10"/>
      <c r="AAA301" s="10"/>
      <c r="AAB301" s="10"/>
      <c r="AAC301" s="10"/>
      <c r="AAD301" s="10"/>
      <c r="AAE301" s="10"/>
      <c r="AAF301" s="10"/>
      <c r="AAG301" s="10"/>
      <c r="AAH301" s="10"/>
      <c r="AAI301" s="10"/>
      <c r="AAJ301" s="10"/>
      <c r="AAK301" s="10"/>
      <c r="AAL301" s="10"/>
      <c r="AAM301" s="10"/>
      <c r="AAN301" s="10"/>
      <c r="AAO301" s="10"/>
      <c r="AAP301" s="10"/>
      <c r="AAQ301" s="10"/>
      <c r="AAR301" s="10"/>
      <c r="AAS301" s="10"/>
      <c r="AAT301" s="10"/>
      <c r="AAU301" s="10"/>
      <c r="AAV301" s="10"/>
      <c r="AAW301" s="10"/>
      <c r="AAX301" s="10"/>
      <c r="AAY301" s="10"/>
      <c r="AAZ301" s="10"/>
      <c r="ABA301" s="10"/>
      <c r="ABB301" s="10"/>
      <c r="ABC301" s="10"/>
      <c r="ABD301" s="10"/>
      <c r="ABE301" s="10"/>
      <c r="ABF301" s="10"/>
      <c r="ABG301" s="10"/>
      <c r="ABH301" s="10"/>
      <c r="ABI301" s="10"/>
      <c r="ABJ301" s="10"/>
      <c r="ABK301" s="10"/>
      <c r="ABL301" s="10"/>
      <c r="ABM301" s="10"/>
      <c r="ABN301" s="10"/>
      <c r="ABO301" s="10"/>
      <c r="ABP301" s="10"/>
      <c r="ABQ301" s="10"/>
      <c r="ABR301" s="10"/>
      <c r="ABS301" s="10"/>
      <c r="ABT301" s="10"/>
      <c r="ABU301" s="10"/>
      <c r="ABV301" s="10"/>
      <c r="ABW301" s="10"/>
      <c r="ABX301" s="10"/>
      <c r="ABY301" s="10"/>
      <c r="ABZ301" s="10"/>
      <c r="ACA301" s="10"/>
      <c r="ACB301" s="10"/>
      <c r="ACC301" s="10"/>
      <c r="ACD301" s="10"/>
      <c r="ACE301" s="10"/>
      <c r="ACF301" s="10"/>
      <c r="ACG301" s="10"/>
      <c r="ACH301" s="10"/>
      <c r="ACI301" s="10"/>
      <c r="ACJ301" s="10"/>
      <c r="ACK301" s="10"/>
      <c r="ACL301" s="10"/>
      <c r="ACM301" s="10"/>
      <c r="ACN301" s="10"/>
      <c r="ACO301" s="10"/>
      <c r="ACP301" s="10"/>
      <c r="ACQ301" s="10"/>
      <c r="ACR301" s="10"/>
      <c r="ACS301" s="10"/>
      <c r="ACT301" s="10"/>
      <c r="ACU301" s="10"/>
      <c r="ACV301" s="10"/>
      <c r="ACW301" s="10"/>
      <c r="ACX301" s="10"/>
      <c r="ACY301" s="10"/>
      <c r="ACZ301" s="10"/>
      <c r="ADA301" s="10"/>
      <c r="ADB301" s="10"/>
      <c r="ADC301" s="10"/>
      <c r="ADD301" s="10"/>
      <c r="ADE301" s="10"/>
      <c r="ADF301" s="10"/>
      <c r="ADG301" s="10"/>
      <c r="ADH301" s="10"/>
      <c r="ADI301" s="10"/>
      <c r="ADJ301" s="10"/>
      <c r="ADK301" s="10"/>
      <c r="ADL301" s="10"/>
      <c r="ADM301" s="10"/>
      <c r="ADN301" s="10"/>
      <c r="ADO301" s="10"/>
      <c r="ADP301" s="10"/>
      <c r="ADQ301" s="10"/>
      <c r="ADR301" s="10"/>
      <c r="ADS301" s="10"/>
      <c r="ADT301" s="10"/>
      <c r="ADU301" s="10"/>
      <c r="ADV301" s="10"/>
      <c r="ADW301" s="10"/>
      <c r="ADX301" s="10"/>
      <c r="ADY301" s="10"/>
      <c r="ADZ301" s="10"/>
      <c r="AEA301" s="10"/>
      <c r="AEB301" s="10"/>
      <c r="AEC301" s="10"/>
      <c r="AED301" s="10"/>
      <c r="AEE301" s="10"/>
      <c r="AEF301" s="10"/>
      <c r="AEG301" s="10"/>
      <c r="AEH301" s="10"/>
      <c r="AEI301" s="10"/>
      <c r="AEJ301" s="10"/>
      <c r="AEK301" s="10"/>
      <c r="AEL301" s="10"/>
      <c r="AEM301" s="10"/>
      <c r="AEN301" s="10"/>
      <c r="AEO301" s="10"/>
      <c r="AEP301" s="10"/>
      <c r="AEQ301" s="10"/>
      <c r="AER301" s="10"/>
      <c r="AES301" s="10"/>
      <c r="AET301" s="10"/>
      <c r="AEU301" s="10"/>
      <c r="AEV301" s="10"/>
      <c r="AEW301" s="10"/>
      <c r="AEX301" s="10"/>
      <c r="AEY301" s="10"/>
      <c r="AEZ301" s="10"/>
      <c r="AFA301" s="10"/>
      <c r="AFB301" s="10"/>
      <c r="AFC301" s="10"/>
      <c r="AFD301" s="10"/>
      <c r="AFE301" s="10"/>
      <c r="AFF301" s="10"/>
      <c r="AFG301" s="10"/>
      <c r="AFH301" s="10"/>
      <c r="AFI301" s="10"/>
      <c r="AFJ301" s="10"/>
      <c r="AFK301" s="10"/>
      <c r="AFL301" s="10"/>
      <c r="AFM301" s="10"/>
      <c r="AFN301" s="10"/>
      <c r="AFO301" s="10"/>
      <c r="AFP301" s="10"/>
      <c r="AFQ301" s="10"/>
      <c r="AFR301" s="10"/>
      <c r="AFS301" s="10"/>
      <c r="AFT301" s="10"/>
      <c r="AFU301" s="10"/>
      <c r="AFV301" s="10"/>
      <c r="AFW301" s="10"/>
      <c r="AFX301" s="10"/>
      <c r="AFY301" s="10"/>
      <c r="AFZ301" s="10"/>
      <c r="AGA301" s="10"/>
      <c r="AGB301" s="10"/>
      <c r="AGC301" s="10"/>
      <c r="AGD301" s="10"/>
      <c r="AGE301" s="10"/>
      <c r="AGF301" s="10"/>
      <c r="AGG301" s="10"/>
      <c r="AGH301" s="10"/>
      <c r="AGI301" s="10"/>
      <c r="AGJ301" s="10"/>
      <c r="AGK301" s="10"/>
      <c r="AGL301" s="10"/>
      <c r="AGM301" s="10"/>
      <c r="AGN301" s="10"/>
      <c r="AGO301" s="10"/>
      <c r="AGP301" s="10"/>
      <c r="AGQ301" s="10"/>
      <c r="AGR301" s="10"/>
      <c r="AGS301" s="10"/>
      <c r="AGT301" s="10"/>
      <c r="AGU301" s="10"/>
      <c r="AGV301" s="10"/>
      <c r="AGW301" s="10"/>
      <c r="AGX301" s="10"/>
      <c r="AGY301" s="10"/>
      <c r="AGZ301" s="10"/>
      <c r="AHA301" s="10"/>
      <c r="AHB301" s="10"/>
      <c r="AHC301" s="10"/>
      <c r="AHD301" s="10"/>
      <c r="AHE301" s="10"/>
      <c r="AHF301" s="10"/>
      <c r="AHG301" s="10"/>
      <c r="AHH301" s="10"/>
      <c r="AHI301" s="10"/>
      <c r="AHJ301" s="10"/>
      <c r="AHK301" s="10"/>
      <c r="AHL301" s="10"/>
      <c r="AHM301" s="10"/>
      <c r="AHN301" s="10"/>
      <c r="AHO301" s="10"/>
      <c r="AHP301" s="10"/>
      <c r="AHQ301" s="10"/>
      <c r="AHR301" s="10"/>
      <c r="AHS301" s="10"/>
      <c r="AHT301" s="10"/>
      <c r="AHU301" s="10"/>
      <c r="AHV301" s="10"/>
      <c r="AHW301" s="10"/>
      <c r="AHX301" s="10"/>
      <c r="AHY301" s="10"/>
      <c r="AHZ301" s="10"/>
      <c r="AIA301" s="10"/>
      <c r="AIB301" s="10"/>
      <c r="AIC301" s="10"/>
      <c r="AID301" s="10"/>
      <c r="AIE301" s="10"/>
      <c r="AIF301" s="10"/>
      <c r="AIG301" s="10"/>
      <c r="AIH301" s="10"/>
      <c r="AII301" s="10"/>
      <c r="AIJ301" s="10"/>
      <c r="AIK301" s="10"/>
      <c r="AIL301" s="10"/>
      <c r="AIM301" s="10"/>
      <c r="AIN301" s="10"/>
      <c r="AIO301" s="10"/>
      <c r="AIP301" s="10"/>
      <c r="AIQ301" s="10"/>
      <c r="AIR301" s="10"/>
      <c r="AIS301" s="10"/>
      <c r="AIT301" s="10"/>
      <c r="AIU301" s="10"/>
      <c r="AIV301" s="10"/>
      <c r="AIW301" s="10"/>
      <c r="AIX301" s="10"/>
      <c r="AIY301" s="10"/>
      <c r="AIZ301" s="10"/>
      <c r="AJA301" s="10"/>
      <c r="AJB301" s="10"/>
      <c r="AJC301" s="10"/>
      <c r="AJD301" s="10"/>
      <c r="AJE301" s="10"/>
      <c r="AJF301" s="10"/>
      <c r="AJG301" s="10"/>
      <c r="AJH301" s="10"/>
      <c r="AJI301" s="10"/>
      <c r="AJJ301" s="10"/>
      <c r="AJK301" s="10"/>
      <c r="AJL301" s="10"/>
      <c r="AJM301" s="10"/>
      <c r="AJN301" s="10"/>
      <c r="AJO301" s="10"/>
      <c r="AJP301" s="10"/>
      <c r="AJQ301" s="10"/>
      <c r="AJR301" s="10"/>
      <c r="AJS301" s="10"/>
      <c r="AJT301" s="10"/>
      <c r="AJU301" s="10"/>
      <c r="AJV301" s="10"/>
      <c r="AJW301" s="10"/>
      <c r="AJX301" s="10"/>
      <c r="AJY301" s="10"/>
      <c r="AJZ301" s="10"/>
      <c r="AKA301" s="10"/>
      <c r="AKB301" s="10"/>
      <c r="AKC301" s="10"/>
      <c r="AKD301" s="10"/>
      <c r="AKE301" s="10"/>
      <c r="AKF301" s="10"/>
      <c r="AKG301" s="10"/>
      <c r="AKH301" s="10"/>
      <c r="AKI301" s="10"/>
      <c r="AKJ301" s="10"/>
      <c r="AKK301" s="10"/>
      <c r="AKL301" s="10"/>
      <c r="AKM301" s="10"/>
      <c r="AKN301" s="10"/>
      <c r="AKO301" s="10"/>
      <c r="AKP301" s="10"/>
      <c r="AKQ301" s="10"/>
      <c r="AKR301" s="10"/>
      <c r="AKS301" s="10"/>
      <c r="AKT301" s="10"/>
      <c r="AKU301" s="10"/>
      <c r="AKV301" s="10"/>
      <c r="AKW301" s="10"/>
      <c r="AKX301" s="10"/>
      <c r="AKY301" s="10"/>
      <c r="AKZ301" s="10"/>
      <c r="ALA301" s="10"/>
      <c r="ALB301" s="10"/>
      <c r="ALC301" s="10"/>
      <c r="ALD301" s="10"/>
      <c r="ALE301" s="10"/>
      <c r="ALF301" s="10"/>
      <c r="ALG301" s="10"/>
      <c r="ALH301" s="10"/>
      <c r="ALI301" s="10"/>
      <c r="ALJ301" s="10"/>
      <c r="ALK301" s="10"/>
      <c r="ALL301" s="10"/>
      <c r="ALM301" s="10"/>
      <c r="ALN301" s="10"/>
      <c r="ALO301" s="10"/>
      <c r="ALP301" s="10"/>
      <c r="ALQ301" s="10"/>
      <c r="ALR301" s="10"/>
      <c r="ALS301" s="10"/>
      <c r="ALT301" s="10"/>
      <c r="ALU301" s="10"/>
      <c r="ALV301" s="10"/>
      <c r="ALW301" s="10"/>
      <c r="ALX301" s="10"/>
      <c r="ALY301" s="10"/>
      <c r="ALZ301" s="10"/>
      <c r="AMA301" s="10"/>
      <c r="AMB301" s="10"/>
      <c r="AMC301" s="10"/>
      <c r="AMD301" s="10"/>
      <c r="AME301" s="10"/>
      <c r="AMF301" s="10"/>
      <c r="AMG301" s="10"/>
      <c r="AMH301" s="10"/>
      <c r="AMI301" s="10"/>
      <c r="AMJ301" s="10"/>
      <c r="AMK301" s="10"/>
      <c r="AML301" s="10"/>
      <c r="AMM301" s="10"/>
      <c r="AMN301" s="10"/>
      <c r="AMO301" s="10"/>
      <c r="AMP301" s="10"/>
      <c r="AMQ301" s="10"/>
      <c r="AMR301" s="10"/>
      <c r="AMS301" s="10"/>
      <c r="AMT301" s="10"/>
      <c r="AMU301" s="10"/>
      <c r="AMV301" s="10"/>
      <c r="AMW301" s="10"/>
      <c r="AMX301" s="10"/>
      <c r="AMY301" s="10"/>
      <c r="AMZ301" s="10"/>
      <c r="ANA301" s="10"/>
      <c r="ANB301" s="10"/>
      <c r="ANC301" s="10"/>
      <c r="AND301" s="10"/>
      <c r="ANE301" s="10"/>
      <c r="ANF301" s="10"/>
      <c r="ANG301" s="10"/>
      <c r="ANH301" s="10"/>
      <c r="ANI301" s="10"/>
      <c r="ANJ301" s="10"/>
      <c r="ANK301" s="10"/>
      <c r="ANL301" s="10"/>
      <c r="ANM301" s="10"/>
      <c r="ANN301" s="10"/>
      <c r="ANO301" s="10"/>
      <c r="ANP301" s="10"/>
      <c r="ANQ301" s="10"/>
      <c r="ANR301" s="10"/>
      <c r="ANS301" s="10"/>
      <c r="ANT301" s="10"/>
      <c r="ANU301" s="10"/>
      <c r="ANV301" s="10"/>
      <c r="ANW301" s="10"/>
      <c r="ANX301" s="10"/>
      <c r="ANY301" s="10"/>
      <c r="ANZ301" s="10"/>
      <c r="AOA301" s="10"/>
      <c r="AOB301" s="10"/>
      <c r="AOC301" s="10"/>
      <c r="AOD301" s="10"/>
      <c r="AOE301" s="10"/>
      <c r="AOF301" s="10"/>
      <c r="AOG301" s="10"/>
      <c r="AOH301" s="10"/>
      <c r="AOI301" s="10"/>
      <c r="AOJ301" s="10"/>
      <c r="AOK301" s="10"/>
      <c r="AOL301" s="10"/>
      <c r="AOM301" s="10"/>
      <c r="AON301" s="10"/>
      <c r="AOO301" s="10"/>
      <c r="AOP301" s="10"/>
      <c r="AOQ301" s="10"/>
      <c r="AOR301" s="10"/>
      <c r="AOS301" s="10"/>
      <c r="AOT301" s="10"/>
      <c r="AOU301" s="10"/>
      <c r="AOV301" s="10"/>
      <c r="AOW301" s="10"/>
      <c r="AOX301" s="10"/>
      <c r="AOY301" s="10"/>
      <c r="AOZ301" s="10"/>
      <c r="APA301" s="10"/>
      <c r="APB301" s="10"/>
      <c r="APC301" s="10"/>
      <c r="APD301" s="10"/>
      <c r="APE301" s="10"/>
      <c r="APF301" s="10"/>
      <c r="APG301" s="10"/>
      <c r="APH301" s="10"/>
      <c r="API301" s="10"/>
      <c r="APJ301" s="10"/>
      <c r="APK301" s="10"/>
      <c r="APL301" s="10"/>
      <c r="APM301" s="10"/>
      <c r="APN301" s="10"/>
      <c r="APO301" s="10"/>
      <c r="APP301" s="10"/>
      <c r="APQ301" s="10"/>
      <c r="APR301" s="10"/>
      <c r="APS301" s="10"/>
      <c r="APT301" s="10"/>
      <c r="APU301" s="10"/>
      <c r="APV301" s="10"/>
      <c r="APW301" s="10"/>
      <c r="APX301" s="10"/>
      <c r="APY301" s="10"/>
      <c r="APZ301" s="10"/>
      <c r="AQA301" s="10"/>
      <c r="AQB301" s="10"/>
      <c r="AQC301" s="10"/>
      <c r="AQD301" s="10"/>
      <c r="AQE301" s="10"/>
      <c r="AQF301" s="10"/>
      <c r="AQG301" s="10"/>
      <c r="AQH301" s="10"/>
      <c r="AQI301" s="10"/>
      <c r="AQJ301" s="10"/>
      <c r="AQK301" s="10"/>
      <c r="AQL301" s="10"/>
      <c r="AQM301" s="10"/>
      <c r="AQN301" s="10"/>
      <c r="AQO301" s="10"/>
      <c r="AQP301" s="10"/>
      <c r="AQQ301" s="10"/>
      <c r="AQR301" s="10"/>
      <c r="AQS301" s="10"/>
      <c r="AQT301" s="10"/>
      <c r="AQU301" s="10"/>
      <c r="AQV301" s="10"/>
      <c r="AQW301" s="10"/>
      <c r="AQX301" s="10"/>
      <c r="AQY301" s="10"/>
      <c r="AQZ301" s="10"/>
      <c r="ARA301" s="10"/>
      <c r="ARB301" s="10"/>
      <c r="ARC301" s="10"/>
      <c r="ARD301" s="10"/>
      <c r="ARE301" s="10"/>
      <c r="ARF301" s="10"/>
      <c r="ARG301" s="10"/>
      <c r="ARH301" s="10"/>
      <c r="ARI301" s="10"/>
      <c r="ARJ301" s="10"/>
      <c r="ARK301" s="10"/>
      <c r="ARL301" s="10"/>
      <c r="ARM301" s="10"/>
      <c r="ARN301" s="10"/>
      <c r="ARO301" s="10"/>
      <c r="ARP301" s="10"/>
      <c r="ARQ301" s="10"/>
      <c r="ARR301" s="10"/>
      <c r="ARS301" s="10"/>
      <c r="ART301" s="10"/>
      <c r="ARU301" s="10"/>
      <c r="ARV301" s="10"/>
      <c r="ARW301" s="10"/>
      <c r="ARX301" s="10"/>
      <c r="ARY301" s="10"/>
      <c r="ARZ301" s="10"/>
      <c r="ASA301" s="10"/>
      <c r="ASB301" s="10"/>
      <c r="ASC301" s="10"/>
      <c r="ASD301" s="10"/>
      <c r="ASE301" s="10"/>
      <c r="ASF301" s="10"/>
      <c r="ASG301" s="10"/>
      <c r="ASH301" s="10"/>
      <c r="ASI301" s="10"/>
      <c r="ASJ301" s="10"/>
      <c r="ASK301" s="10"/>
      <c r="ASL301" s="10"/>
      <c r="ASM301" s="10"/>
      <c r="ASN301" s="10"/>
      <c r="ASO301" s="10"/>
      <c r="ASP301" s="10"/>
      <c r="ASQ301" s="10"/>
      <c r="ASR301" s="10"/>
      <c r="ASS301" s="10"/>
      <c r="AST301" s="10"/>
      <c r="ASU301" s="10"/>
      <c r="ASV301" s="10"/>
      <c r="ASW301" s="10"/>
      <c r="ASX301" s="10"/>
      <c r="ASY301" s="10"/>
      <c r="ASZ301" s="10"/>
      <c r="ATA301" s="10"/>
      <c r="ATB301" s="10"/>
      <c r="ATC301" s="10"/>
      <c r="ATD301" s="10"/>
      <c r="ATE301" s="10"/>
      <c r="ATF301" s="10"/>
      <c r="ATG301" s="10"/>
      <c r="ATH301" s="10"/>
      <c r="ATI301" s="10"/>
      <c r="ATJ301" s="10"/>
      <c r="ATK301" s="10"/>
      <c r="ATL301" s="10"/>
      <c r="ATM301" s="10"/>
      <c r="ATN301" s="10"/>
      <c r="ATO301" s="10"/>
      <c r="ATP301" s="10"/>
      <c r="ATQ301" s="10"/>
      <c r="ATR301" s="10"/>
      <c r="ATS301" s="10"/>
      <c r="ATT301" s="10"/>
      <c r="ATU301" s="10"/>
      <c r="ATV301" s="10"/>
      <c r="ATW301" s="10"/>
      <c r="ATX301" s="10"/>
      <c r="ATY301" s="10"/>
      <c r="ATZ301" s="10"/>
      <c r="AUA301" s="10"/>
      <c r="AUB301" s="10"/>
      <c r="AUC301" s="10"/>
      <c r="AUD301" s="10"/>
      <c r="AUE301" s="10"/>
      <c r="AUF301" s="10"/>
      <c r="AUG301" s="10"/>
      <c r="AUH301" s="10"/>
      <c r="AUI301" s="10"/>
      <c r="AUJ301" s="10"/>
      <c r="AUK301" s="10"/>
      <c r="AUL301" s="10"/>
      <c r="AUM301" s="10"/>
      <c r="AUN301" s="10"/>
      <c r="AUO301" s="10"/>
      <c r="AUP301" s="10"/>
      <c r="AUQ301" s="10"/>
      <c r="AUR301" s="10"/>
      <c r="AUS301" s="10"/>
      <c r="AUT301" s="10"/>
      <c r="AUU301" s="10"/>
      <c r="AUV301" s="10"/>
      <c r="AUW301" s="10"/>
      <c r="AUX301" s="10"/>
      <c r="AUY301" s="10"/>
      <c r="AUZ301" s="10"/>
      <c r="AVA301" s="10"/>
      <c r="AVB301" s="10"/>
      <c r="AVC301" s="10"/>
      <c r="AVD301" s="10"/>
      <c r="AVE301" s="10"/>
      <c r="AVF301" s="10"/>
      <c r="AVG301" s="10"/>
      <c r="AVH301" s="10"/>
      <c r="AVI301" s="10"/>
      <c r="AVJ301" s="10"/>
      <c r="AVK301" s="10"/>
      <c r="AVL301" s="10"/>
      <c r="AVM301" s="10"/>
      <c r="AVN301" s="10"/>
      <c r="AVO301" s="10"/>
      <c r="AVP301" s="10"/>
      <c r="AVQ301" s="10"/>
      <c r="AVR301" s="10"/>
      <c r="AVS301" s="10"/>
      <c r="AVT301" s="10"/>
      <c r="AVU301" s="10"/>
      <c r="AVV301" s="10"/>
      <c r="AVW301" s="10"/>
      <c r="AVX301" s="10"/>
      <c r="AVY301" s="10"/>
      <c r="AVZ301" s="10"/>
      <c r="AWA301" s="10"/>
      <c r="AWB301" s="10"/>
      <c r="AWC301" s="10"/>
      <c r="AWD301" s="10"/>
      <c r="AWE301" s="10"/>
      <c r="AWF301" s="10"/>
      <c r="AWG301" s="10"/>
      <c r="AWH301" s="10"/>
      <c r="AWI301" s="10"/>
      <c r="AWJ301" s="10"/>
      <c r="AWK301" s="10"/>
      <c r="AWL301" s="10"/>
      <c r="AWM301" s="10"/>
      <c r="AWN301" s="10"/>
      <c r="AWO301" s="10"/>
      <c r="AWP301" s="10"/>
      <c r="AWQ301" s="10"/>
      <c r="AWR301" s="10"/>
      <c r="AWS301" s="10"/>
      <c r="AWT301" s="10"/>
      <c r="AWU301" s="10"/>
      <c r="AWV301" s="10"/>
      <c r="AWW301" s="10"/>
      <c r="AWX301" s="10"/>
      <c r="AWY301" s="10"/>
      <c r="AWZ301" s="10"/>
      <c r="AXA301" s="10"/>
      <c r="AXB301" s="10"/>
      <c r="AXC301" s="10"/>
      <c r="AXD301" s="10"/>
      <c r="AXE301" s="10"/>
      <c r="AXF301" s="10"/>
      <c r="AXG301" s="10"/>
      <c r="AXH301" s="10"/>
      <c r="AXI301" s="10"/>
      <c r="AXJ301" s="10"/>
      <c r="AXK301" s="10"/>
      <c r="AXL301" s="10"/>
      <c r="AXM301" s="10"/>
      <c r="AXN301" s="10"/>
      <c r="AXO301" s="10"/>
      <c r="AXP301" s="10"/>
      <c r="AXQ301" s="10"/>
      <c r="AXR301" s="10"/>
      <c r="AXS301" s="10"/>
      <c r="AXT301" s="10"/>
      <c r="AXU301" s="10"/>
      <c r="AXV301" s="10"/>
      <c r="AXW301" s="10"/>
      <c r="AXX301" s="10"/>
      <c r="AXY301" s="10"/>
      <c r="AXZ301" s="10"/>
      <c r="AYA301" s="10"/>
      <c r="AYB301" s="10"/>
      <c r="AYC301" s="10"/>
      <c r="AYD301" s="10"/>
      <c r="AYE301" s="10"/>
      <c r="AYF301" s="10"/>
      <c r="AYG301" s="10"/>
      <c r="AYH301" s="10"/>
      <c r="AYI301" s="10"/>
      <c r="AYJ301" s="10"/>
      <c r="AYK301" s="10"/>
      <c r="AYL301" s="10"/>
      <c r="AYM301" s="10"/>
      <c r="AYN301" s="10"/>
      <c r="AYO301" s="10"/>
      <c r="AYP301" s="10"/>
      <c r="AYQ301" s="10"/>
      <c r="AYR301" s="10"/>
      <c r="AYS301" s="10"/>
      <c r="AYT301" s="10"/>
      <c r="AYU301" s="10"/>
      <c r="AYV301" s="10"/>
      <c r="AYW301" s="10"/>
      <c r="AYX301" s="10"/>
      <c r="AYY301" s="10"/>
      <c r="AYZ301" s="10"/>
      <c r="AZA301" s="10"/>
      <c r="AZB301" s="10"/>
      <c r="AZC301" s="10"/>
      <c r="AZD301" s="10"/>
      <c r="AZE301" s="10"/>
      <c r="AZF301" s="10"/>
      <c r="AZG301" s="10"/>
      <c r="AZH301" s="10"/>
      <c r="AZI301" s="10"/>
      <c r="AZJ301" s="10"/>
      <c r="AZK301" s="10"/>
      <c r="AZL301" s="10"/>
      <c r="AZM301" s="10"/>
      <c r="AZN301" s="10"/>
      <c r="AZO301" s="10"/>
      <c r="AZP301" s="10"/>
      <c r="AZQ301" s="10"/>
      <c r="AZR301" s="10"/>
      <c r="AZS301" s="10"/>
      <c r="AZT301" s="10"/>
      <c r="AZU301" s="10"/>
      <c r="AZV301" s="10"/>
      <c r="AZW301" s="10"/>
      <c r="AZX301" s="10"/>
      <c r="AZY301" s="10"/>
      <c r="AZZ301" s="10"/>
      <c r="BAA301" s="10"/>
      <c r="BAB301" s="10"/>
      <c r="BAC301" s="10"/>
      <c r="BAD301" s="10"/>
      <c r="BAE301" s="10"/>
      <c r="BAF301" s="10"/>
      <c r="BAG301" s="10"/>
      <c r="BAH301" s="10"/>
      <c r="BAI301" s="10"/>
      <c r="BAJ301" s="10"/>
      <c r="BAK301" s="10"/>
      <c r="BAL301" s="10"/>
      <c r="BAM301" s="10"/>
      <c r="BAN301" s="10"/>
      <c r="BAO301" s="10"/>
      <c r="BAP301" s="10"/>
      <c r="BAQ301" s="10"/>
      <c r="BAR301" s="10"/>
      <c r="BAS301" s="10"/>
      <c r="BAT301" s="10"/>
      <c r="BAU301" s="10"/>
      <c r="BAV301" s="10"/>
      <c r="BAW301" s="10"/>
      <c r="BAX301" s="10"/>
      <c r="BAY301" s="10"/>
      <c r="BAZ301" s="10"/>
      <c r="BBA301" s="10"/>
      <c r="BBB301" s="10"/>
      <c r="BBC301" s="10"/>
      <c r="BBD301" s="10"/>
      <c r="BBE301" s="10"/>
      <c r="BBF301" s="10"/>
      <c r="BBG301" s="10"/>
      <c r="BBH301" s="10"/>
      <c r="BBI301" s="10"/>
      <c r="BBJ301" s="10"/>
      <c r="BBK301" s="10"/>
      <c r="BBL301" s="10"/>
      <c r="BBM301" s="10"/>
      <c r="BBN301" s="10"/>
      <c r="BBO301" s="10"/>
      <c r="BBP301" s="10"/>
      <c r="BBQ301" s="10"/>
      <c r="BBR301" s="10"/>
      <c r="BBS301" s="10"/>
      <c r="BBT301" s="10"/>
      <c r="BBU301" s="10"/>
      <c r="BBV301" s="10"/>
      <c r="BBW301" s="10"/>
      <c r="BBX301" s="10"/>
      <c r="BBY301" s="10"/>
      <c r="BBZ301" s="10"/>
      <c r="BCA301" s="10"/>
      <c r="BCB301" s="10"/>
      <c r="BCC301" s="10"/>
      <c r="BCD301" s="10"/>
      <c r="BCE301" s="10"/>
      <c r="BCF301" s="10"/>
      <c r="BCG301" s="10"/>
      <c r="BCH301" s="10"/>
      <c r="BCI301" s="10"/>
      <c r="BCJ301" s="10"/>
      <c r="BCK301" s="10"/>
      <c r="BCL301" s="10"/>
      <c r="BCM301" s="10"/>
      <c r="BCN301" s="10"/>
      <c r="BCO301" s="10"/>
      <c r="BCP301" s="10"/>
      <c r="BCQ301" s="10"/>
      <c r="BCR301" s="10"/>
      <c r="BCS301" s="10"/>
      <c r="BCT301" s="10"/>
    </row>
    <row r="302" spans="1:1450" s="52" customFormat="1" x14ac:dyDescent="0.25">
      <c r="A302" s="77" t="s">
        <v>1238</v>
      </c>
      <c r="B302" s="78" t="s">
        <v>865</v>
      </c>
      <c r="C302" s="78" t="s">
        <v>84</v>
      </c>
      <c r="D302" s="78" t="s">
        <v>888</v>
      </c>
      <c r="E302" s="78" t="s">
        <v>886</v>
      </c>
      <c r="F302" s="78" t="s">
        <v>889</v>
      </c>
      <c r="G302" s="78">
        <v>5892</v>
      </c>
      <c r="H302" s="78">
        <v>672</v>
      </c>
      <c r="I302" s="78">
        <v>596</v>
      </c>
      <c r="J302" s="61"/>
      <c r="K302" s="61"/>
      <c r="L302" s="61"/>
      <c r="M302" s="61"/>
      <c r="N302" s="61"/>
      <c r="O302" s="61">
        <f t="shared" si="53"/>
        <v>1</v>
      </c>
      <c r="P302" s="61"/>
      <c r="Q302" s="79">
        <f>ABS(G302-$K$301)</f>
        <v>5529.6</v>
      </c>
      <c r="R302" s="80" t="str">
        <f>IF(Q302&gt;$P$301,"",G302)</f>
        <v/>
      </c>
      <c r="S302" s="80" t="str">
        <f t="shared" si="56"/>
        <v/>
      </c>
      <c r="T302" s="61"/>
      <c r="U302" s="61"/>
      <c r="V302" s="61"/>
      <c r="W302" s="79" t="str">
        <f>IF(R302="","",((R302-$T$301)/S302)^2)</f>
        <v/>
      </c>
      <c r="X302" s="61"/>
      <c r="Y302" s="88"/>
      <c r="Z302" s="88"/>
      <c r="AA302" s="88"/>
      <c r="AB302" s="88"/>
      <c r="AC302" s="61"/>
      <c r="AD302" s="61"/>
      <c r="AE302" s="61"/>
      <c r="AF302" s="33"/>
      <c r="AG302" s="89"/>
      <c r="AH302" s="86"/>
      <c r="AI302" s="86"/>
      <c r="AJ302" s="86"/>
      <c r="AK302" s="86"/>
      <c r="AL302" s="61"/>
    </row>
    <row r="303" spans="1:1450" s="52" customFormat="1" x14ac:dyDescent="0.25">
      <c r="A303" s="77" t="s">
        <v>1238</v>
      </c>
      <c r="B303" s="78" t="s">
        <v>865</v>
      </c>
      <c r="C303" s="78" t="s">
        <v>84</v>
      </c>
      <c r="D303" s="78" t="s">
        <v>890</v>
      </c>
      <c r="E303" s="78" t="s">
        <v>886</v>
      </c>
      <c r="F303" s="78" t="s">
        <v>891</v>
      </c>
      <c r="G303" s="78">
        <v>18259</v>
      </c>
      <c r="H303" s="78">
        <v>1949</v>
      </c>
      <c r="I303" s="78">
        <v>1692</v>
      </c>
      <c r="J303" s="61"/>
      <c r="K303" s="61"/>
      <c r="L303" s="61"/>
      <c r="M303" s="61"/>
      <c r="N303" s="61"/>
      <c r="O303" s="61">
        <f t="shared" si="53"/>
        <v>1</v>
      </c>
      <c r="P303" s="61"/>
      <c r="Q303" s="79">
        <f>ABS(G303-$K$301)</f>
        <v>6837.4</v>
      </c>
      <c r="R303" s="80" t="str">
        <f>IF(Q303&gt;$P$301,"",G303)</f>
        <v/>
      </c>
      <c r="S303" s="80" t="str">
        <f t="shared" si="56"/>
        <v/>
      </c>
      <c r="T303" s="61"/>
      <c r="U303" s="61"/>
      <c r="V303" s="61"/>
      <c r="W303" s="79" t="str">
        <f>IF(R303="","",((R303-$T$301)/S303)^2)</f>
        <v/>
      </c>
      <c r="X303" s="61"/>
      <c r="Y303" s="88"/>
      <c r="Z303" s="88"/>
      <c r="AA303" s="88"/>
      <c r="AB303" s="88"/>
      <c r="AC303" s="61"/>
      <c r="AD303" s="61"/>
      <c r="AE303" s="61"/>
      <c r="AF303" s="33"/>
      <c r="AG303" s="89"/>
      <c r="AH303" s="86"/>
      <c r="AI303" s="86"/>
      <c r="AJ303" s="86"/>
      <c r="AK303" s="86"/>
      <c r="AL303" s="61"/>
    </row>
    <row r="304" spans="1:1450" x14ac:dyDescent="0.25">
      <c r="A304" s="66" t="s">
        <v>1238</v>
      </c>
      <c r="B304" s="67" t="s">
        <v>865</v>
      </c>
      <c r="C304" s="67" t="s">
        <v>84</v>
      </c>
      <c r="D304" s="67" t="s">
        <v>892</v>
      </c>
      <c r="E304" s="67" t="s">
        <v>886</v>
      </c>
      <c r="F304" s="67" t="s">
        <v>893</v>
      </c>
      <c r="G304" s="67">
        <v>10305</v>
      </c>
      <c r="H304" s="67">
        <v>1191</v>
      </c>
      <c r="I304" s="67">
        <v>1059</v>
      </c>
      <c r="J304" s="33"/>
      <c r="K304" s="33"/>
      <c r="L304" s="33"/>
      <c r="M304" s="33"/>
      <c r="N304" s="33"/>
      <c r="O304" s="33" t="str">
        <f t="shared" si="53"/>
        <v/>
      </c>
      <c r="P304" s="33"/>
      <c r="Q304" s="68">
        <f>ABS(G304-$K$301)</f>
        <v>1116.6000000000004</v>
      </c>
      <c r="R304" s="34">
        <f>IF(Q304&gt;$P$301,"",G304)</f>
        <v>10305</v>
      </c>
      <c r="S304" s="34">
        <f t="shared" si="56"/>
        <v>1059</v>
      </c>
      <c r="T304" s="33"/>
      <c r="U304" s="33"/>
      <c r="V304" s="33"/>
      <c r="W304" s="68">
        <f>IF(R304="","",((R304-$T$301)/S304)^2)</f>
        <v>0.41312078502543542</v>
      </c>
      <c r="X304" s="33"/>
      <c r="Y304" s="75"/>
      <c r="Z304" s="75"/>
      <c r="AA304" s="75"/>
      <c r="AB304" s="75"/>
      <c r="AC304" s="33"/>
      <c r="AD304" s="33"/>
      <c r="AE304" s="33"/>
      <c r="AF304" s="33"/>
      <c r="AG304" s="76"/>
      <c r="AH304" s="36"/>
      <c r="AI304" s="36"/>
      <c r="AJ304" s="36"/>
      <c r="AK304" s="36"/>
      <c r="AL304" s="33"/>
      <c r="AM304" s="29"/>
      <c r="AP304" s="29"/>
      <c r="AQ304" s="29"/>
      <c r="AR304" s="29"/>
      <c r="AS304" s="29"/>
      <c r="AT304" s="29"/>
    </row>
    <row r="305" spans="1:1450" s="37" customFormat="1" x14ac:dyDescent="0.25">
      <c r="A305" s="66" t="s">
        <v>1238</v>
      </c>
      <c r="B305" s="67" t="s">
        <v>865</v>
      </c>
      <c r="C305" s="67" t="s">
        <v>84</v>
      </c>
      <c r="D305" s="67" t="s">
        <v>894</v>
      </c>
      <c r="E305" s="67" t="s">
        <v>886</v>
      </c>
      <c r="F305" s="67" t="s">
        <v>895</v>
      </c>
      <c r="G305" s="67">
        <v>11213</v>
      </c>
      <c r="H305" s="67">
        <v>1024</v>
      </c>
      <c r="I305" s="67">
        <v>834</v>
      </c>
      <c r="J305" s="33"/>
      <c r="K305" s="33"/>
      <c r="L305" s="33"/>
      <c r="M305" s="33"/>
      <c r="N305" s="33"/>
      <c r="O305" s="33" t="str">
        <f t="shared" si="53"/>
        <v/>
      </c>
      <c r="P305" s="33"/>
      <c r="Q305" s="68">
        <f>ABS(G305-$K$301)</f>
        <v>208.60000000000036</v>
      </c>
      <c r="R305" s="34">
        <f>IF(Q305&gt;$P$301,"",G305)</f>
        <v>11213</v>
      </c>
      <c r="S305" s="34">
        <f t="shared" si="56"/>
        <v>834</v>
      </c>
      <c r="T305" s="33"/>
      <c r="U305" s="33"/>
      <c r="V305" s="33"/>
      <c r="W305" s="68">
        <f>IF(R305="","",((R305-$T$301)/S305)^2)</f>
        <v>7.430091098983363E-2</v>
      </c>
      <c r="X305" s="33"/>
      <c r="Y305" s="75"/>
      <c r="Z305" s="75"/>
      <c r="AA305" s="75"/>
      <c r="AB305" s="75"/>
      <c r="AC305" s="33"/>
      <c r="AD305" s="33"/>
      <c r="AE305" s="33"/>
      <c r="AF305" s="33"/>
      <c r="AG305" s="76"/>
      <c r="AH305" s="36"/>
      <c r="AI305" s="36"/>
      <c r="AJ305" s="36"/>
      <c r="AK305" s="36"/>
      <c r="AL305" s="33"/>
      <c r="AM305" s="29"/>
      <c r="AP305" s="29"/>
      <c r="AQ305" s="29"/>
      <c r="AR305" s="29"/>
      <c r="AS305" s="29"/>
      <c r="AT305" s="29"/>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c r="KA305" s="10"/>
      <c r="KB305" s="10"/>
      <c r="KC305" s="10"/>
      <c r="KD305" s="10"/>
      <c r="KE305" s="10"/>
      <c r="KF305" s="10"/>
      <c r="KG305" s="10"/>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0"/>
      <c r="NH305" s="10"/>
      <c r="NI305" s="10"/>
      <c r="NJ305" s="10"/>
      <c r="NK305" s="10"/>
      <c r="NL305" s="10"/>
      <c r="NM305" s="10"/>
      <c r="NN305" s="10"/>
      <c r="NO305" s="10"/>
      <c r="NP305" s="10"/>
      <c r="NQ305" s="10"/>
      <c r="NR305" s="10"/>
      <c r="NS305" s="10"/>
      <c r="NT305" s="10"/>
      <c r="NU305" s="10"/>
      <c r="NV305" s="10"/>
      <c r="NW305" s="10"/>
      <c r="NX305" s="10"/>
      <c r="NY305" s="10"/>
      <c r="NZ305" s="10"/>
      <c r="OA305" s="10"/>
      <c r="OB305" s="10"/>
      <c r="OC305" s="10"/>
      <c r="OD305" s="10"/>
      <c r="OE305" s="10"/>
      <c r="OF305" s="10"/>
      <c r="OG305" s="10"/>
      <c r="OH305" s="10"/>
      <c r="OI305" s="10"/>
      <c r="OJ305" s="10"/>
      <c r="OK305" s="10"/>
      <c r="OL305" s="10"/>
      <c r="OM305" s="10"/>
      <c r="ON305" s="10"/>
      <c r="OO305" s="10"/>
      <c r="OP305" s="10"/>
      <c r="OQ305" s="10"/>
      <c r="OR305" s="10"/>
      <c r="OS305" s="10"/>
      <c r="OT305" s="10"/>
      <c r="OU305" s="10"/>
      <c r="OV305" s="10"/>
      <c r="OW305" s="10"/>
      <c r="OX305" s="10"/>
      <c r="OY305" s="10"/>
      <c r="OZ305" s="10"/>
      <c r="PA305" s="10"/>
      <c r="PB305" s="10"/>
      <c r="PC305" s="10"/>
      <c r="PD305" s="10"/>
      <c r="PE305" s="10"/>
      <c r="PF305" s="10"/>
      <c r="PG305" s="10"/>
      <c r="PH305" s="10"/>
      <c r="PI305" s="10"/>
      <c r="PJ305" s="10"/>
      <c r="PK305" s="10"/>
      <c r="PL305" s="10"/>
      <c r="PM305" s="10"/>
      <c r="PN305" s="10"/>
      <c r="PO305" s="10"/>
      <c r="PP305" s="10"/>
      <c r="PQ305" s="10"/>
      <c r="PR305" s="10"/>
      <c r="PS305" s="10"/>
      <c r="PT305" s="10"/>
      <c r="PU305" s="10"/>
      <c r="PV305" s="10"/>
      <c r="PW305" s="10"/>
      <c r="PX305" s="10"/>
      <c r="PY305" s="10"/>
      <c r="PZ305" s="10"/>
      <c r="QA305" s="10"/>
      <c r="QB305" s="10"/>
      <c r="QC305" s="10"/>
      <c r="QD305" s="10"/>
      <c r="QE305" s="10"/>
      <c r="QF305" s="10"/>
      <c r="QG305" s="10"/>
      <c r="QH305" s="10"/>
      <c r="QI305" s="10"/>
      <c r="QJ305" s="10"/>
      <c r="QK305" s="10"/>
      <c r="QL305" s="10"/>
      <c r="QM305" s="10"/>
      <c r="QN305" s="10"/>
      <c r="QO305" s="10"/>
      <c r="QP305" s="10"/>
      <c r="QQ305" s="10"/>
      <c r="QR305" s="10"/>
      <c r="QS305" s="10"/>
      <c r="QT305" s="10"/>
      <c r="QU305" s="10"/>
      <c r="QV305" s="10"/>
      <c r="QW305" s="10"/>
      <c r="QX305" s="10"/>
      <c r="QY305" s="10"/>
      <c r="QZ305" s="10"/>
      <c r="RA305" s="10"/>
      <c r="RB305" s="10"/>
      <c r="RC305" s="10"/>
      <c r="RD305" s="10"/>
      <c r="RE305" s="10"/>
      <c r="RF305" s="10"/>
      <c r="RG305" s="10"/>
      <c r="RH305" s="10"/>
      <c r="RI305" s="10"/>
      <c r="RJ305" s="10"/>
      <c r="RK305" s="10"/>
      <c r="RL305" s="10"/>
      <c r="RM305" s="10"/>
      <c r="RN305" s="10"/>
      <c r="RO305" s="10"/>
      <c r="RP305" s="10"/>
      <c r="RQ305" s="10"/>
      <c r="RR305" s="10"/>
      <c r="RS305" s="10"/>
      <c r="RT305" s="10"/>
      <c r="RU305" s="10"/>
      <c r="RV305" s="10"/>
      <c r="RW305" s="10"/>
      <c r="RX305" s="10"/>
      <c r="RY305" s="10"/>
      <c r="RZ305" s="10"/>
      <c r="SA305" s="10"/>
      <c r="SB305" s="10"/>
      <c r="SC305" s="10"/>
      <c r="SD305" s="10"/>
      <c r="SE305" s="10"/>
      <c r="SF305" s="10"/>
      <c r="SG305" s="10"/>
      <c r="SH305" s="10"/>
      <c r="SI305" s="10"/>
      <c r="SJ305" s="10"/>
      <c r="SK305" s="10"/>
      <c r="SL305" s="10"/>
      <c r="SM305" s="10"/>
      <c r="SN305" s="10"/>
      <c r="SO305" s="10"/>
      <c r="SP305" s="10"/>
      <c r="SQ305" s="10"/>
      <c r="SR305" s="10"/>
      <c r="SS305" s="10"/>
      <c r="ST305" s="10"/>
      <c r="SU305" s="10"/>
      <c r="SV305" s="10"/>
      <c r="SW305" s="10"/>
      <c r="SX305" s="10"/>
      <c r="SY305" s="10"/>
      <c r="SZ305" s="10"/>
      <c r="TA305" s="10"/>
      <c r="TB305" s="10"/>
      <c r="TC305" s="10"/>
      <c r="TD305" s="10"/>
      <c r="TE305" s="10"/>
      <c r="TF305" s="10"/>
      <c r="TG305" s="10"/>
      <c r="TH305" s="10"/>
      <c r="TI305" s="10"/>
      <c r="TJ305" s="10"/>
      <c r="TK305" s="10"/>
      <c r="TL305" s="10"/>
      <c r="TM305" s="10"/>
      <c r="TN305" s="10"/>
      <c r="TO305" s="10"/>
      <c r="TP305" s="10"/>
      <c r="TQ305" s="10"/>
      <c r="TR305" s="10"/>
      <c r="TS305" s="10"/>
      <c r="TT305" s="10"/>
      <c r="TU305" s="10"/>
      <c r="TV305" s="10"/>
      <c r="TW305" s="10"/>
      <c r="TX305" s="10"/>
      <c r="TY305" s="10"/>
      <c r="TZ305" s="10"/>
      <c r="UA305" s="10"/>
      <c r="UB305" s="10"/>
      <c r="UC305" s="10"/>
      <c r="UD305" s="10"/>
      <c r="UE305" s="10"/>
      <c r="UF305" s="10"/>
      <c r="UG305" s="10"/>
      <c r="UH305" s="10"/>
      <c r="UI305" s="10"/>
      <c r="UJ305" s="10"/>
      <c r="UK305" s="10"/>
      <c r="UL305" s="10"/>
      <c r="UM305" s="10"/>
      <c r="UN305" s="10"/>
      <c r="UO305" s="10"/>
      <c r="UP305" s="10"/>
      <c r="UQ305" s="10"/>
      <c r="UR305" s="10"/>
      <c r="US305" s="10"/>
      <c r="UT305" s="10"/>
      <c r="UU305" s="10"/>
      <c r="UV305" s="10"/>
      <c r="UW305" s="10"/>
      <c r="UX305" s="10"/>
      <c r="UY305" s="10"/>
      <c r="UZ305" s="10"/>
      <c r="VA305" s="10"/>
      <c r="VB305" s="10"/>
      <c r="VC305" s="10"/>
      <c r="VD305" s="10"/>
      <c r="VE305" s="10"/>
      <c r="VF305" s="10"/>
      <c r="VG305" s="10"/>
      <c r="VH305" s="10"/>
      <c r="VI305" s="10"/>
      <c r="VJ305" s="10"/>
      <c r="VK305" s="10"/>
      <c r="VL305" s="10"/>
      <c r="VM305" s="10"/>
      <c r="VN305" s="10"/>
      <c r="VO305" s="10"/>
      <c r="VP305" s="10"/>
      <c r="VQ305" s="10"/>
      <c r="VR305" s="10"/>
      <c r="VS305" s="10"/>
      <c r="VT305" s="10"/>
      <c r="VU305" s="10"/>
      <c r="VV305" s="10"/>
      <c r="VW305" s="10"/>
      <c r="VX305" s="10"/>
      <c r="VY305" s="10"/>
      <c r="VZ305" s="10"/>
      <c r="WA305" s="10"/>
      <c r="WB305" s="10"/>
      <c r="WC305" s="10"/>
      <c r="WD305" s="10"/>
      <c r="WE305" s="10"/>
      <c r="WF305" s="10"/>
      <c r="WG305" s="10"/>
      <c r="WH305" s="10"/>
      <c r="WI305" s="10"/>
      <c r="WJ305" s="10"/>
      <c r="WK305" s="10"/>
      <c r="WL305" s="10"/>
      <c r="WM305" s="10"/>
      <c r="WN305" s="10"/>
      <c r="WO305" s="10"/>
      <c r="WP305" s="10"/>
      <c r="WQ305" s="10"/>
      <c r="WR305" s="10"/>
      <c r="WS305" s="10"/>
      <c r="WT305" s="10"/>
      <c r="WU305" s="10"/>
      <c r="WV305" s="10"/>
      <c r="WW305" s="10"/>
      <c r="WX305" s="10"/>
      <c r="WY305" s="10"/>
      <c r="WZ305" s="10"/>
      <c r="XA305" s="10"/>
      <c r="XB305" s="10"/>
      <c r="XC305" s="10"/>
      <c r="XD305" s="10"/>
      <c r="XE305" s="10"/>
      <c r="XF305" s="10"/>
      <c r="XG305" s="10"/>
      <c r="XH305" s="10"/>
      <c r="XI305" s="10"/>
      <c r="XJ305" s="10"/>
      <c r="XK305" s="10"/>
      <c r="XL305" s="10"/>
      <c r="XM305" s="10"/>
      <c r="XN305" s="10"/>
      <c r="XO305" s="10"/>
      <c r="XP305" s="10"/>
      <c r="XQ305" s="10"/>
      <c r="XR305" s="10"/>
      <c r="XS305" s="10"/>
      <c r="XT305" s="10"/>
      <c r="XU305" s="10"/>
      <c r="XV305" s="10"/>
      <c r="XW305" s="10"/>
      <c r="XX305" s="10"/>
      <c r="XY305" s="10"/>
      <c r="XZ305" s="10"/>
      <c r="YA305" s="10"/>
      <c r="YB305" s="10"/>
      <c r="YC305" s="10"/>
      <c r="YD305" s="10"/>
      <c r="YE305" s="10"/>
      <c r="YF305" s="10"/>
      <c r="YG305" s="10"/>
      <c r="YH305" s="10"/>
      <c r="YI305" s="10"/>
      <c r="YJ305" s="10"/>
      <c r="YK305" s="10"/>
      <c r="YL305" s="10"/>
      <c r="YM305" s="10"/>
      <c r="YN305" s="10"/>
      <c r="YO305" s="10"/>
      <c r="YP305" s="10"/>
      <c r="YQ305" s="10"/>
      <c r="YR305" s="10"/>
      <c r="YS305" s="10"/>
      <c r="YT305" s="10"/>
      <c r="YU305" s="10"/>
      <c r="YV305" s="10"/>
      <c r="YW305" s="10"/>
      <c r="YX305" s="10"/>
      <c r="YY305" s="10"/>
      <c r="YZ305" s="10"/>
      <c r="ZA305" s="10"/>
      <c r="ZB305" s="10"/>
      <c r="ZC305" s="10"/>
      <c r="ZD305" s="10"/>
      <c r="ZE305" s="10"/>
      <c r="ZF305" s="10"/>
      <c r="ZG305" s="10"/>
      <c r="ZH305" s="10"/>
      <c r="ZI305" s="10"/>
      <c r="ZJ305" s="10"/>
      <c r="ZK305" s="10"/>
      <c r="ZL305" s="10"/>
      <c r="ZM305" s="10"/>
      <c r="ZN305" s="10"/>
      <c r="ZO305" s="10"/>
      <c r="ZP305" s="10"/>
      <c r="ZQ305" s="10"/>
      <c r="ZR305" s="10"/>
      <c r="ZS305" s="10"/>
      <c r="ZT305" s="10"/>
      <c r="ZU305" s="10"/>
      <c r="ZV305" s="10"/>
      <c r="ZW305" s="10"/>
      <c r="ZX305" s="10"/>
      <c r="ZY305" s="10"/>
      <c r="ZZ305" s="10"/>
      <c r="AAA305" s="10"/>
      <c r="AAB305" s="10"/>
      <c r="AAC305" s="10"/>
      <c r="AAD305" s="10"/>
      <c r="AAE305" s="10"/>
      <c r="AAF305" s="10"/>
      <c r="AAG305" s="10"/>
      <c r="AAH305" s="10"/>
      <c r="AAI305" s="10"/>
      <c r="AAJ305" s="10"/>
      <c r="AAK305" s="10"/>
      <c r="AAL305" s="10"/>
      <c r="AAM305" s="10"/>
      <c r="AAN305" s="10"/>
      <c r="AAO305" s="10"/>
      <c r="AAP305" s="10"/>
      <c r="AAQ305" s="10"/>
      <c r="AAR305" s="10"/>
      <c r="AAS305" s="10"/>
      <c r="AAT305" s="10"/>
      <c r="AAU305" s="10"/>
      <c r="AAV305" s="10"/>
      <c r="AAW305" s="10"/>
      <c r="AAX305" s="10"/>
      <c r="AAY305" s="10"/>
      <c r="AAZ305" s="10"/>
      <c r="ABA305" s="10"/>
      <c r="ABB305" s="10"/>
      <c r="ABC305" s="10"/>
      <c r="ABD305" s="10"/>
      <c r="ABE305" s="10"/>
      <c r="ABF305" s="10"/>
      <c r="ABG305" s="10"/>
      <c r="ABH305" s="10"/>
      <c r="ABI305" s="10"/>
      <c r="ABJ305" s="10"/>
      <c r="ABK305" s="10"/>
      <c r="ABL305" s="10"/>
      <c r="ABM305" s="10"/>
      <c r="ABN305" s="10"/>
      <c r="ABO305" s="10"/>
      <c r="ABP305" s="10"/>
      <c r="ABQ305" s="10"/>
      <c r="ABR305" s="10"/>
      <c r="ABS305" s="10"/>
      <c r="ABT305" s="10"/>
      <c r="ABU305" s="10"/>
      <c r="ABV305" s="10"/>
      <c r="ABW305" s="10"/>
      <c r="ABX305" s="10"/>
      <c r="ABY305" s="10"/>
      <c r="ABZ305" s="10"/>
      <c r="ACA305" s="10"/>
      <c r="ACB305" s="10"/>
      <c r="ACC305" s="10"/>
      <c r="ACD305" s="10"/>
      <c r="ACE305" s="10"/>
      <c r="ACF305" s="10"/>
      <c r="ACG305" s="10"/>
      <c r="ACH305" s="10"/>
      <c r="ACI305" s="10"/>
      <c r="ACJ305" s="10"/>
      <c r="ACK305" s="10"/>
      <c r="ACL305" s="10"/>
      <c r="ACM305" s="10"/>
      <c r="ACN305" s="10"/>
      <c r="ACO305" s="10"/>
      <c r="ACP305" s="10"/>
      <c r="ACQ305" s="10"/>
      <c r="ACR305" s="10"/>
      <c r="ACS305" s="10"/>
      <c r="ACT305" s="10"/>
      <c r="ACU305" s="10"/>
      <c r="ACV305" s="10"/>
      <c r="ACW305" s="10"/>
      <c r="ACX305" s="10"/>
      <c r="ACY305" s="10"/>
      <c r="ACZ305" s="10"/>
      <c r="ADA305" s="10"/>
      <c r="ADB305" s="10"/>
      <c r="ADC305" s="10"/>
      <c r="ADD305" s="10"/>
      <c r="ADE305" s="10"/>
      <c r="ADF305" s="10"/>
      <c r="ADG305" s="10"/>
      <c r="ADH305" s="10"/>
      <c r="ADI305" s="10"/>
      <c r="ADJ305" s="10"/>
      <c r="ADK305" s="10"/>
      <c r="ADL305" s="10"/>
      <c r="ADM305" s="10"/>
      <c r="ADN305" s="10"/>
      <c r="ADO305" s="10"/>
      <c r="ADP305" s="10"/>
      <c r="ADQ305" s="10"/>
      <c r="ADR305" s="10"/>
      <c r="ADS305" s="10"/>
      <c r="ADT305" s="10"/>
      <c r="ADU305" s="10"/>
      <c r="ADV305" s="10"/>
      <c r="ADW305" s="10"/>
      <c r="ADX305" s="10"/>
      <c r="ADY305" s="10"/>
      <c r="ADZ305" s="10"/>
      <c r="AEA305" s="10"/>
      <c r="AEB305" s="10"/>
      <c r="AEC305" s="10"/>
      <c r="AED305" s="10"/>
      <c r="AEE305" s="10"/>
      <c r="AEF305" s="10"/>
      <c r="AEG305" s="10"/>
      <c r="AEH305" s="10"/>
      <c r="AEI305" s="10"/>
      <c r="AEJ305" s="10"/>
      <c r="AEK305" s="10"/>
      <c r="AEL305" s="10"/>
      <c r="AEM305" s="10"/>
      <c r="AEN305" s="10"/>
      <c r="AEO305" s="10"/>
      <c r="AEP305" s="10"/>
      <c r="AEQ305" s="10"/>
      <c r="AER305" s="10"/>
      <c r="AES305" s="10"/>
      <c r="AET305" s="10"/>
      <c r="AEU305" s="10"/>
      <c r="AEV305" s="10"/>
      <c r="AEW305" s="10"/>
      <c r="AEX305" s="10"/>
      <c r="AEY305" s="10"/>
      <c r="AEZ305" s="10"/>
      <c r="AFA305" s="10"/>
      <c r="AFB305" s="10"/>
      <c r="AFC305" s="10"/>
      <c r="AFD305" s="10"/>
      <c r="AFE305" s="10"/>
      <c r="AFF305" s="10"/>
      <c r="AFG305" s="10"/>
      <c r="AFH305" s="10"/>
      <c r="AFI305" s="10"/>
      <c r="AFJ305" s="10"/>
      <c r="AFK305" s="10"/>
      <c r="AFL305" s="10"/>
      <c r="AFM305" s="10"/>
      <c r="AFN305" s="10"/>
      <c r="AFO305" s="10"/>
      <c r="AFP305" s="10"/>
      <c r="AFQ305" s="10"/>
      <c r="AFR305" s="10"/>
      <c r="AFS305" s="10"/>
      <c r="AFT305" s="10"/>
      <c r="AFU305" s="10"/>
      <c r="AFV305" s="10"/>
      <c r="AFW305" s="10"/>
      <c r="AFX305" s="10"/>
      <c r="AFY305" s="10"/>
      <c r="AFZ305" s="10"/>
      <c r="AGA305" s="10"/>
      <c r="AGB305" s="10"/>
      <c r="AGC305" s="10"/>
      <c r="AGD305" s="10"/>
      <c r="AGE305" s="10"/>
      <c r="AGF305" s="10"/>
      <c r="AGG305" s="10"/>
      <c r="AGH305" s="10"/>
      <c r="AGI305" s="10"/>
      <c r="AGJ305" s="10"/>
      <c r="AGK305" s="10"/>
      <c r="AGL305" s="10"/>
      <c r="AGM305" s="10"/>
      <c r="AGN305" s="10"/>
      <c r="AGO305" s="10"/>
      <c r="AGP305" s="10"/>
      <c r="AGQ305" s="10"/>
      <c r="AGR305" s="10"/>
      <c r="AGS305" s="10"/>
      <c r="AGT305" s="10"/>
      <c r="AGU305" s="10"/>
      <c r="AGV305" s="10"/>
      <c r="AGW305" s="10"/>
      <c r="AGX305" s="10"/>
      <c r="AGY305" s="10"/>
      <c r="AGZ305" s="10"/>
      <c r="AHA305" s="10"/>
      <c r="AHB305" s="10"/>
      <c r="AHC305" s="10"/>
      <c r="AHD305" s="10"/>
      <c r="AHE305" s="10"/>
      <c r="AHF305" s="10"/>
      <c r="AHG305" s="10"/>
      <c r="AHH305" s="10"/>
      <c r="AHI305" s="10"/>
      <c r="AHJ305" s="10"/>
      <c r="AHK305" s="10"/>
      <c r="AHL305" s="10"/>
      <c r="AHM305" s="10"/>
      <c r="AHN305" s="10"/>
      <c r="AHO305" s="10"/>
      <c r="AHP305" s="10"/>
      <c r="AHQ305" s="10"/>
      <c r="AHR305" s="10"/>
      <c r="AHS305" s="10"/>
      <c r="AHT305" s="10"/>
      <c r="AHU305" s="10"/>
      <c r="AHV305" s="10"/>
      <c r="AHW305" s="10"/>
      <c r="AHX305" s="10"/>
      <c r="AHY305" s="10"/>
      <c r="AHZ305" s="10"/>
      <c r="AIA305" s="10"/>
      <c r="AIB305" s="10"/>
      <c r="AIC305" s="10"/>
      <c r="AID305" s="10"/>
      <c r="AIE305" s="10"/>
      <c r="AIF305" s="10"/>
      <c r="AIG305" s="10"/>
      <c r="AIH305" s="10"/>
      <c r="AII305" s="10"/>
      <c r="AIJ305" s="10"/>
      <c r="AIK305" s="10"/>
      <c r="AIL305" s="10"/>
      <c r="AIM305" s="10"/>
      <c r="AIN305" s="10"/>
      <c r="AIO305" s="10"/>
      <c r="AIP305" s="10"/>
      <c r="AIQ305" s="10"/>
      <c r="AIR305" s="10"/>
      <c r="AIS305" s="10"/>
      <c r="AIT305" s="10"/>
      <c r="AIU305" s="10"/>
      <c r="AIV305" s="10"/>
      <c r="AIW305" s="10"/>
      <c r="AIX305" s="10"/>
      <c r="AIY305" s="10"/>
      <c r="AIZ305" s="10"/>
      <c r="AJA305" s="10"/>
      <c r="AJB305" s="10"/>
      <c r="AJC305" s="10"/>
      <c r="AJD305" s="10"/>
      <c r="AJE305" s="10"/>
      <c r="AJF305" s="10"/>
      <c r="AJG305" s="10"/>
      <c r="AJH305" s="10"/>
      <c r="AJI305" s="10"/>
      <c r="AJJ305" s="10"/>
      <c r="AJK305" s="10"/>
      <c r="AJL305" s="10"/>
      <c r="AJM305" s="10"/>
      <c r="AJN305" s="10"/>
      <c r="AJO305" s="10"/>
      <c r="AJP305" s="10"/>
      <c r="AJQ305" s="10"/>
      <c r="AJR305" s="10"/>
      <c r="AJS305" s="10"/>
      <c r="AJT305" s="10"/>
      <c r="AJU305" s="10"/>
      <c r="AJV305" s="10"/>
      <c r="AJW305" s="10"/>
      <c r="AJX305" s="10"/>
      <c r="AJY305" s="10"/>
      <c r="AJZ305" s="10"/>
      <c r="AKA305" s="10"/>
      <c r="AKB305" s="10"/>
      <c r="AKC305" s="10"/>
      <c r="AKD305" s="10"/>
      <c r="AKE305" s="10"/>
      <c r="AKF305" s="10"/>
      <c r="AKG305" s="10"/>
      <c r="AKH305" s="10"/>
      <c r="AKI305" s="10"/>
      <c r="AKJ305" s="10"/>
      <c r="AKK305" s="10"/>
      <c r="AKL305" s="10"/>
      <c r="AKM305" s="10"/>
      <c r="AKN305" s="10"/>
      <c r="AKO305" s="10"/>
      <c r="AKP305" s="10"/>
      <c r="AKQ305" s="10"/>
      <c r="AKR305" s="10"/>
      <c r="AKS305" s="10"/>
      <c r="AKT305" s="10"/>
      <c r="AKU305" s="10"/>
      <c r="AKV305" s="10"/>
      <c r="AKW305" s="10"/>
      <c r="AKX305" s="10"/>
      <c r="AKY305" s="10"/>
      <c r="AKZ305" s="10"/>
      <c r="ALA305" s="10"/>
      <c r="ALB305" s="10"/>
      <c r="ALC305" s="10"/>
      <c r="ALD305" s="10"/>
      <c r="ALE305" s="10"/>
      <c r="ALF305" s="10"/>
      <c r="ALG305" s="10"/>
      <c r="ALH305" s="10"/>
      <c r="ALI305" s="10"/>
      <c r="ALJ305" s="10"/>
      <c r="ALK305" s="10"/>
      <c r="ALL305" s="10"/>
      <c r="ALM305" s="10"/>
      <c r="ALN305" s="10"/>
      <c r="ALO305" s="10"/>
      <c r="ALP305" s="10"/>
      <c r="ALQ305" s="10"/>
      <c r="ALR305" s="10"/>
      <c r="ALS305" s="10"/>
      <c r="ALT305" s="10"/>
      <c r="ALU305" s="10"/>
      <c r="ALV305" s="10"/>
      <c r="ALW305" s="10"/>
      <c r="ALX305" s="10"/>
      <c r="ALY305" s="10"/>
      <c r="ALZ305" s="10"/>
      <c r="AMA305" s="10"/>
      <c r="AMB305" s="10"/>
      <c r="AMC305" s="10"/>
      <c r="AMD305" s="10"/>
      <c r="AME305" s="10"/>
      <c r="AMF305" s="10"/>
      <c r="AMG305" s="10"/>
      <c r="AMH305" s="10"/>
      <c r="AMI305" s="10"/>
      <c r="AMJ305" s="10"/>
      <c r="AMK305" s="10"/>
      <c r="AML305" s="10"/>
      <c r="AMM305" s="10"/>
      <c r="AMN305" s="10"/>
      <c r="AMO305" s="10"/>
      <c r="AMP305" s="10"/>
      <c r="AMQ305" s="10"/>
      <c r="AMR305" s="10"/>
      <c r="AMS305" s="10"/>
      <c r="AMT305" s="10"/>
      <c r="AMU305" s="10"/>
      <c r="AMV305" s="10"/>
      <c r="AMW305" s="10"/>
      <c r="AMX305" s="10"/>
      <c r="AMY305" s="10"/>
      <c r="AMZ305" s="10"/>
      <c r="ANA305" s="10"/>
      <c r="ANB305" s="10"/>
      <c r="ANC305" s="10"/>
      <c r="AND305" s="10"/>
      <c r="ANE305" s="10"/>
      <c r="ANF305" s="10"/>
      <c r="ANG305" s="10"/>
      <c r="ANH305" s="10"/>
      <c r="ANI305" s="10"/>
      <c r="ANJ305" s="10"/>
      <c r="ANK305" s="10"/>
      <c r="ANL305" s="10"/>
      <c r="ANM305" s="10"/>
      <c r="ANN305" s="10"/>
      <c r="ANO305" s="10"/>
      <c r="ANP305" s="10"/>
      <c r="ANQ305" s="10"/>
      <c r="ANR305" s="10"/>
      <c r="ANS305" s="10"/>
      <c r="ANT305" s="10"/>
      <c r="ANU305" s="10"/>
      <c r="ANV305" s="10"/>
      <c r="ANW305" s="10"/>
      <c r="ANX305" s="10"/>
      <c r="ANY305" s="10"/>
      <c r="ANZ305" s="10"/>
      <c r="AOA305" s="10"/>
      <c r="AOB305" s="10"/>
      <c r="AOC305" s="10"/>
      <c r="AOD305" s="10"/>
      <c r="AOE305" s="10"/>
      <c r="AOF305" s="10"/>
      <c r="AOG305" s="10"/>
      <c r="AOH305" s="10"/>
      <c r="AOI305" s="10"/>
      <c r="AOJ305" s="10"/>
      <c r="AOK305" s="10"/>
      <c r="AOL305" s="10"/>
      <c r="AOM305" s="10"/>
      <c r="AON305" s="10"/>
      <c r="AOO305" s="10"/>
      <c r="AOP305" s="10"/>
      <c r="AOQ305" s="10"/>
      <c r="AOR305" s="10"/>
      <c r="AOS305" s="10"/>
      <c r="AOT305" s="10"/>
      <c r="AOU305" s="10"/>
      <c r="AOV305" s="10"/>
      <c r="AOW305" s="10"/>
      <c r="AOX305" s="10"/>
      <c r="AOY305" s="10"/>
      <c r="AOZ305" s="10"/>
      <c r="APA305" s="10"/>
      <c r="APB305" s="10"/>
      <c r="APC305" s="10"/>
      <c r="APD305" s="10"/>
      <c r="APE305" s="10"/>
      <c r="APF305" s="10"/>
      <c r="APG305" s="10"/>
      <c r="APH305" s="10"/>
      <c r="API305" s="10"/>
      <c r="APJ305" s="10"/>
      <c r="APK305" s="10"/>
      <c r="APL305" s="10"/>
      <c r="APM305" s="10"/>
      <c r="APN305" s="10"/>
      <c r="APO305" s="10"/>
      <c r="APP305" s="10"/>
      <c r="APQ305" s="10"/>
      <c r="APR305" s="10"/>
      <c r="APS305" s="10"/>
      <c r="APT305" s="10"/>
      <c r="APU305" s="10"/>
      <c r="APV305" s="10"/>
      <c r="APW305" s="10"/>
      <c r="APX305" s="10"/>
      <c r="APY305" s="10"/>
      <c r="APZ305" s="10"/>
      <c r="AQA305" s="10"/>
      <c r="AQB305" s="10"/>
      <c r="AQC305" s="10"/>
      <c r="AQD305" s="10"/>
      <c r="AQE305" s="10"/>
      <c r="AQF305" s="10"/>
      <c r="AQG305" s="10"/>
      <c r="AQH305" s="10"/>
      <c r="AQI305" s="10"/>
      <c r="AQJ305" s="10"/>
      <c r="AQK305" s="10"/>
      <c r="AQL305" s="10"/>
      <c r="AQM305" s="10"/>
      <c r="AQN305" s="10"/>
      <c r="AQO305" s="10"/>
      <c r="AQP305" s="10"/>
      <c r="AQQ305" s="10"/>
      <c r="AQR305" s="10"/>
      <c r="AQS305" s="10"/>
      <c r="AQT305" s="10"/>
      <c r="AQU305" s="10"/>
      <c r="AQV305" s="10"/>
      <c r="AQW305" s="10"/>
      <c r="AQX305" s="10"/>
      <c r="AQY305" s="10"/>
      <c r="AQZ305" s="10"/>
      <c r="ARA305" s="10"/>
      <c r="ARB305" s="10"/>
      <c r="ARC305" s="10"/>
      <c r="ARD305" s="10"/>
      <c r="ARE305" s="10"/>
      <c r="ARF305" s="10"/>
      <c r="ARG305" s="10"/>
      <c r="ARH305" s="10"/>
      <c r="ARI305" s="10"/>
      <c r="ARJ305" s="10"/>
      <c r="ARK305" s="10"/>
      <c r="ARL305" s="10"/>
      <c r="ARM305" s="10"/>
      <c r="ARN305" s="10"/>
      <c r="ARO305" s="10"/>
      <c r="ARP305" s="10"/>
      <c r="ARQ305" s="10"/>
      <c r="ARR305" s="10"/>
      <c r="ARS305" s="10"/>
      <c r="ART305" s="10"/>
      <c r="ARU305" s="10"/>
      <c r="ARV305" s="10"/>
      <c r="ARW305" s="10"/>
      <c r="ARX305" s="10"/>
      <c r="ARY305" s="10"/>
      <c r="ARZ305" s="10"/>
      <c r="ASA305" s="10"/>
      <c r="ASB305" s="10"/>
      <c r="ASC305" s="10"/>
      <c r="ASD305" s="10"/>
      <c r="ASE305" s="10"/>
      <c r="ASF305" s="10"/>
      <c r="ASG305" s="10"/>
      <c r="ASH305" s="10"/>
      <c r="ASI305" s="10"/>
      <c r="ASJ305" s="10"/>
      <c r="ASK305" s="10"/>
      <c r="ASL305" s="10"/>
      <c r="ASM305" s="10"/>
      <c r="ASN305" s="10"/>
      <c r="ASO305" s="10"/>
      <c r="ASP305" s="10"/>
      <c r="ASQ305" s="10"/>
      <c r="ASR305" s="10"/>
      <c r="ASS305" s="10"/>
      <c r="AST305" s="10"/>
      <c r="ASU305" s="10"/>
      <c r="ASV305" s="10"/>
      <c r="ASW305" s="10"/>
      <c r="ASX305" s="10"/>
      <c r="ASY305" s="10"/>
      <c r="ASZ305" s="10"/>
      <c r="ATA305" s="10"/>
      <c r="ATB305" s="10"/>
      <c r="ATC305" s="10"/>
      <c r="ATD305" s="10"/>
      <c r="ATE305" s="10"/>
      <c r="ATF305" s="10"/>
      <c r="ATG305" s="10"/>
      <c r="ATH305" s="10"/>
      <c r="ATI305" s="10"/>
      <c r="ATJ305" s="10"/>
      <c r="ATK305" s="10"/>
      <c r="ATL305" s="10"/>
      <c r="ATM305" s="10"/>
      <c r="ATN305" s="10"/>
      <c r="ATO305" s="10"/>
      <c r="ATP305" s="10"/>
      <c r="ATQ305" s="10"/>
      <c r="ATR305" s="10"/>
      <c r="ATS305" s="10"/>
      <c r="ATT305" s="10"/>
      <c r="ATU305" s="10"/>
      <c r="ATV305" s="10"/>
      <c r="ATW305" s="10"/>
      <c r="ATX305" s="10"/>
      <c r="ATY305" s="10"/>
      <c r="ATZ305" s="10"/>
      <c r="AUA305" s="10"/>
      <c r="AUB305" s="10"/>
      <c r="AUC305" s="10"/>
      <c r="AUD305" s="10"/>
      <c r="AUE305" s="10"/>
      <c r="AUF305" s="10"/>
      <c r="AUG305" s="10"/>
      <c r="AUH305" s="10"/>
      <c r="AUI305" s="10"/>
      <c r="AUJ305" s="10"/>
      <c r="AUK305" s="10"/>
      <c r="AUL305" s="10"/>
      <c r="AUM305" s="10"/>
      <c r="AUN305" s="10"/>
      <c r="AUO305" s="10"/>
      <c r="AUP305" s="10"/>
      <c r="AUQ305" s="10"/>
      <c r="AUR305" s="10"/>
      <c r="AUS305" s="10"/>
      <c r="AUT305" s="10"/>
      <c r="AUU305" s="10"/>
      <c r="AUV305" s="10"/>
      <c r="AUW305" s="10"/>
      <c r="AUX305" s="10"/>
      <c r="AUY305" s="10"/>
      <c r="AUZ305" s="10"/>
      <c r="AVA305" s="10"/>
      <c r="AVB305" s="10"/>
      <c r="AVC305" s="10"/>
      <c r="AVD305" s="10"/>
      <c r="AVE305" s="10"/>
      <c r="AVF305" s="10"/>
      <c r="AVG305" s="10"/>
      <c r="AVH305" s="10"/>
      <c r="AVI305" s="10"/>
      <c r="AVJ305" s="10"/>
      <c r="AVK305" s="10"/>
      <c r="AVL305" s="10"/>
      <c r="AVM305" s="10"/>
      <c r="AVN305" s="10"/>
      <c r="AVO305" s="10"/>
      <c r="AVP305" s="10"/>
      <c r="AVQ305" s="10"/>
      <c r="AVR305" s="10"/>
      <c r="AVS305" s="10"/>
      <c r="AVT305" s="10"/>
      <c r="AVU305" s="10"/>
      <c r="AVV305" s="10"/>
      <c r="AVW305" s="10"/>
      <c r="AVX305" s="10"/>
      <c r="AVY305" s="10"/>
      <c r="AVZ305" s="10"/>
      <c r="AWA305" s="10"/>
      <c r="AWB305" s="10"/>
      <c r="AWC305" s="10"/>
      <c r="AWD305" s="10"/>
      <c r="AWE305" s="10"/>
      <c r="AWF305" s="10"/>
      <c r="AWG305" s="10"/>
      <c r="AWH305" s="10"/>
      <c r="AWI305" s="10"/>
      <c r="AWJ305" s="10"/>
      <c r="AWK305" s="10"/>
      <c r="AWL305" s="10"/>
      <c r="AWM305" s="10"/>
      <c r="AWN305" s="10"/>
      <c r="AWO305" s="10"/>
      <c r="AWP305" s="10"/>
      <c r="AWQ305" s="10"/>
      <c r="AWR305" s="10"/>
      <c r="AWS305" s="10"/>
      <c r="AWT305" s="10"/>
      <c r="AWU305" s="10"/>
      <c r="AWV305" s="10"/>
      <c r="AWW305" s="10"/>
      <c r="AWX305" s="10"/>
      <c r="AWY305" s="10"/>
      <c r="AWZ305" s="10"/>
      <c r="AXA305" s="10"/>
      <c r="AXB305" s="10"/>
      <c r="AXC305" s="10"/>
      <c r="AXD305" s="10"/>
      <c r="AXE305" s="10"/>
      <c r="AXF305" s="10"/>
      <c r="AXG305" s="10"/>
      <c r="AXH305" s="10"/>
      <c r="AXI305" s="10"/>
      <c r="AXJ305" s="10"/>
      <c r="AXK305" s="10"/>
      <c r="AXL305" s="10"/>
      <c r="AXM305" s="10"/>
      <c r="AXN305" s="10"/>
      <c r="AXO305" s="10"/>
      <c r="AXP305" s="10"/>
      <c r="AXQ305" s="10"/>
      <c r="AXR305" s="10"/>
      <c r="AXS305" s="10"/>
      <c r="AXT305" s="10"/>
      <c r="AXU305" s="10"/>
      <c r="AXV305" s="10"/>
      <c r="AXW305" s="10"/>
      <c r="AXX305" s="10"/>
      <c r="AXY305" s="10"/>
      <c r="AXZ305" s="10"/>
      <c r="AYA305" s="10"/>
      <c r="AYB305" s="10"/>
      <c r="AYC305" s="10"/>
      <c r="AYD305" s="10"/>
      <c r="AYE305" s="10"/>
      <c r="AYF305" s="10"/>
      <c r="AYG305" s="10"/>
      <c r="AYH305" s="10"/>
      <c r="AYI305" s="10"/>
      <c r="AYJ305" s="10"/>
      <c r="AYK305" s="10"/>
      <c r="AYL305" s="10"/>
      <c r="AYM305" s="10"/>
      <c r="AYN305" s="10"/>
      <c r="AYO305" s="10"/>
      <c r="AYP305" s="10"/>
      <c r="AYQ305" s="10"/>
      <c r="AYR305" s="10"/>
      <c r="AYS305" s="10"/>
      <c r="AYT305" s="10"/>
      <c r="AYU305" s="10"/>
      <c r="AYV305" s="10"/>
      <c r="AYW305" s="10"/>
      <c r="AYX305" s="10"/>
      <c r="AYY305" s="10"/>
      <c r="AYZ305" s="10"/>
      <c r="AZA305" s="10"/>
      <c r="AZB305" s="10"/>
      <c r="AZC305" s="10"/>
      <c r="AZD305" s="10"/>
      <c r="AZE305" s="10"/>
      <c r="AZF305" s="10"/>
      <c r="AZG305" s="10"/>
      <c r="AZH305" s="10"/>
      <c r="AZI305" s="10"/>
      <c r="AZJ305" s="10"/>
      <c r="AZK305" s="10"/>
      <c r="AZL305" s="10"/>
      <c r="AZM305" s="10"/>
      <c r="AZN305" s="10"/>
      <c r="AZO305" s="10"/>
      <c r="AZP305" s="10"/>
      <c r="AZQ305" s="10"/>
      <c r="AZR305" s="10"/>
      <c r="AZS305" s="10"/>
      <c r="AZT305" s="10"/>
      <c r="AZU305" s="10"/>
      <c r="AZV305" s="10"/>
      <c r="AZW305" s="10"/>
      <c r="AZX305" s="10"/>
      <c r="AZY305" s="10"/>
      <c r="AZZ305" s="10"/>
      <c r="BAA305" s="10"/>
      <c r="BAB305" s="10"/>
      <c r="BAC305" s="10"/>
      <c r="BAD305" s="10"/>
      <c r="BAE305" s="10"/>
      <c r="BAF305" s="10"/>
      <c r="BAG305" s="10"/>
      <c r="BAH305" s="10"/>
      <c r="BAI305" s="10"/>
      <c r="BAJ305" s="10"/>
      <c r="BAK305" s="10"/>
      <c r="BAL305" s="10"/>
      <c r="BAM305" s="10"/>
      <c r="BAN305" s="10"/>
      <c r="BAO305" s="10"/>
      <c r="BAP305" s="10"/>
      <c r="BAQ305" s="10"/>
      <c r="BAR305" s="10"/>
      <c r="BAS305" s="10"/>
      <c r="BAT305" s="10"/>
      <c r="BAU305" s="10"/>
      <c r="BAV305" s="10"/>
      <c r="BAW305" s="10"/>
      <c r="BAX305" s="10"/>
      <c r="BAY305" s="10"/>
      <c r="BAZ305" s="10"/>
      <c r="BBA305" s="10"/>
      <c r="BBB305" s="10"/>
      <c r="BBC305" s="10"/>
      <c r="BBD305" s="10"/>
      <c r="BBE305" s="10"/>
      <c r="BBF305" s="10"/>
      <c r="BBG305" s="10"/>
      <c r="BBH305" s="10"/>
      <c r="BBI305" s="10"/>
      <c r="BBJ305" s="10"/>
      <c r="BBK305" s="10"/>
      <c r="BBL305" s="10"/>
      <c r="BBM305" s="10"/>
      <c r="BBN305" s="10"/>
      <c r="BBO305" s="10"/>
      <c r="BBP305" s="10"/>
      <c r="BBQ305" s="10"/>
      <c r="BBR305" s="10"/>
      <c r="BBS305" s="10"/>
      <c r="BBT305" s="10"/>
      <c r="BBU305" s="10"/>
      <c r="BBV305" s="10"/>
      <c r="BBW305" s="10"/>
      <c r="BBX305" s="10"/>
      <c r="BBY305" s="10"/>
      <c r="BBZ305" s="10"/>
      <c r="BCA305" s="10"/>
      <c r="BCB305" s="10"/>
      <c r="BCC305" s="10"/>
      <c r="BCD305" s="10"/>
      <c r="BCE305" s="10"/>
      <c r="BCF305" s="10"/>
      <c r="BCG305" s="10"/>
      <c r="BCH305" s="10"/>
      <c r="BCI305" s="10"/>
      <c r="BCJ305" s="10"/>
      <c r="BCK305" s="10"/>
      <c r="BCL305" s="10"/>
      <c r="BCM305" s="10"/>
      <c r="BCN305" s="10"/>
      <c r="BCO305" s="10"/>
      <c r="BCP305" s="10"/>
      <c r="BCQ305" s="10"/>
      <c r="BCR305" s="10"/>
      <c r="BCS305" s="10"/>
      <c r="BCT305" s="10"/>
    </row>
    <row r="306" spans="1:1450" s="61" customFormat="1" x14ac:dyDescent="0.25">
      <c r="A306" s="115" t="s">
        <v>592</v>
      </c>
      <c r="B306" s="52" t="s">
        <v>592</v>
      </c>
      <c r="C306" s="52" t="s">
        <v>84</v>
      </c>
      <c r="D306" s="52" t="s">
        <v>896</v>
      </c>
      <c r="E306" s="52" t="s">
        <v>897</v>
      </c>
      <c r="F306" s="52" t="s">
        <v>898</v>
      </c>
      <c r="G306" s="53">
        <v>37583</v>
      </c>
      <c r="H306" s="53">
        <v>2205</v>
      </c>
      <c r="I306" s="53">
        <v>924</v>
      </c>
      <c r="J306" s="52">
        <v>2</v>
      </c>
      <c r="K306" s="116">
        <f>AVERAGE(G306:G307)</f>
        <v>34233</v>
      </c>
      <c r="L306" s="116">
        <f>STDEV(G306:G307)</f>
        <v>4737.615433949868</v>
      </c>
      <c r="M306" s="52"/>
      <c r="N306" s="52"/>
      <c r="O306" s="52">
        <f t="shared" si="53"/>
        <v>1</v>
      </c>
      <c r="P306" s="52"/>
      <c r="Q306" s="52"/>
      <c r="R306" s="52"/>
      <c r="S306" s="52"/>
      <c r="T306" s="52"/>
      <c r="U306" s="52"/>
      <c r="V306" s="52"/>
      <c r="W306" s="52"/>
      <c r="X306" s="52"/>
      <c r="Y306" s="58"/>
      <c r="Z306" s="58"/>
      <c r="AA306" s="58"/>
      <c r="AB306" s="58"/>
      <c r="AC306" s="52"/>
      <c r="AD306" s="52"/>
      <c r="AE306" s="52"/>
      <c r="AF306" s="29"/>
      <c r="AG306" s="60"/>
      <c r="AH306" s="59"/>
      <c r="AI306" s="59"/>
      <c r="AJ306" s="59"/>
      <c r="AK306" s="59"/>
      <c r="AL306" s="52"/>
      <c r="AM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c r="DC306" s="52"/>
      <c r="DD306" s="52"/>
      <c r="DE306" s="52"/>
      <c r="DF306" s="52"/>
      <c r="DG306" s="52"/>
      <c r="DH306" s="52"/>
      <c r="DI306" s="52"/>
      <c r="DJ306" s="52"/>
      <c r="DK306" s="52"/>
      <c r="DL306" s="52"/>
      <c r="DM306" s="52"/>
      <c r="DN306" s="52"/>
      <c r="DO306" s="52"/>
      <c r="DP306" s="52"/>
      <c r="DQ306" s="52"/>
      <c r="DR306" s="52"/>
      <c r="DS306" s="52"/>
      <c r="DT306" s="52"/>
      <c r="DU306" s="52"/>
      <c r="DV306" s="52"/>
      <c r="DW306" s="52"/>
      <c r="DX306" s="52"/>
      <c r="DY306" s="52"/>
      <c r="DZ306" s="52"/>
      <c r="EA306" s="52"/>
      <c r="EB306" s="52"/>
      <c r="EC306" s="52"/>
      <c r="ED306" s="52"/>
      <c r="EE306" s="52"/>
      <c r="EF306" s="52"/>
      <c r="EG306" s="52"/>
      <c r="EH306" s="52"/>
      <c r="EI306" s="52"/>
      <c r="EJ306" s="52"/>
      <c r="EK306" s="52"/>
      <c r="EL306" s="52"/>
      <c r="EM306" s="52"/>
      <c r="EN306" s="52"/>
      <c r="EO306" s="52"/>
      <c r="EP306" s="52"/>
      <c r="EQ306" s="52"/>
      <c r="ER306" s="52"/>
      <c r="ES306" s="52"/>
      <c r="ET306" s="52"/>
      <c r="EU306" s="52"/>
      <c r="EV306" s="52"/>
      <c r="EW306" s="52"/>
      <c r="EX306" s="52"/>
      <c r="EY306" s="52"/>
      <c r="EZ306" s="52"/>
      <c r="FA306" s="52"/>
      <c r="FB306" s="52"/>
      <c r="FC306" s="52"/>
      <c r="FD306" s="52"/>
      <c r="FE306" s="52"/>
      <c r="FF306" s="52"/>
      <c r="FG306" s="52"/>
      <c r="FH306" s="52"/>
      <c r="FI306" s="52"/>
      <c r="FJ306" s="52"/>
      <c r="FK306" s="52"/>
      <c r="FL306" s="52"/>
      <c r="FM306" s="52"/>
      <c r="FN306" s="52"/>
      <c r="FO306" s="52"/>
      <c r="FP306" s="52"/>
      <c r="FQ306" s="52"/>
      <c r="FR306" s="52"/>
      <c r="FS306" s="52"/>
      <c r="FT306" s="52"/>
      <c r="FU306" s="52"/>
      <c r="FV306" s="52"/>
      <c r="FW306" s="52"/>
      <c r="FX306" s="52"/>
      <c r="FY306" s="52"/>
      <c r="FZ306" s="52"/>
      <c r="GA306" s="52"/>
      <c r="GB306" s="52"/>
      <c r="GC306" s="52"/>
      <c r="GD306" s="52"/>
      <c r="GE306" s="52"/>
      <c r="GF306" s="52"/>
      <c r="GG306" s="52"/>
      <c r="GH306" s="52"/>
      <c r="GI306" s="52"/>
      <c r="GJ306" s="52"/>
      <c r="GK306" s="52"/>
      <c r="GL306" s="52"/>
      <c r="GM306" s="52"/>
      <c r="GN306" s="52"/>
      <c r="GO306" s="52"/>
      <c r="GP306" s="52"/>
      <c r="GQ306" s="52"/>
      <c r="GR306" s="52"/>
      <c r="GS306" s="52"/>
      <c r="GT306" s="52"/>
      <c r="GU306" s="52"/>
      <c r="GV306" s="52"/>
      <c r="GW306" s="52"/>
      <c r="GX306" s="52"/>
      <c r="GY306" s="52"/>
      <c r="GZ306" s="52"/>
      <c r="HA306" s="52"/>
      <c r="HB306" s="52"/>
      <c r="HC306" s="52"/>
      <c r="HD306" s="52"/>
      <c r="HE306" s="52"/>
      <c r="HF306" s="52"/>
      <c r="HG306" s="52"/>
      <c r="HH306" s="52"/>
      <c r="HI306" s="52"/>
      <c r="HJ306" s="52"/>
      <c r="HK306" s="52"/>
      <c r="HL306" s="52"/>
      <c r="HM306" s="52"/>
      <c r="HN306" s="52"/>
      <c r="HO306" s="52"/>
      <c r="HP306" s="52"/>
      <c r="HQ306" s="52"/>
      <c r="HR306" s="52"/>
      <c r="HS306" s="52"/>
      <c r="HT306" s="52"/>
      <c r="HU306" s="52"/>
      <c r="HV306" s="52"/>
      <c r="HW306" s="52"/>
      <c r="HX306" s="52"/>
      <c r="HY306" s="52"/>
      <c r="HZ306" s="52"/>
      <c r="IA306" s="52"/>
      <c r="IB306" s="52"/>
      <c r="IC306" s="52"/>
      <c r="ID306" s="52"/>
      <c r="IE306" s="52"/>
      <c r="IF306" s="52"/>
      <c r="IG306" s="52"/>
      <c r="IH306" s="52"/>
      <c r="II306" s="52"/>
      <c r="IJ306" s="52"/>
      <c r="IK306" s="52"/>
      <c r="IL306" s="52"/>
      <c r="IM306" s="52"/>
      <c r="IN306" s="52"/>
      <c r="IO306" s="52"/>
      <c r="IP306" s="52"/>
      <c r="IQ306" s="52"/>
      <c r="IR306" s="52"/>
      <c r="IS306" s="52"/>
      <c r="IT306" s="52"/>
      <c r="IU306" s="52"/>
      <c r="IV306" s="52"/>
      <c r="IW306" s="52"/>
      <c r="IX306" s="52"/>
      <c r="IY306" s="52"/>
      <c r="IZ306" s="52"/>
      <c r="JA306" s="52"/>
      <c r="JB306" s="52"/>
      <c r="JC306" s="52"/>
      <c r="JD306" s="52"/>
      <c r="JE306" s="52"/>
      <c r="JF306" s="52"/>
      <c r="JG306" s="52"/>
      <c r="JH306" s="52"/>
      <c r="JI306" s="52"/>
      <c r="JJ306" s="52"/>
      <c r="JK306" s="52"/>
      <c r="JL306" s="52"/>
      <c r="JM306" s="52"/>
      <c r="JN306" s="52"/>
      <c r="JO306" s="52"/>
      <c r="JP306" s="52"/>
      <c r="JQ306" s="52"/>
      <c r="JR306" s="52"/>
      <c r="JS306" s="52"/>
      <c r="JT306" s="52"/>
      <c r="JU306" s="52"/>
      <c r="JV306" s="52"/>
      <c r="JW306" s="52"/>
      <c r="JX306" s="52"/>
      <c r="JY306" s="52"/>
      <c r="JZ306" s="52"/>
      <c r="KA306" s="52"/>
      <c r="KB306" s="52"/>
      <c r="KC306" s="52"/>
      <c r="KD306" s="52"/>
      <c r="KE306" s="52"/>
      <c r="KF306" s="52"/>
      <c r="KG306" s="52"/>
      <c r="KH306" s="52"/>
      <c r="KI306" s="52"/>
      <c r="KJ306" s="52"/>
      <c r="KK306" s="52"/>
      <c r="KL306" s="52"/>
      <c r="KM306" s="52"/>
      <c r="KN306" s="52"/>
      <c r="KO306" s="52"/>
      <c r="KP306" s="52"/>
      <c r="KQ306" s="52"/>
      <c r="KR306" s="52"/>
      <c r="KS306" s="52"/>
      <c r="KT306" s="52"/>
      <c r="KU306" s="52"/>
      <c r="KV306" s="52"/>
      <c r="KW306" s="52"/>
      <c r="KX306" s="52"/>
      <c r="KY306" s="52"/>
      <c r="KZ306" s="52"/>
      <c r="LA306" s="52"/>
      <c r="LB306" s="52"/>
      <c r="LC306" s="52"/>
      <c r="LD306" s="52"/>
      <c r="LE306" s="52"/>
      <c r="LF306" s="52"/>
      <c r="LG306" s="52"/>
      <c r="LH306" s="52"/>
      <c r="LI306" s="52"/>
      <c r="LJ306" s="52"/>
      <c r="LK306" s="52"/>
      <c r="LL306" s="52"/>
      <c r="LM306" s="52"/>
      <c r="LN306" s="52"/>
      <c r="LO306" s="52"/>
      <c r="LP306" s="52"/>
      <c r="LQ306" s="52"/>
      <c r="LR306" s="52"/>
      <c r="LS306" s="52"/>
      <c r="LT306" s="52"/>
      <c r="LU306" s="52"/>
      <c r="LV306" s="52"/>
      <c r="LW306" s="52"/>
      <c r="LX306" s="52"/>
      <c r="LY306" s="52"/>
      <c r="LZ306" s="52"/>
      <c r="MA306" s="52"/>
      <c r="MB306" s="52"/>
      <c r="MC306" s="52"/>
      <c r="MD306" s="52"/>
      <c r="ME306" s="52"/>
      <c r="MF306" s="52"/>
      <c r="MG306" s="52"/>
      <c r="MH306" s="52"/>
      <c r="MI306" s="52"/>
      <c r="MJ306" s="52"/>
      <c r="MK306" s="52"/>
      <c r="ML306" s="52"/>
      <c r="MM306" s="52"/>
      <c r="MN306" s="52"/>
      <c r="MO306" s="52"/>
      <c r="MP306" s="52"/>
      <c r="MQ306" s="52"/>
      <c r="MR306" s="52"/>
      <c r="MS306" s="52"/>
      <c r="MT306" s="52"/>
      <c r="MU306" s="52"/>
      <c r="MV306" s="52"/>
      <c r="MW306" s="52"/>
      <c r="MX306" s="52"/>
      <c r="MY306" s="52"/>
      <c r="MZ306" s="52"/>
      <c r="NA306" s="52"/>
      <c r="NB306" s="52"/>
      <c r="NC306" s="52"/>
      <c r="ND306" s="52"/>
      <c r="NE306" s="52"/>
      <c r="NF306" s="52"/>
      <c r="NG306" s="52"/>
      <c r="NH306" s="52"/>
      <c r="NI306" s="52"/>
      <c r="NJ306" s="52"/>
      <c r="NK306" s="52"/>
      <c r="NL306" s="52"/>
      <c r="NM306" s="52"/>
      <c r="NN306" s="52"/>
      <c r="NO306" s="52"/>
      <c r="NP306" s="52"/>
      <c r="NQ306" s="52"/>
      <c r="NR306" s="52"/>
      <c r="NS306" s="52"/>
      <c r="NT306" s="52"/>
      <c r="NU306" s="52"/>
      <c r="NV306" s="52"/>
      <c r="NW306" s="52"/>
      <c r="NX306" s="52"/>
      <c r="NY306" s="52"/>
      <c r="NZ306" s="52"/>
      <c r="OA306" s="52"/>
      <c r="OB306" s="52"/>
      <c r="OC306" s="52"/>
      <c r="OD306" s="52"/>
      <c r="OE306" s="52"/>
      <c r="OF306" s="52"/>
      <c r="OG306" s="52"/>
      <c r="OH306" s="52"/>
      <c r="OI306" s="52"/>
      <c r="OJ306" s="52"/>
      <c r="OK306" s="52"/>
      <c r="OL306" s="52"/>
      <c r="OM306" s="52"/>
      <c r="ON306" s="52"/>
      <c r="OO306" s="52"/>
      <c r="OP306" s="52"/>
      <c r="OQ306" s="52"/>
      <c r="OR306" s="52"/>
      <c r="OS306" s="52"/>
      <c r="OT306" s="52"/>
      <c r="OU306" s="52"/>
      <c r="OV306" s="52"/>
      <c r="OW306" s="52"/>
      <c r="OX306" s="52"/>
      <c r="OY306" s="52"/>
      <c r="OZ306" s="52"/>
      <c r="PA306" s="52"/>
      <c r="PB306" s="52"/>
      <c r="PC306" s="52"/>
      <c r="PD306" s="52"/>
      <c r="PE306" s="52"/>
      <c r="PF306" s="52"/>
      <c r="PG306" s="52"/>
      <c r="PH306" s="52"/>
      <c r="PI306" s="52"/>
      <c r="PJ306" s="52"/>
      <c r="PK306" s="52"/>
      <c r="PL306" s="52"/>
      <c r="PM306" s="52"/>
      <c r="PN306" s="52"/>
      <c r="PO306" s="52"/>
      <c r="PP306" s="52"/>
      <c r="PQ306" s="52"/>
      <c r="PR306" s="52"/>
      <c r="PS306" s="52"/>
      <c r="PT306" s="52"/>
      <c r="PU306" s="52"/>
      <c r="PV306" s="52"/>
      <c r="PW306" s="52"/>
      <c r="PX306" s="52"/>
      <c r="PY306" s="52"/>
      <c r="PZ306" s="52"/>
      <c r="QA306" s="52"/>
      <c r="QB306" s="52"/>
      <c r="QC306" s="52"/>
      <c r="QD306" s="52"/>
      <c r="QE306" s="52"/>
      <c r="QF306" s="52"/>
      <c r="QG306" s="52"/>
      <c r="QH306" s="52"/>
      <c r="QI306" s="52"/>
      <c r="QJ306" s="52"/>
      <c r="QK306" s="52"/>
      <c r="QL306" s="52"/>
      <c r="QM306" s="52"/>
      <c r="QN306" s="52"/>
      <c r="QO306" s="52"/>
      <c r="QP306" s="52"/>
      <c r="QQ306" s="52"/>
      <c r="QR306" s="52"/>
      <c r="QS306" s="52"/>
      <c r="QT306" s="52"/>
      <c r="QU306" s="52"/>
      <c r="QV306" s="52"/>
      <c r="QW306" s="52"/>
      <c r="QX306" s="52"/>
      <c r="QY306" s="52"/>
      <c r="QZ306" s="52"/>
      <c r="RA306" s="52"/>
      <c r="RB306" s="52"/>
      <c r="RC306" s="52"/>
      <c r="RD306" s="52"/>
      <c r="RE306" s="52"/>
      <c r="RF306" s="52"/>
      <c r="RG306" s="52"/>
      <c r="RH306" s="52"/>
      <c r="RI306" s="52"/>
      <c r="RJ306" s="52"/>
      <c r="RK306" s="52"/>
      <c r="RL306" s="52"/>
      <c r="RM306" s="52"/>
      <c r="RN306" s="52"/>
      <c r="RO306" s="52"/>
      <c r="RP306" s="52"/>
      <c r="RQ306" s="52"/>
      <c r="RR306" s="52"/>
      <c r="RS306" s="52"/>
      <c r="RT306" s="52"/>
      <c r="RU306" s="52"/>
      <c r="RV306" s="52"/>
      <c r="RW306" s="52"/>
      <c r="RX306" s="52"/>
      <c r="RY306" s="52"/>
      <c r="RZ306" s="52"/>
      <c r="SA306" s="52"/>
      <c r="SB306" s="52"/>
      <c r="SC306" s="52"/>
      <c r="SD306" s="52"/>
      <c r="SE306" s="52"/>
      <c r="SF306" s="52"/>
      <c r="SG306" s="52"/>
      <c r="SH306" s="52"/>
      <c r="SI306" s="52"/>
      <c r="SJ306" s="52"/>
      <c r="SK306" s="52"/>
      <c r="SL306" s="52"/>
      <c r="SM306" s="52"/>
      <c r="SN306" s="52"/>
      <c r="SO306" s="52"/>
      <c r="SP306" s="52"/>
      <c r="SQ306" s="52"/>
      <c r="SR306" s="52"/>
      <c r="SS306" s="52"/>
      <c r="ST306" s="52"/>
      <c r="SU306" s="52"/>
      <c r="SV306" s="52"/>
      <c r="SW306" s="52"/>
      <c r="SX306" s="52"/>
      <c r="SY306" s="52"/>
      <c r="SZ306" s="52"/>
      <c r="TA306" s="52"/>
      <c r="TB306" s="52"/>
      <c r="TC306" s="52"/>
      <c r="TD306" s="52"/>
      <c r="TE306" s="52"/>
      <c r="TF306" s="52"/>
      <c r="TG306" s="52"/>
      <c r="TH306" s="52"/>
      <c r="TI306" s="52"/>
      <c r="TJ306" s="52"/>
      <c r="TK306" s="52"/>
      <c r="TL306" s="52"/>
      <c r="TM306" s="52"/>
      <c r="TN306" s="52"/>
      <c r="TO306" s="52"/>
      <c r="TP306" s="52"/>
      <c r="TQ306" s="52"/>
      <c r="TR306" s="52"/>
      <c r="TS306" s="52"/>
      <c r="TT306" s="52"/>
      <c r="TU306" s="52"/>
      <c r="TV306" s="52"/>
      <c r="TW306" s="52"/>
      <c r="TX306" s="52"/>
      <c r="TY306" s="52"/>
      <c r="TZ306" s="52"/>
      <c r="UA306" s="52"/>
      <c r="UB306" s="52"/>
      <c r="UC306" s="52"/>
      <c r="UD306" s="52"/>
      <c r="UE306" s="52"/>
      <c r="UF306" s="52"/>
      <c r="UG306" s="52"/>
      <c r="UH306" s="52"/>
      <c r="UI306" s="52"/>
      <c r="UJ306" s="52"/>
      <c r="UK306" s="52"/>
      <c r="UL306" s="52"/>
      <c r="UM306" s="52"/>
      <c r="UN306" s="52"/>
      <c r="UO306" s="52"/>
      <c r="UP306" s="52"/>
      <c r="UQ306" s="52"/>
      <c r="UR306" s="52"/>
      <c r="US306" s="52"/>
      <c r="UT306" s="52"/>
      <c r="UU306" s="52"/>
      <c r="UV306" s="52"/>
      <c r="UW306" s="52"/>
      <c r="UX306" s="52"/>
      <c r="UY306" s="52"/>
      <c r="UZ306" s="52"/>
      <c r="VA306" s="52"/>
      <c r="VB306" s="52"/>
      <c r="VC306" s="52"/>
      <c r="VD306" s="52"/>
      <c r="VE306" s="52"/>
      <c r="VF306" s="52"/>
      <c r="VG306" s="52"/>
      <c r="VH306" s="52"/>
      <c r="VI306" s="52"/>
      <c r="VJ306" s="52"/>
      <c r="VK306" s="52"/>
      <c r="VL306" s="52"/>
      <c r="VM306" s="52"/>
      <c r="VN306" s="52"/>
      <c r="VO306" s="52"/>
      <c r="VP306" s="52"/>
      <c r="VQ306" s="52"/>
      <c r="VR306" s="52"/>
      <c r="VS306" s="52"/>
      <c r="VT306" s="52"/>
      <c r="VU306" s="52"/>
      <c r="VV306" s="52"/>
      <c r="VW306" s="52"/>
      <c r="VX306" s="52"/>
      <c r="VY306" s="52"/>
      <c r="VZ306" s="52"/>
      <c r="WA306" s="52"/>
      <c r="WB306" s="52"/>
      <c r="WC306" s="52"/>
      <c r="WD306" s="52"/>
      <c r="WE306" s="52"/>
      <c r="WF306" s="52"/>
      <c r="WG306" s="52"/>
      <c r="WH306" s="52"/>
      <c r="WI306" s="52"/>
      <c r="WJ306" s="52"/>
      <c r="WK306" s="52"/>
      <c r="WL306" s="52"/>
      <c r="WM306" s="52"/>
      <c r="WN306" s="52"/>
      <c r="WO306" s="52"/>
      <c r="WP306" s="52"/>
      <c r="WQ306" s="52"/>
      <c r="WR306" s="52"/>
      <c r="WS306" s="52"/>
      <c r="WT306" s="52"/>
      <c r="WU306" s="52"/>
      <c r="WV306" s="52"/>
      <c r="WW306" s="52"/>
      <c r="WX306" s="52"/>
      <c r="WY306" s="52"/>
      <c r="WZ306" s="52"/>
      <c r="XA306" s="52"/>
      <c r="XB306" s="52"/>
      <c r="XC306" s="52"/>
      <c r="XD306" s="52"/>
      <c r="XE306" s="52"/>
      <c r="XF306" s="52"/>
      <c r="XG306" s="52"/>
      <c r="XH306" s="52"/>
      <c r="XI306" s="52"/>
      <c r="XJ306" s="52"/>
      <c r="XK306" s="52"/>
      <c r="XL306" s="52"/>
      <c r="XM306" s="52"/>
      <c r="XN306" s="52"/>
      <c r="XO306" s="52"/>
      <c r="XP306" s="52"/>
      <c r="XQ306" s="52"/>
      <c r="XR306" s="52"/>
      <c r="XS306" s="52"/>
      <c r="XT306" s="52"/>
      <c r="XU306" s="52"/>
      <c r="XV306" s="52"/>
      <c r="XW306" s="52"/>
      <c r="XX306" s="52"/>
      <c r="XY306" s="52"/>
      <c r="XZ306" s="52"/>
      <c r="YA306" s="52"/>
      <c r="YB306" s="52"/>
      <c r="YC306" s="52"/>
      <c r="YD306" s="52"/>
      <c r="YE306" s="52"/>
      <c r="YF306" s="52"/>
      <c r="YG306" s="52"/>
      <c r="YH306" s="52"/>
      <c r="YI306" s="52"/>
      <c r="YJ306" s="52"/>
      <c r="YK306" s="52"/>
      <c r="YL306" s="52"/>
      <c r="YM306" s="52"/>
      <c r="YN306" s="52"/>
      <c r="YO306" s="52"/>
      <c r="YP306" s="52"/>
      <c r="YQ306" s="52"/>
      <c r="YR306" s="52"/>
      <c r="YS306" s="52"/>
      <c r="YT306" s="52"/>
      <c r="YU306" s="52"/>
      <c r="YV306" s="52"/>
      <c r="YW306" s="52"/>
      <c r="YX306" s="52"/>
      <c r="YY306" s="52"/>
      <c r="YZ306" s="52"/>
      <c r="ZA306" s="52"/>
      <c r="ZB306" s="52"/>
      <c r="ZC306" s="52"/>
      <c r="ZD306" s="52"/>
      <c r="ZE306" s="52"/>
      <c r="ZF306" s="52"/>
      <c r="ZG306" s="52"/>
      <c r="ZH306" s="52"/>
      <c r="ZI306" s="52"/>
      <c r="ZJ306" s="52"/>
      <c r="ZK306" s="52"/>
      <c r="ZL306" s="52"/>
      <c r="ZM306" s="52"/>
      <c r="ZN306" s="52"/>
      <c r="ZO306" s="52"/>
      <c r="ZP306" s="52"/>
      <c r="ZQ306" s="52"/>
      <c r="ZR306" s="52"/>
      <c r="ZS306" s="52"/>
      <c r="ZT306" s="52"/>
      <c r="ZU306" s="52"/>
      <c r="ZV306" s="52"/>
      <c r="ZW306" s="52"/>
      <c r="ZX306" s="52"/>
      <c r="ZY306" s="52"/>
      <c r="ZZ306" s="52"/>
      <c r="AAA306" s="52"/>
      <c r="AAB306" s="52"/>
      <c r="AAC306" s="52"/>
      <c r="AAD306" s="52"/>
      <c r="AAE306" s="52"/>
      <c r="AAF306" s="52"/>
      <c r="AAG306" s="52"/>
      <c r="AAH306" s="52"/>
      <c r="AAI306" s="52"/>
      <c r="AAJ306" s="52"/>
      <c r="AAK306" s="52"/>
      <c r="AAL306" s="52"/>
      <c r="AAM306" s="52"/>
      <c r="AAN306" s="52"/>
      <c r="AAO306" s="52"/>
      <c r="AAP306" s="52"/>
      <c r="AAQ306" s="52"/>
      <c r="AAR306" s="52"/>
      <c r="AAS306" s="52"/>
      <c r="AAT306" s="52"/>
      <c r="AAU306" s="52"/>
      <c r="AAV306" s="52"/>
      <c r="AAW306" s="52"/>
      <c r="AAX306" s="52"/>
      <c r="AAY306" s="52"/>
      <c r="AAZ306" s="52"/>
      <c r="ABA306" s="52"/>
      <c r="ABB306" s="52"/>
      <c r="ABC306" s="52"/>
      <c r="ABD306" s="52"/>
      <c r="ABE306" s="52"/>
      <c r="ABF306" s="52"/>
      <c r="ABG306" s="52"/>
      <c r="ABH306" s="52"/>
      <c r="ABI306" s="52"/>
      <c r="ABJ306" s="52"/>
      <c r="ABK306" s="52"/>
      <c r="ABL306" s="52"/>
      <c r="ABM306" s="52"/>
      <c r="ABN306" s="52"/>
      <c r="ABO306" s="52"/>
      <c r="ABP306" s="52"/>
      <c r="ABQ306" s="52"/>
      <c r="ABR306" s="52"/>
      <c r="ABS306" s="52"/>
      <c r="ABT306" s="52"/>
      <c r="ABU306" s="52"/>
      <c r="ABV306" s="52"/>
      <c r="ABW306" s="52"/>
      <c r="ABX306" s="52"/>
      <c r="ABY306" s="52"/>
      <c r="ABZ306" s="52"/>
      <c r="ACA306" s="52"/>
      <c r="ACB306" s="52"/>
      <c r="ACC306" s="52"/>
      <c r="ACD306" s="52"/>
      <c r="ACE306" s="52"/>
      <c r="ACF306" s="52"/>
      <c r="ACG306" s="52"/>
      <c r="ACH306" s="52"/>
      <c r="ACI306" s="52"/>
      <c r="ACJ306" s="52"/>
      <c r="ACK306" s="52"/>
      <c r="ACL306" s="52"/>
      <c r="ACM306" s="52"/>
      <c r="ACN306" s="52"/>
      <c r="ACO306" s="52"/>
      <c r="ACP306" s="52"/>
      <c r="ACQ306" s="52"/>
      <c r="ACR306" s="52"/>
      <c r="ACS306" s="52"/>
      <c r="ACT306" s="52"/>
      <c r="ACU306" s="52"/>
      <c r="ACV306" s="52"/>
      <c r="ACW306" s="52"/>
      <c r="ACX306" s="52"/>
      <c r="ACY306" s="52"/>
      <c r="ACZ306" s="52"/>
      <c r="ADA306" s="52"/>
      <c r="ADB306" s="52"/>
      <c r="ADC306" s="52"/>
      <c r="ADD306" s="52"/>
      <c r="ADE306" s="52"/>
      <c r="ADF306" s="52"/>
      <c r="ADG306" s="52"/>
      <c r="ADH306" s="52"/>
      <c r="ADI306" s="52"/>
      <c r="ADJ306" s="52"/>
      <c r="ADK306" s="52"/>
      <c r="ADL306" s="52"/>
      <c r="ADM306" s="52"/>
      <c r="ADN306" s="52"/>
      <c r="ADO306" s="52"/>
      <c r="ADP306" s="52"/>
      <c r="ADQ306" s="52"/>
      <c r="ADR306" s="52"/>
      <c r="ADS306" s="52"/>
      <c r="ADT306" s="52"/>
      <c r="ADU306" s="52"/>
      <c r="ADV306" s="52"/>
      <c r="ADW306" s="52"/>
      <c r="ADX306" s="52"/>
      <c r="ADY306" s="52"/>
      <c r="ADZ306" s="52"/>
      <c r="AEA306" s="52"/>
      <c r="AEB306" s="52"/>
      <c r="AEC306" s="52"/>
      <c r="AED306" s="52"/>
      <c r="AEE306" s="52"/>
      <c r="AEF306" s="52"/>
      <c r="AEG306" s="52"/>
      <c r="AEH306" s="52"/>
      <c r="AEI306" s="52"/>
      <c r="AEJ306" s="52"/>
      <c r="AEK306" s="52"/>
      <c r="AEL306" s="52"/>
      <c r="AEM306" s="52"/>
      <c r="AEN306" s="52"/>
      <c r="AEO306" s="52"/>
      <c r="AEP306" s="52"/>
      <c r="AEQ306" s="52"/>
      <c r="AER306" s="52"/>
      <c r="AES306" s="52"/>
      <c r="AET306" s="52"/>
      <c r="AEU306" s="52"/>
      <c r="AEV306" s="52"/>
      <c r="AEW306" s="52"/>
      <c r="AEX306" s="52"/>
      <c r="AEY306" s="52"/>
      <c r="AEZ306" s="52"/>
      <c r="AFA306" s="52"/>
      <c r="AFB306" s="52"/>
      <c r="AFC306" s="52"/>
      <c r="AFD306" s="52"/>
      <c r="AFE306" s="52"/>
      <c r="AFF306" s="52"/>
      <c r="AFG306" s="52"/>
      <c r="AFH306" s="52"/>
      <c r="AFI306" s="52"/>
      <c r="AFJ306" s="52"/>
      <c r="AFK306" s="52"/>
      <c r="AFL306" s="52"/>
      <c r="AFM306" s="52"/>
      <c r="AFN306" s="52"/>
      <c r="AFO306" s="52"/>
      <c r="AFP306" s="52"/>
      <c r="AFQ306" s="52"/>
      <c r="AFR306" s="52"/>
      <c r="AFS306" s="52"/>
      <c r="AFT306" s="52"/>
      <c r="AFU306" s="52"/>
      <c r="AFV306" s="52"/>
      <c r="AFW306" s="52"/>
      <c r="AFX306" s="52"/>
      <c r="AFY306" s="52"/>
      <c r="AFZ306" s="52"/>
      <c r="AGA306" s="52"/>
      <c r="AGB306" s="52"/>
      <c r="AGC306" s="52"/>
      <c r="AGD306" s="52"/>
      <c r="AGE306" s="52"/>
      <c r="AGF306" s="52"/>
      <c r="AGG306" s="52"/>
      <c r="AGH306" s="52"/>
      <c r="AGI306" s="52"/>
      <c r="AGJ306" s="52"/>
      <c r="AGK306" s="52"/>
      <c r="AGL306" s="52"/>
      <c r="AGM306" s="52"/>
      <c r="AGN306" s="52"/>
      <c r="AGO306" s="52"/>
      <c r="AGP306" s="52"/>
      <c r="AGQ306" s="52"/>
      <c r="AGR306" s="52"/>
      <c r="AGS306" s="52"/>
      <c r="AGT306" s="52"/>
      <c r="AGU306" s="52"/>
      <c r="AGV306" s="52"/>
      <c r="AGW306" s="52"/>
      <c r="AGX306" s="52"/>
      <c r="AGY306" s="52"/>
      <c r="AGZ306" s="52"/>
      <c r="AHA306" s="52"/>
      <c r="AHB306" s="52"/>
      <c r="AHC306" s="52"/>
      <c r="AHD306" s="52"/>
      <c r="AHE306" s="52"/>
      <c r="AHF306" s="52"/>
      <c r="AHG306" s="52"/>
      <c r="AHH306" s="52"/>
      <c r="AHI306" s="52"/>
      <c r="AHJ306" s="52"/>
      <c r="AHK306" s="52"/>
      <c r="AHL306" s="52"/>
      <c r="AHM306" s="52"/>
      <c r="AHN306" s="52"/>
      <c r="AHO306" s="52"/>
      <c r="AHP306" s="52"/>
      <c r="AHQ306" s="52"/>
      <c r="AHR306" s="52"/>
      <c r="AHS306" s="52"/>
      <c r="AHT306" s="52"/>
      <c r="AHU306" s="52"/>
      <c r="AHV306" s="52"/>
      <c r="AHW306" s="52"/>
      <c r="AHX306" s="52"/>
      <c r="AHY306" s="52"/>
      <c r="AHZ306" s="52"/>
      <c r="AIA306" s="52"/>
      <c r="AIB306" s="52"/>
      <c r="AIC306" s="52"/>
      <c r="AID306" s="52"/>
      <c r="AIE306" s="52"/>
      <c r="AIF306" s="52"/>
      <c r="AIG306" s="52"/>
      <c r="AIH306" s="52"/>
      <c r="AII306" s="52"/>
      <c r="AIJ306" s="52"/>
      <c r="AIK306" s="52"/>
      <c r="AIL306" s="52"/>
      <c r="AIM306" s="52"/>
      <c r="AIN306" s="52"/>
      <c r="AIO306" s="52"/>
      <c r="AIP306" s="52"/>
      <c r="AIQ306" s="52"/>
      <c r="AIR306" s="52"/>
      <c r="AIS306" s="52"/>
      <c r="AIT306" s="52"/>
      <c r="AIU306" s="52"/>
      <c r="AIV306" s="52"/>
      <c r="AIW306" s="52"/>
      <c r="AIX306" s="52"/>
      <c r="AIY306" s="52"/>
      <c r="AIZ306" s="52"/>
      <c r="AJA306" s="52"/>
      <c r="AJB306" s="52"/>
      <c r="AJC306" s="52"/>
      <c r="AJD306" s="52"/>
      <c r="AJE306" s="52"/>
      <c r="AJF306" s="52"/>
      <c r="AJG306" s="52"/>
      <c r="AJH306" s="52"/>
      <c r="AJI306" s="52"/>
      <c r="AJJ306" s="52"/>
      <c r="AJK306" s="52"/>
      <c r="AJL306" s="52"/>
      <c r="AJM306" s="52"/>
      <c r="AJN306" s="52"/>
      <c r="AJO306" s="52"/>
      <c r="AJP306" s="52"/>
      <c r="AJQ306" s="52"/>
      <c r="AJR306" s="52"/>
      <c r="AJS306" s="52"/>
      <c r="AJT306" s="52"/>
      <c r="AJU306" s="52"/>
      <c r="AJV306" s="52"/>
      <c r="AJW306" s="52"/>
      <c r="AJX306" s="52"/>
      <c r="AJY306" s="52"/>
      <c r="AJZ306" s="52"/>
      <c r="AKA306" s="52"/>
      <c r="AKB306" s="52"/>
      <c r="AKC306" s="52"/>
      <c r="AKD306" s="52"/>
      <c r="AKE306" s="52"/>
      <c r="AKF306" s="52"/>
      <c r="AKG306" s="52"/>
      <c r="AKH306" s="52"/>
      <c r="AKI306" s="52"/>
      <c r="AKJ306" s="52"/>
      <c r="AKK306" s="52"/>
      <c r="AKL306" s="52"/>
      <c r="AKM306" s="52"/>
      <c r="AKN306" s="52"/>
      <c r="AKO306" s="52"/>
      <c r="AKP306" s="52"/>
      <c r="AKQ306" s="52"/>
      <c r="AKR306" s="52"/>
      <c r="AKS306" s="52"/>
      <c r="AKT306" s="52"/>
      <c r="AKU306" s="52"/>
      <c r="AKV306" s="52"/>
      <c r="AKW306" s="52"/>
      <c r="AKX306" s="52"/>
      <c r="AKY306" s="52"/>
      <c r="AKZ306" s="52"/>
      <c r="ALA306" s="52"/>
      <c r="ALB306" s="52"/>
      <c r="ALC306" s="52"/>
      <c r="ALD306" s="52"/>
      <c r="ALE306" s="52"/>
      <c r="ALF306" s="52"/>
      <c r="ALG306" s="52"/>
      <c r="ALH306" s="52"/>
      <c r="ALI306" s="52"/>
      <c r="ALJ306" s="52"/>
      <c r="ALK306" s="52"/>
      <c r="ALL306" s="52"/>
      <c r="ALM306" s="52"/>
      <c r="ALN306" s="52"/>
      <c r="ALO306" s="52"/>
      <c r="ALP306" s="52"/>
      <c r="ALQ306" s="52"/>
      <c r="ALR306" s="52"/>
      <c r="ALS306" s="52"/>
      <c r="ALT306" s="52"/>
      <c r="ALU306" s="52"/>
      <c r="ALV306" s="52"/>
      <c r="ALW306" s="52"/>
      <c r="ALX306" s="52"/>
      <c r="ALY306" s="52"/>
      <c r="ALZ306" s="52"/>
      <c r="AMA306" s="52"/>
      <c r="AMB306" s="52"/>
      <c r="AMC306" s="52"/>
      <c r="AMD306" s="52"/>
      <c r="AME306" s="52"/>
      <c r="AMF306" s="52"/>
      <c r="AMG306" s="52"/>
      <c r="AMH306" s="52"/>
      <c r="AMI306" s="52"/>
      <c r="AMJ306" s="52"/>
      <c r="AMK306" s="52"/>
      <c r="AML306" s="52"/>
      <c r="AMM306" s="52"/>
      <c r="AMN306" s="52"/>
      <c r="AMO306" s="52"/>
      <c r="AMP306" s="52"/>
      <c r="AMQ306" s="52"/>
      <c r="AMR306" s="52"/>
      <c r="AMS306" s="52"/>
      <c r="AMT306" s="52"/>
      <c r="AMU306" s="52"/>
      <c r="AMV306" s="52"/>
      <c r="AMW306" s="52"/>
      <c r="AMX306" s="52"/>
      <c r="AMY306" s="52"/>
      <c r="AMZ306" s="52"/>
      <c r="ANA306" s="52"/>
      <c r="ANB306" s="52"/>
      <c r="ANC306" s="52"/>
      <c r="AND306" s="52"/>
      <c r="ANE306" s="52"/>
      <c r="ANF306" s="52"/>
      <c r="ANG306" s="52"/>
      <c r="ANH306" s="52"/>
      <c r="ANI306" s="52"/>
      <c r="ANJ306" s="52"/>
      <c r="ANK306" s="52"/>
      <c r="ANL306" s="52"/>
      <c r="ANM306" s="52"/>
      <c r="ANN306" s="52"/>
      <c r="ANO306" s="52"/>
      <c r="ANP306" s="52"/>
      <c r="ANQ306" s="52"/>
      <c r="ANR306" s="52"/>
      <c r="ANS306" s="52"/>
      <c r="ANT306" s="52"/>
      <c r="ANU306" s="52"/>
      <c r="ANV306" s="52"/>
      <c r="ANW306" s="52"/>
      <c r="ANX306" s="52"/>
      <c r="ANY306" s="52"/>
      <c r="ANZ306" s="52"/>
      <c r="AOA306" s="52"/>
      <c r="AOB306" s="52"/>
      <c r="AOC306" s="52"/>
      <c r="AOD306" s="52"/>
      <c r="AOE306" s="52"/>
      <c r="AOF306" s="52"/>
      <c r="AOG306" s="52"/>
      <c r="AOH306" s="52"/>
      <c r="AOI306" s="52"/>
      <c r="AOJ306" s="52"/>
      <c r="AOK306" s="52"/>
      <c r="AOL306" s="52"/>
      <c r="AOM306" s="52"/>
      <c r="AON306" s="52"/>
      <c r="AOO306" s="52"/>
      <c r="AOP306" s="52"/>
      <c r="AOQ306" s="52"/>
      <c r="AOR306" s="52"/>
      <c r="AOS306" s="52"/>
      <c r="AOT306" s="52"/>
      <c r="AOU306" s="52"/>
      <c r="AOV306" s="52"/>
      <c r="AOW306" s="52"/>
      <c r="AOX306" s="52"/>
      <c r="AOY306" s="52"/>
      <c r="AOZ306" s="52"/>
      <c r="APA306" s="52"/>
      <c r="APB306" s="52"/>
      <c r="APC306" s="52"/>
      <c r="APD306" s="52"/>
      <c r="APE306" s="52"/>
      <c r="APF306" s="52"/>
      <c r="APG306" s="52"/>
      <c r="APH306" s="52"/>
      <c r="API306" s="52"/>
      <c r="APJ306" s="52"/>
      <c r="APK306" s="52"/>
      <c r="APL306" s="52"/>
      <c r="APM306" s="52"/>
      <c r="APN306" s="52"/>
      <c r="APO306" s="52"/>
      <c r="APP306" s="52"/>
      <c r="APQ306" s="52"/>
      <c r="APR306" s="52"/>
      <c r="APS306" s="52"/>
      <c r="APT306" s="52"/>
      <c r="APU306" s="52"/>
      <c r="APV306" s="52"/>
      <c r="APW306" s="52"/>
      <c r="APX306" s="52"/>
      <c r="APY306" s="52"/>
      <c r="APZ306" s="52"/>
      <c r="AQA306" s="52"/>
      <c r="AQB306" s="52"/>
      <c r="AQC306" s="52"/>
      <c r="AQD306" s="52"/>
      <c r="AQE306" s="52"/>
      <c r="AQF306" s="52"/>
      <c r="AQG306" s="52"/>
      <c r="AQH306" s="52"/>
      <c r="AQI306" s="52"/>
      <c r="AQJ306" s="52"/>
      <c r="AQK306" s="52"/>
      <c r="AQL306" s="52"/>
      <c r="AQM306" s="52"/>
      <c r="AQN306" s="52"/>
      <c r="AQO306" s="52"/>
      <c r="AQP306" s="52"/>
      <c r="AQQ306" s="52"/>
      <c r="AQR306" s="52"/>
      <c r="AQS306" s="52"/>
      <c r="AQT306" s="52"/>
      <c r="AQU306" s="52"/>
      <c r="AQV306" s="52"/>
      <c r="AQW306" s="52"/>
      <c r="AQX306" s="52"/>
      <c r="AQY306" s="52"/>
      <c r="AQZ306" s="52"/>
      <c r="ARA306" s="52"/>
      <c r="ARB306" s="52"/>
      <c r="ARC306" s="52"/>
      <c r="ARD306" s="52"/>
      <c r="ARE306" s="52"/>
      <c r="ARF306" s="52"/>
      <c r="ARG306" s="52"/>
      <c r="ARH306" s="52"/>
      <c r="ARI306" s="52"/>
      <c r="ARJ306" s="52"/>
      <c r="ARK306" s="52"/>
      <c r="ARL306" s="52"/>
      <c r="ARM306" s="52"/>
      <c r="ARN306" s="52"/>
      <c r="ARO306" s="52"/>
      <c r="ARP306" s="52"/>
      <c r="ARQ306" s="52"/>
      <c r="ARR306" s="52"/>
      <c r="ARS306" s="52"/>
      <c r="ART306" s="52"/>
      <c r="ARU306" s="52"/>
      <c r="ARV306" s="52"/>
      <c r="ARW306" s="52"/>
      <c r="ARX306" s="52"/>
      <c r="ARY306" s="52"/>
      <c r="ARZ306" s="52"/>
      <c r="ASA306" s="52"/>
      <c r="ASB306" s="52"/>
      <c r="ASC306" s="52"/>
      <c r="ASD306" s="52"/>
      <c r="ASE306" s="52"/>
      <c r="ASF306" s="52"/>
      <c r="ASG306" s="52"/>
      <c r="ASH306" s="52"/>
      <c r="ASI306" s="52"/>
      <c r="ASJ306" s="52"/>
      <c r="ASK306" s="52"/>
      <c r="ASL306" s="52"/>
      <c r="ASM306" s="52"/>
      <c r="ASN306" s="52"/>
      <c r="ASO306" s="52"/>
      <c r="ASP306" s="52"/>
      <c r="ASQ306" s="52"/>
      <c r="ASR306" s="52"/>
      <c r="ASS306" s="52"/>
      <c r="AST306" s="52"/>
      <c r="ASU306" s="52"/>
      <c r="ASV306" s="52"/>
      <c r="ASW306" s="52"/>
      <c r="ASX306" s="52"/>
      <c r="ASY306" s="52"/>
      <c r="ASZ306" s="52"/>
      <c r="ATA306" s="52"/>
      <c r="ATB306" s="52"/>
      <c r="ATC306" s="52"/>
      <c r="ATD306" s="52"/>
      <c r="ATE306" s="52"/>
      <c r="ATF306" s="52"/>
      <c r="ATG306" s="52"/>
      <c r="ATH306" s="52"/>
      <c r="ATI306" s="52"/>
      <c r="ATJ306" s="52"/>
      <c r="ATK306" s="52"/>
      <c r="ATL306" s="52"/>
      <c r="ATM306" s="52"/>
      <c r="ATN306" s="52"/>
      <c r="ATO306" s="52"/>
      <c r="ATP306" s="52"/>
      <c r="ATQ306" s="52"/>
      <c r="ATR306" s="52"/>
      <c r="ATS306" s="52"/>
      <c r="ATT306" s="52"/>
      <c r="ATU306" s="52"/>
      <c r="ATV306" s="52"/>
      <c r="ATW306" s="52"/>
      <c r="ATX306" s="52"/>
      <c r="ATY306" s="52"/>
      <c r="ATZ306" s="52"/>
      <c r="AUA306" s="52"/>
      <c r="AUB306" s="52"/>
      <c r="AUC306" s="52"/>
      <c r="AUD306" s="52"/>
      <c r="AUE306" s="52"/>
      <c r="AUF306" s="52"/>
      <c r="AUG306" s="52"/>
      <c r="AUH306" s="52"/>
      <c r="AUI306" s="52"/>
      <c r="AUJ306" s="52"/>
      <c r="AUK306" s="52"/>
      <c r="AUL306" s="52"/>
      <c r="AUM306" s="52"/>
      <c r="AUN306" s="52"/>
      <c r="AUO306" s="52"/>
      <c r="AUP306" s="52"/>
      <c r="AUQ306" s="52"/>
      <c r="AUR306" s="52"/>
      <c r="AUS306" s="52"/>
      <c r="AUT306" s="52"/>
      <c r="AUU306" s="52"/>
      <c r="AUV306" s="52"/>
      <c r="AUW306" s="52"/>
      <c r="AUX306" s="52"/>
      <c r="AUY306" s="52"/>
      <c r="AUZ306" s="52"/>
      <c r="AVA306" s="52"/>
      <c r="AVB306" s="52"/>
      <c r="AVC306" s="52"/>
      <c r="AVD306" s="52"/>
      <c r="AVE306" s="52"/>
      <c r="AVF306" s="52"/>
      <c r="AVG306" s="52"/>
      <c r="AVH306" s="52"/>
      <c r="AVI306" s="52"/>
      <c r="AVJ306" s="52"/>
      <c r="AVK306" s="52"/>
      <c r="AVL306" s="52"/>
      <c r="AVM306" s="52"/>
      <c r="AVN306" s="52"/>
      <c r="AVO306" s="52"/>
      <c r="AVP306" s="52"/>
      <c r="AVQ306" s="52"/>
      <c r="AVR306" s="52"/>
      <c r="AVS306" s="52"/>
      <c r="AVT306" s="52"/>
      <c r="AVU306" s="52"/>
      <c r="AVV306" s="52"/>
      <c r="AVW306" s="52"/>
      <c r="AVX306" s="52"/>
      <c r="AVY306" s="52"/>
      <c r="AVZ306" s="52"/>
      <c r="AWA306" s="52"/>
      <c r="AWB306" s="52"/>
      <c r="AWC306" s="52"/>
      <c r="AWD306" s="52"/>
      <c r="AWE306" s="52"/>
      <c r="AWF306" s="52"/>
      <c r="AWG306" s="52"/>
      <c r="AWH306" s="52"/>
      <c r="AWI306" s="52"/>
      <c r="AWJ306" s="52"/>
      <c r="AWK306" s="52"/>
      <c r="AWL306" s="52"/>
      <c r="AWM306" s="52"/>
      <c r="AWN306" s="52"/>
      <c r="AWO306" s="52"/>
      <c r="AWP306" s="52"/>
      <c r="AWQ306" s="52"/>
      <c r="AWR306" s="52"/>
      <c r="AWS306" s="52"/>
      <c r="AWT306" s="52"/>
      <c r="AWU306" s="52"/>
      <c r="AWV306" s="52"/>
      <c r="AWW306" s="52"/>
      <c r="AWX306" s="52"/>
      <c r="AWY306" s="52"/>
      <c r="AWZ306" s="52"/>
      <c r="AXA306" s="52"/>
      <c r="AXB306" s="52"/>
      <c r="AXC306" s="52"/>
      <c r="AXD306" s="52"/>
      <c r="AXE306" s="52"/>
      <c r="AXF306" s="52"/>
      <c r="AXG306" s="52"/>
      <c r="AXH306" s="52"/>
      <c r="AXI306" s="52"/>
      <c r="AXJ306" s="52"/>
      <c r="AXK306" s="52"/>
      <c r="AXL306" s="52"/>
      <c r="AXM306" s="52"/>
      <c r="AXN306" s="52"/>
      <c r="AXO306" s="52"/>
      <c r="AXP306" s="52"/>
      <c r="AXQ306" s="52"/>
      <c r="AXR306" s="52"/>
      <c r="AXS306" s="52"/>
      <c r="AXT306" s="52"/>
      <c r="AXU306" s="52"/>
      <c r="AXV306" s="52"/>
      <c r="AXW306" s="52"/>
      <c r="AXX306" s="52"/>
      <c r="AXY306" s="52"/>
      <c r="AXZ306" s="52"/>
      <c r="AYA306" s="52"/>
      <c r="AYB306" s="52"/>
      <c r="AYC306" s="52"/>
      <c r="AYD306" s="52"/>
      <c r="AYE306" s="52"/>
      <c r="AYF306" s="52"/>
      <c r="AYG306" s="52"/>
      <c r="AYH306" s="52"/>
      <c r="AYI306" s="52"/>
      <c r="AYJ306" s="52"/>
      <c r="AYK306" s="52"/>
      <c r="AYL306" s="52"/>
      <c r="AYM306" s="52"/>
      <c r="AYN306" s="52"/>
      <c r="AYO306" s="52"/>
      <c r="AYP306" s="52"/>
      <c r="AYQ306" s="52"/>
      <c r="AYR306" s="52"/>
      <c r="AYS306" s="52"/>
      <c r="AYT306" s="52"/>
      <c r="AYU306" s="52"/>
      <c r="AYV306" s="52"/>
      <c r="AYW306" s="52"/>
      <c r="AYX306" s="52"/>
      <c r="AYY306" s="52"/>
      <c r="AYZ306" s="52"/>
      <c r="AZA306" s="52"/>
      <c r="AZB306" s="52"/>
      <c r="AZC306" s="52"/>
      <c r="AZD306" s="52"/>
      <c r="AZE306" s="52"/>
      <c r="AZF306" s="52"/>
      <c r="AZG306" s="52"/>
      <c r="AZH306" s="52"/>
      <c r="AZI306" s="52"/>
      <c r="AZJ306" s="52"/>
      <c r="AZK306" s="52"/>
      <c r="AZL306" s="52"/>
      <c r="AZM306" s="52"/>
      <c r="AZN306" s="52"/>
      <c r="AZO306" s="52"/>
      <c r="AZP306" s="52"/>
      <c r="AZQ306" s="52"/>
      <c r="AZR306" s="52"/>
      <c r="AZS306" s="52"/>
      <c r="AZT306" s="52"/>
      <c r="AZU306" s="52"/>
      <c r="AZV306" s="52"/>
      <c r="AZW306" s="52"/>
      <c r="AZX306" s="52"/>
      <c r="AZY306" s="52"/>
      <c r="AZZ306" s="52"/>
      <c r="BAA306" s="52"/>
      <c r="BAB306" s="52"/>
      <c r="BAC306" s="52"/>
      <c r="BAD306" s="52"/>
      <c r="BAE306" s="52"/>
      <c r="BAF306" s="52"/>
      <c r="BAG306" s="52"/>
      <c r="BAH306" s="52"/>
      <c r="BAI306" s="52"/>
      <c r="BAJ306" s="52"/>
      <c r="BAK306" s="52"/>
      <c r="BAL306" s="52"/>
      <c r="BAM306" s="52"/>
      <c r="BAN306" s="52"/>
      <c r="BAO306" s="52"/>
      <c r="BAP306" s="52"/>
      <c r="BAQ306" s="52"/>
      <c r="BAR306" s="52"/>
      <c r="BAS306" s="52"/>
      <c r="BAT306" s="52"/>
      <c r="BAU306" s="52"/>
      <c r="BAV306" s="52"/>
      <c r="BAW306" s="52"/>
      <c r="BAX306" s="52"/>
      <c r="BAY306" s="52"/>
      <c r="BAZ306" s="52"/>
      <c r="BBA306" s="52"/>
      <c r="BBB306" s="52"/>
      <c r="BBC306" s="52"/>
      <c r="BBD306" s="52"/>
      <c r="BBE306" s="52"/>
      <c r="BBF306" s="52"/>
      <c r="BBG306" s="52"/>
      <c r="BBH306" s="52"/>
      <c r="BBI306" s="52"/>
      <c r="BBJ306" s="52"/>
      <c r="BBK306" s="52"/>
      <c r="BBL306" s="52"/>
      <c r="BBM306" s="52"/>
      <c r="BBN306" s="52"/>
      <c r="BBO306" s="52"/>
      <c r="BBP306" s="52"/>
      <c r="BBQ306" s="52"/>
      <c r="BBR306" s="52"/>
      <c r="BBS306" s="52"/>
      <c r="BBT306" s="52"/>
      <c r="BBU306" s="52"/>
      <c r="BBV306" s="52"/>
      <c r="BBW306" s="52"/>
      <c r="BBX306" s="52"/>
      <c r="BBY306" s="52"/>
      <c r="BBZ306" s="52"/>
      <c r="BCA306" s="52"/>
      <c r="BCB306" s="52"/>
      <c r="BCC306" s="52"/>
      <c r="BCD306" s="52"/>
      <c r="BCE306" s="52"/>
      <c r="BCF306" s="52"/>
      <c r="BCG306" s="52"/>
      <c r="BCH306" s="52"/>
      <c r="BCI306" s="52"/>
      <c r="BCJ306" s="52"/>
      <c r="BCK306" s="52"/>
      <c r="BCL306" s="52"/>
      <c r="BCM306" s="52"/>
      <c r="BCN306" s="52"/>
      <c r="BCO306" s="52"/>
      <c r="BCP306" s="52"/>
      <c r="BCQ306" s="52"/>
      <c r="BCR306" s="52"/>
      <c r="BCS306" s="52"/>
      <c r="BCT306" s="52"/>
    </row>
    <row r="307" spans="1:1450" s="61" customFormat="1" x14ac:dyDescent="0.25">
      <c r="A307" s="115" t="s">
        <v>592</v>
      </c>
      <c r="B307" s="52" t="s">
        <v>592</v>
      </c>
      <c r="C307" s="52" t="s">
        <v>84</v>
      </c>
      <c r="D307" s="52" t="s">
        <v>899</v>
      </c>
      <c r="E307" s="52" t="s">
        <v>897</v>
      </c>
      <c r="F307" s="52" t="s">
        <v>900</v>
      </c>
      <c r="G307" s="53">
        <v>30883</v>
      </c>
      <c r="H307" s="53">
        <v>1821</v>
      </c>
      <c r="I307" s="53">
        <v>786</v>
      </c>
      <c r="J307" s="52"/>
      <c r="K307" s="52"/>
      <c r="L307" s="52"/>
      <c r="M307" s="52"/>
      <c r="N307" s="52"/>
      <c r="O307" s="52">
        <f t="shared" si="53"/>
        <v>1</v>
      </c>
      <c r="P307" s="52"/>
      <c r="Q307" s="52"/>
      <c r="R307" s="52"/>
      <c r="S307" s="52"/>
      <c r="T307" s="52"/>
      <c r="U307" s="52"/>
      <c r="V307" s="52"/>
      <c r="W307" s="52"/>
      <c r="X307" s="52"/>
      <c r="Y307" s="58"/>
      <c r="Z307" s="58"/>
      <c r="AA307" s="58"/>
      <c r="AB307" s="58"/>
      <c r="AC307" s="52"/>
      <c r="AD307" s="52"/>
      <c r="AE307" s="52"/>
      <c r="AF307" s="29"/>
      <c r="AG307" s="60"/>
      <c r="AH307" s="59"/>
      <c r="AI307" s="59"/>
      <c r="AJ307" s="59"/>
      <c r="AK307" s="59"/>
      <c r="AL307" s="52"/>
      <c r="AM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c r="CD307" s="52"/>
      <c r="CE307" s="52"/>
      <c r="CF307" s="52"/>
      <c r="CG307" s="52"/>
      <c r="CH307" s="52"/>
      <c r="CI307" s="52"/>
      <c r="CJ307" s="52"/>
      <c r="CK307" s="52"/>
      <c r="CL307" s="52"/>
      <c r="CM307" s="52"/>
      <c r="CN307" s="52"/>
      <c r="CO307" s="52"/>
      <c r="CP307" s="52"/>
      <c r="CQ307" s="52"/>
      <c r="CR307" s="52"/>
      <c r="CS307" s="52"/>
      <c r="CT307" s="52"/>
      <c r="CU307" s="52"/>
      <c r="CV307" s="52"/>
      <c r="CW307" s="52"/>
      <c r="CX307" s="52"/>
      <c r="CY307" s="52"/>
      <c r="CZ307" s="52"/>
      <c r="DA307" s="52"/>
      <c r="DB307" s="52"/>
      <c r="DC307" s="52"/>
      <c r="DD307" s="52"/>
      <c r="DE307" s="52"/>
      <c r="DF307" s="52"/>
      <c r="DG307" s="52"/>
      <c r="DH307" s="52"/>
      <c r="DI307" s="52"/>
      <c r="DJ307" s="52"/>
      <c r="DK307" s="52"/>
      <c r="DL307" s="52"/>
      <c r="DM307" s="52"/>
      <c r="DN307" s="52"/>
      <c r="DO307" s="52"/>
      <c r="DP307" s="52"/>
      <c r="DQ307" s="52"/>
      <c r="DR307" s="52"/>
      <c r="DS307" s="52"/>
      <c r="DT307" s="52"/>
      <c r="DU307" s="52"/>
      <c r="DV307" s="52"/>
      <c r="DW307" s="52"/>
      <c r="DX307" s="52"/>
      <c r="DY307" s="52"/>
      <c r="DZ307" s="52"/>
      <c r="EA307" s="52"/>
      <c r="EB307" s="52"/>
      <c r="EC307" s="52"/>
      <c r="ED307" s="52"/>
      <c r="EE307" s="52"/>
      <c r="EF307" s="52"/>
      <c r="EG307" s="52"/>
      <c r="EH307" s="52"/>
      <c r="EI307" s="52"/>
      <c r="EJ307" s="52"/>
      <c r="EK307" s="52"/>
      <c r="EL307" s="52"/>
      <c r="EM307" s="52"/>
      <c r="EN307" s="52"/>
      <c r="EO307" s="52"/>
      <c r="EP307" s="52"/>
      <c r="EQ307" s="52"/>
      <c r="ER307" s="52"/>
      <c r="ES307" s="52"/>
      <c r="ET307" s="52"/>
      <c r="EU307" s="52"/>
      <c r="EV307" s="52"/>
      <c r="EW307" s="52"/>
      <c r="EX307" s="52"/>
      <c r="EY307" s="52"/>
      <c r="EZ307" s="52"/>
      <c r="FA307" s="52"/>
      <c r="FB307" s="52"/>
      <c r="FC307" s="52"/>
      <c r="FD307" s="52"/>
      <c r="FE307" s="52"/>
      <c r="FF307" s="52"/>
      <c r="FG307" s="52"/>
      <c r="FH307" s="52"/>
      <c r="FI307" s="52"/>
      <c r="FJ307" s="52"/>
      <c r="FK307" s="52"/>
      <c r="FL307" s="52"/>
      <c r="FM307" s="52"/>
      <c r="FN307" s="52"/>
      <c r="FO307" s="52"/>
      <c r="FP307" s="52"/>
      <c r="FQ307" s="52"/>
      <c r="FR307" s="52"/>
      <c r="FS307" s="52"/>
      <c r="FT307" s="52"/>
      <c r="FU307" s="52"/>
      <c r="FV307" s="52"/>
      <c r="FW307" s="52"/>
      <c r="FX307" s="52"/>
      <c r="FY307" s="52"/>
      <c r="FZ307" s="52"/>
      <c r="GA307" s="52"/>
      <c r="GB307" s="52"/>
      <c r="GC307" s="52"/>
      <c r="GD307" s="52"/>
      <c r="GE307" s="52"/>
      <c r="GF307" s="52"/>
      <c r="GG307" s="52"/>
      <c r="GH307" s="52"/>
      <c r="GI307" s="52"/>
      <c r="GJ307" s="52"/>
      <c r="GK307" s="52"/>
      <c r="GL307" s="52"/>
      <c r="GM307" s="52"/>
      <c r="GN307" s="52"/>
      <c r="GO307" s="52"/>
      <c r="GP307" s="52"/>
      <c r="GQ307" s="52"/>
      <c r="GR307" s="52"/>
      <c r="GS307" s="52"/>
      <c r="GT307" s="52"/>
      <c r="GU307" s="52"/>
      <c r="GV307" s="52"/>
      <c r="GW307" s="52"/>
      <c r="GX307" s="52"/>
      <c r="GY307" s="52"/>
      <c r="GZ307" s="52"/>
      <c r="HA307" s="52"/>
      <c r="HB307" s="52"/>
      <c r="HC307" s="52"/>
      <c r="HD307" s="52"/>
      <c r="HE307" s="52"/>
      <c r="HF307" s="52"/>
      <c r="HG307" s="52"/>
      <c r="HH307" s="52"/>
      <c r="HI307" s="52"/>
      <c r="HJ307" s="52"/>
      <c r="HK307" s="52"/>
      <c r="HL307" s="52"/>
      <c r="HM307" s="52"/>
      <c r="HN307" s="52"/>
      <c r="HO307" s="52"/>
      <c r="HP307" s="52"/>
      <c r="HQ307" s="52"/>
      <c r="HR307" s="52"/>
      <c r="HS307" s="52"/>
      <c r="HT307" s="52"/>
      <c r="HU307" s="52"/>
      <c r="HV307" s="52"/>
      <c r="HW307" s="52"/>
      <c r="HX307" s="52"/>
      <c r="HY307" s="52"/>
      <c r="HZ307" s="52"/>
      <c r="IA307" s="52"/>
      <c r="IB307" s="52"/>
      <c r="IC307" s="52"/>
      <c r="ID307" s="52"/>
      <c r="IE307" s="52"/>
      <c r="IF307" s="52"/>
      <c r="IG307" s="52"/>
      <c r="IH307" s="52"/>
      <c r="II307" s="52"/>
      <c r="IJ307" s="52"/>
      <c r="IK307" s="52"/>
      <c r="IL307" s="52"/>
      <c r="IM307" s="52"/>
      <c r="IN307" s="52"/>
      <c r="IO307" s="52"/>
      <c r="IP307" s="52"/>
      <c r="IQ307" s="52"/>
      <c r="IR307" s="52"/>
      <c r="IS307" s="52"/>
      <c r="IT307" s="52"/>
      <c r="IU307" s="52"/>
      <c r="IV307" s="52"/>
      <c r="IW307" s="52"/>
      <c r="IX307" s="52"/>
      <c r="IY307" s="52"/>
      <c r="IZ307" s="52"/>
      <c r="JA307" s="52"/>
      <c r="JB307" s="52"/>
      <c r="JC307" s="52"/>
      <c r="JD307" s="52"/>
      <c r="JE307" s="52"/>
      <c r="JF307" s="52"/>
      <c r="JG307" s="52"/>
      <c r="JH307" s="52"/>
      <c r="JI307" s="52"/>
      <c r="JJ307" s="52"/>
      <c r="JK307" s="52"/>
      <c r="JL307" s="52"/>
      <c r="JM307" s="52"/>
      <c r="JN307" s="52"/>
      <c r="JO307" s="52"/>
      <c r="JP307" s="52"/>
      <c r="JQ307" s="52"/>
      <c r="JR307" s="52"/>
      <c r="JS307" s="52"/>
      <c r="JT307" s="52"/>
      <c r="JU307" s="52"/>
      <c r="JV307" s="52"/>
      <c r="JW307" s="52"/>
      <c r="JX307" s="52"/>
      <c r="JY307" s="52"/>
      <c r="JZ307" s="52"/>
      <c r="KA307" s="52"/>
      <c r="KB307" s="52"/>
      <c r="KC307" s="52"/>
      <c r="KD307" s="52"/>
      <c r="KE307" s="52"/>
      <c r="KF307" s="52"/>
      <c r="KG307" s="52"/>
      <c r="KH307" s="52"/>
      <c r="KI307" s="52"/>
      <c r="KJ307" s="52"/>
      <c r="KK307" s="52"/>
      <c r="KL307" s="52"/>
      <c r="KM307" s="52"/>
      <c r="KN307" s="52"/>
      <c r="KO307" s="52"/>
      <c r="KP307" s="52"/>
      <c r="KQ307" s="52"/>
      <c r="KR307" s="52"/>
      <c r="KS307" s="52"/>
      <c r="KT307" s="52"/>
      <c r="KU307" s="52"/>
      <c r="KV307" s="52"/>
      <c r="KW307" s="52"/>
      <c r="KX307" s="52"/>
      <c r="KY307" s="52"/>
      <c r="KZ307" s="52"/>
      <c r="LA307" s="52"/>
      <c r="LB307" s="52"/>
      <c r="LC307" s="52"/>
      <c r="LD307" s="52"/>
      <c r="LE307" s="52"/>
      <c r="LF307" s="52"/>
      <c r="LG307" s="52"/>
      <c r="LH307" s="52"/>
      <c r="LI307" s="52"/>
      <c r="LJ307" s="52"/>
      <c r="LK307" s="52"/>
      <c r="LL307" s="52"/>
      <c r="LM307" s="52"/>
      <c r="LN307" s="52"/>
      <c r="LO307" s="52"/>
      <c r="LP307" s="52"/>
      <c r="LQ307" s="52"/>
      <c r="LR307" s="52"/>
      <c r="LS307" s="52"/>
      <c r="LT307" s="52"/>
      <c r="LU307" s="52"/>
      <c r="LV307" s="52"/>
      <c r="LW307" s="52"/>
      <c r="LX307" s="52"/>
      <c r="LY307" s="52"/>
      <c r="LZ307" s="52"/>
      <c r="MA307" s="52"/>
      <c r="MB307" s="52"/>
      <c r="MC307" s="52"/>
      <c r="MD307" s="52"/>
      <c r="ME307" s="52"/>
      <c r="MF307" s="52"/>
      <c r="MG307" s="52"/>
      <c r="MH307" s="52"/>
      <c r="MI307" s="52"/>
      <c r="MJ307" s="52"/>
      <c r="MK307" s="52"/>
      <c r="ML307" s="52"/>
      <c r="MM307" s="52"/>
      <c r="MN307" s="52"/>
      <c r="MO307" s="52"/>
      <c r="MP307" s="52"/>
      <c r="MQ307" s="52"/>
      <c r="MR307" s="52"/>
      <c r="MS307" s="52"/>
      <c r="MT307" s="52"/>
      <c r="MU307" s="52"/>
      <c r="MV307" s="52"/>
      <c r="MW307" s="52"/>
      <c r="MX307" s="52"/>
      <c r="MY307" s="52"/>
      <c r="MZ307" s="52"/>
      <c r="NA307" s="52"/>
      <c r="NB307" s="52"/>
      <c r="NC307" s="52"/>
      <c r="ND307" s="52"/>
      <c r="NE307" s="52"/>
      <c r="NF307" s="52"/>
      <c r="NG307" s="52"/>
      <c r="NH307" s="52"/>
      <c r="NI307" s="52"/>
      <c r="NJ307" s="52"/>
      <c r="NK307" s="52"/>
      <c r="NL307" s="52"/>
      <c r="NM307" s="52"/>
      <c r="NN307" s="52"/>
      <c r="NO307" s="52"/>
      <c r="NP307" s="52"/>
      <c r="NQ307" s="52"/>
      <c r="NR307" s="52"/>
      <c r="NS307" s="52"/>
      <c r="NT307" s="52"/>
      <c r="NU307" s="52"/>
      <c r="NV307" s="52"/>
      <c r="NW307" s="52"/>
      <c r="NX307" s="52"/>
      <c r="NY307" s="52"/>
      <c r="NZ307" s="52"/>
      <c r="OA307" s="52"/>
      <c r="OB307" s="52"/>
      <c r="OC307" s="52"/>
      <c r="OD307" s="52"/>
      <c r="OE307" s="52"/>
      <c r="OF307" s="52"/>
      <c r="OG307" s="52"/>
      <c r="OH307" s="52"/>
      <c r="OI307" s="52"/>
      <c r="OJ307" s="52"/>
      <c r="OK307" s="52"/>
      <c r="OL307" s="52"/>
      <c r="OM307" s="52"/>
      <c r="ON307" s="52"/>
      <c r="OO307" s="52"/>
      <c r="OP307" s="52"/>
      <c r="OQ307" s="52"/>
      <c r="OR307" s="52"/>
      <c r="OS307" s="52"/>
      <c r="OT307" s="52"/>
      <c r="OU307" s="52"/>
      <c r="OV307" s="52"/>
      <c r="OW307" s="52"/>
      <c r="OX307" s="52"/>
      <c r="OY307" s="52"/>
      <c r="OZ307" s="52"/>
      <c r="PA307" s="52"/>
      <c r="PB307" s="52"/>
      <c r="PC307" s="52"/>
      <c r="PD307" s="52"/>
      <c r="PE307" s="52"/>
      <c r="PF307" s="52"/>
      <c r="PG307" s="52"/>
      <c r="PH307" s="52"/>
      <c r="PI307" s="52"/>
      <c r="PJ307" s="52"/>
      <c r="PK307" s="52"/>
      <c r="PL307" s="52"/>
      <c r="PM307" s="52"/>
      <c r="PN307" s="52"/>
      <c r="PO307" s="52"/>
      <c r="PP307" s="52"/>
      <c r="PQ307" s="52"/>
      <c r="PR307" s="52"/>
      <c r="PS307" s="52"/>
      <c r="PT307" s="52"/>
      <c r="PU307" s="52"/>
      <c r="PV307" s="52"/>
      <c r="PW307" s="52"/>
      <c r="PX307" s="52"/>
      <c r="PY307" s="52"/>
      <c r="PZ307" s="52"/>
      <c r="QA307" s="52"/>
      <c r="QB307" s="52"/>
      <c r="QC307" s="52"/>
      <c r="QD307" s="52"/>
      <c r="QE307" s="52"/>
      <c r="QF307" s="52"/>
      <c r="QG307" s="52"/>
      <c r="QH307" s="52"/>
      <c r="QI307" s="52"/>
      <c r="QJ307" s="52"/>
      <c r="QK307" s="52"/>
      <c r="QL307" s="52"/>
      <c r="QM307" s="52"/>
      <c r="QN307" s="52"/>
      <c r="QO307" s="52"/>
      <c r="QP307" s="52"/>
      <c r="QQ307" s="52"/>
      <c r="QR307" s="52"/>
      <c r="QS307" s="52"/>
      <c r="QT307" s="52"/>
      <c r="QU307" s="52"/>
      <c r="QV307" s="52"/>
      <c r="QW307" s="52"/>
      <c r="QX307" s="52"/>
      <c r="QY307" s="52"/>
      <c r="QZ307" s="52"/>
      <c r="RA307" s="52"/>
      <c r="RB307" s="52"/>
      <c r="RC307" s="52"/>
      <c r="RD307" s="52"/>
      <c r="RE307" s="52"/>
      <c r="RF307" s="52"/>
      <c r="RG307" s="52"/>
      <c r="RH307" s="52"/>
      <c r="RI307" s="52"/>
      <c r="RJ307" s="52"/>
      <c r="RK307" s="52"/>
      <c r="RL307" s="52"/>
      <c r="RM307" s="52"/>
      <c r="RN307" s="52"/>
      <c r="RO307" s="52"/>
      <c r="RP307" s="52"/>
      <c r="RQ307" s="52"/>
      <c r="RR307" s="52"/>
      <c r="RS307" s="52"/>
      <c r="RT307" s="52"/>
      <c r="RU307" s="52"/>
      <c r="RV307" s="52"/>
      <c r="RW307" s="52"/>
      <c r="RX307" s="52"/>
      <c r="RY307" s="52"/>
      <c r="RZ307" s="52"/>
      <c r="SA307" s="52"/>
      <c r="SB307" s="52"/>
      <c r="SC307" s="52"/>
      <c r="SD307" s="52"/>
      <c r="SE307" s="52"/>
      <c r="SF307" s="52"/>
      <c r="SG307" s="52"/>
      <c r="SH307" s="52"/>
      <c r="SI307" s="52"/>
      <c r="SJ307" s="52"/>
      <c r="SK307" s="52"/>
      <c r="SL307" s="52"/>
      <c r="SM307" s="52"/>
      <c r="SN307" s="52"/>
      <c r="SO307" s="52"/>
      <c r="SP307" s="52"/>
      <c r="SQ307" s="52"/>
      <c r="SR307" s="52"/>
      <c r="SS307" s="52"/>
      <c r="ST307" s="52"/>
      <c r="SU307" s="52"/>
      <c r="SV307" s="52"/>
      <c r="SW307" s="52"/>
      <c r="SX307" s="52"/>
      <c r="SY307" s="52"/>
      <c r="SZ307" s="52"/>
      <c r="TA307" s="52"/>
      <c r="TB307" s="52"/>
      <c r="TC307" s="52"/>
      <c r="TD307" s="52"/>
      <c r="TE307" s="52"/>
      <c r="TF307" s="52"/>
      <c r="TG307" s="52"/>
      <c r="TH307" s="52"/>
      <c r="TI307" s="52"/>
      <c r="TJ307" s="52"/>
      <c r="TK307" s="52"/>
      <c r="TL307" s="52"/>
      <c r="TM307" s="52"/>
      <c r="TN307" s="52"/>
      <c r="TO307" s="52"/>
      <c r="TP307" s="52"/>
      <c r="TQ307" s="52"/>
      <c r="TR307" s="52"/>
      <c r="TS307" s="52"/>
      <c r="TT307" s="52"/>
      <c r="TU307" s="52"/>
      <c r="TV307" s="52"/>
      <c r="TW307" s="52"/>
      <c r="TX307" s="52"/>
      <c r="TY307" s="52"/>
      <c r="TZ307" s="52"/>
      <c r="UA307" s="52"/>
      <c r="UB307" s="52"/>
      <c r="UC307" s="52"/>
      <c r="UD307" s="52"/>
      <c r="UE307" s="52"/>
      <c r="UF307" s="52"/>
      <c r="UG307" s="52"/>
      <c r="UH307" s="52"/>
      <c r="UI307" s="52"/>
      <c r="UJ307" s="52"/>
      <c r="UK307" s="52"/>
      <c r="UL307" s="52"/>
      <c r="UM307" s="52"/>
      <c r="UN307" s="52"/>
      <c r="UO307" s="52"/>
      <c r="UP307" s="52"/>
      <c r="UQ307" s="52"/>
      <c r="UR307" s="52"/>
      <c r="US307" s="52"/>
      <c r="UT307" s="52"/>
      <c r="UU307" s="52"/>
      <c r="UV307" s="52"/>
      <c r="UW307" s="52"/>
      <c r="UX307" s="52"/>
      <c r="UY307" s="52"/>
      <c r="UZ307" s="52"/>
      <c r="VA307" s="52"/>
      <c r="VB307" s="52"/>
      <c r="VC307" s="52"/>
      <c r="VD307" s="52"/>
      <c r="VE307" s="52"/>
      <c r="VF307" s="52"/>
      <c r="VG307" s="52"/>
      <c r="VH307" s="52"/>
      <c r="VI307" s="52"/>
      <c r="VJ307" s="52"/>
      <c r="VK307" s="52"/>
      <c r="VL307" s="52"/>
      <c r="VM307" s="52"/>
      <c r="VN307" s="52"/>
      <c r="VO307" s="52"/>
      <c r="VP307" s="52"/>
      <c r="VQ307" s="52"/>
      <c r="VR307" s="52"/>
      <c r="VS307" s="52"/>
      <c r="VT307" s="52"/>
      <c r="VU307" s="52"/>
      <c r="VV307" s="52"/>
      <c r="VW307" s="52"/>
      <c r="VX307" s="52"/>
      <c r="VY307" s="52"/>
      <c r="VZ307" s="52"/>
      <c r="WA307" s="52"/>
      <c r="WB307" s="52"/>
      <c r="WC307" s="52"/>
      <c r="WD307" s="52"/>
      <c r="WE307" s="52"/>
      <c r="WF307" s="52"/>
      <c r="WG307" s="52"/>
      <c r="WH307" s="52"/>
      <c r="WI307" s="52"/>
      <c r="WJ307" s="52"/>
      <c r="WK307" s="52"/>
      <c r="WL307" s="52"/>
      <c r="WM307" s="52"/>
      <c r="WN307" s="52"/>
      <c r="WO307" s="52"/>
      <c r="WP307" s="52"/>
      <c r="WQ307" s="52"/>
      <c r="WR307" s="52"/>
      <c r="WS307" s="52"/>
      <c r="WT307" s="52"/>
      <c r="WU307" s="52"/>
      <c r="WV307" s="52"/>
      <c r="WW307" s="52"/>
      <c r="WX307" s="52"/>
      <c r="WY307" s="52"/>
      <c r="WZ307" s="52"/>
      <c r="XA307" s="52"/>
      <c r="XB307" s="52"/>
      <c r="XC307" s="52"/>
      <c r="XD307" s="52"/>
      <c r="XE307" s="52"/>
      <c r="XF307" s="52"/>
      <c r="XG307" s="52"/>
      <c r="XH307" s="52"/>
      <c r="XI307" s="52"/>
      <c r="XJ307" s="52"/>
      <c r="XK307" s="52"/>
      <c r="XL307" s="52"/>
      <c r="XM307" s="52"/>
      <c r="XN307" s="52"/>
      <c r="XO307" s="52"/>
      <c r="XP307" s="52"/>
      <c r="XQ307" s="52"/>
      <c r="XR307" s="52"/>
      <c r="XS307" s="52"/>
      <c r="XT307" s="52"/>
      <c r="XU307" s="52"/>
      <c r="XV307" s="52"/>
      <c r="XW307" s="52"/>
      <c r="XX307" s="52"/>
      <c r="XY307" s="52"/>
      <c r="XZ307" s="52"/>
      <c r="YA307" s="52"/>
      <c r="YB307" s="52"/>
      <c r="YC307" s="52"/>
      <c r="YD307" s="52"/>
      <c r="YE307" s="52"/>
      <c r="YF307" s="52"/>
      <c r="YG307" s="52"/>
      <c r="YH307" s="52"/>
      <c r="YI307" s="52"/>
      <c r="YJ307" s="52"/>
      <c r="YK307" s="52"/>
      <c r="YL307" s="52"/>
      <c r="YM307" s="52"/>
      <c r="YN307" s="52"/>
      <c r="YO307" s="52"/>
      <c r="YP307" s="52"/>
      <c r="YQ307" s="52"/>
      <c r="YR307" s="52"/>
      <c r="YS307" s="52"/>
      <c r="YT307" s="52"/>
      <c r="YU307" s="52"/>
      <c r="YV307" s="52"/>
      <c r="YW307" s="52"/>
      <c r="YX307" s="52"/>
      <c r="YY307" s="52"/>
      <c r="YZ307" s="52"/>
      <c r="ZA307" s="52"/>
      <c r="ZB307" s="52"/>
      <c r="ZC307" s="52"/>
      <c r="ZD307" s="52"/>
      <c r="ZE307" s="52"/>
      <c r="ZF307" s="52"/>
      <c r="ZG307" s="52"/>
      <c r="ZH307" s="52"/>
      <c r="ZI307" s="52"/>
      <c r="ZJ307" s="52"/>
      <c r="ZK307" s="52"/>
      <c r="ZL307" s="52"/>
      <c r="ZM307" s="52"/>
      <c r="ZN307" s="52"/>
      <c r="ZO307" s="52"/>
      <c r="ZP307" s="52"/>
      <c r="ZQ307" s="52"/>
      <c r="ZR307" s="52"/>
      <c r="ZS307" s="52"/>
      <c r="ZT307" s="52"/>
      <c r="ZU307" s="52"/>
      <c r="ZV307" s="52"/>
      <c r="ZW307" s="52"/>
      <c r="ZX307" s="52"/>
      <c r="ZY307" s="52"/>
      <c r="ZZ307" s="52"/>
      <c r="AAA307" s="52"/>
      <c r="AAB307" s="52"/>
      <c r="AAC307" s="52"/>
      <c r="AAD307" s="52"/>
      <c r="AAE307" s="52"/>
      <c r="AAF307" s="52"/>
      <c r="AAG307" s="52"/>
      <c r="AAH307" s="52"/>
      <c r="AAI307" s="52"/>
      <c r="AAJ307" s="52"/>
      <c r="AAK307" s="52"/>
      <c r="AAL307" s="52"/>
      <c r="AAM307" s="52"/>
      <c r="AAN307" s="52"/>
      <c r="AAO307" s="52"/>
      <c r="AAP307" s="52"/>
      <c r="AAQ307" s="52"/>
      <c r="AAR307" s="52"/>
      <c r="AAS307" s="52"/>
      <c r="AAT307" s="52"/>
      <c r="AAU307" s="52"/>
      <c r="AAV307" s="52"/>
      <c r="AAW307" s="52"/>
      <c r="AAX307" s="52"/>
      <c r="AAY307" s="52"/>
      <c r="AAZ307" s="52"/>
      <c r="ABA307" s="52"/>
      <c r="ABB307" s="52"/>
      <c r="ABC307" s="52"/>
      <c r="ABD307" s="52"/>
      <c r="ABE307" s="52"/>
      <c r="ABF307" s="52"/>
      <c r="ABG307" s="52"/>
      <c r="ABH307" s="52"/>
      <c r="ABI307" s="52"/>
      <c r="ABJ307" s="52"/>
      <c r="ABK307" s="52"/>
      <c r="ABL307" s="52"/>
      <c r="ABM307" s="52"/>
      <c r="ABN307" s="52"/>
      <c r="ABO307" s="52"/>
      <c r="ABP307" s="52"/>
      <c r="ABQ307" s="52"/>
      <c r="ABR307" s="52"/>
      <c r="ABS307" s="52"/>
      <c r="ABT307" s="52"/>
      <c r="ABU307" s="52"/>
      <c r="ABV307" s="52"/>
      <c r="ABW307" s="52"/>
      <c r="ABX307" s="52"/>
      <c r="ABY307" s="52"/>
      <c r="ABZ307" s="52"/>
      <c r="ACA307" s="52"/>
      <c r="ACB307" s="52"/>
      <c r="ACC307" s="52"/>
      <c r="ACD307" s="52"/>
      <c r="ACE307" s="52"/>
      <c r="ACF307" s="52"/>
      <c r="ACG307" s="52"/>
      <c r="ACH307" s="52"/>
      <c r="ACI307" s="52"/>
      <c r="ACJ307" s="52"/>
      <c r="ACK307" s="52"/>
      <c r="ACL307" s="52"/>
      <c r="ACM307" s="52"/>
      <c r="ACN307" s="52"/>
      <c r="ACO307" s="52"/>
      <c r="ACP307" s="52"/>
      <c r="ACQ307" s="52"/>
      <c r="ACR307" s="52"/>
      <c r="ACS307" s="52"/>
      <c r="ACT307" s="52"/>
      <c r="ACU307" s="52"/>
      <c r="ACV307" s="52"/>
      <c r="ACW307" s="52"/>
      <c r="ACX307" s="52"/>
      <c r="ACY307" s="52"/>
      <c r="ACZ307" s="52"/>
      <c r="ADA307" s="52"/>
      <c r="ADB307" s="52"/>
      <c r="ADC307" s="52"/>
      <c r="ADD307" s="52"/>
      <c r="ADE307" s="52"/>
      <c r="ADF307" s="52"/>
      <c r="ADG307" s="52"/>
      <c r="ADH307" s="52"/>
      <c r="ADI307" s="52"/>
      <c r="ADJ307" s="52"/>
      <c r="ADK307" s="52"/>
      <c r="ADL307" s="52"/>
      <c r="ADM307" s="52"/>
      <c r="ADN307" s="52"/>
      <c r="ADO307" s="52"/>
      <c r="ADP307" s="52"/>
      <c r="ADQ307" s="52"/>
      <c r="ADR307" s="52"/>
      <c r="ADS307" s="52"/>
      <c r="ADT307" s="52"/>
      <c r="ADU307" s="52"/>
      <c r="ADV307" s="52"/>
      <c r="ADW307" s="52"/>
      <c r="ADX307" s="52"/>
      <c r="ADY307" s="52"/>
      <c r="ADZ307" s="52"/>
      <c r="AEA307" s="52"/>
      <c r="AEB307" s="52"/>
      <c r="AEC307" s="52"/>
      <c r="AED307" s="52"/>
      <c r="AEE307" s="52"/>
      <c r="AEF307" s="52"/>
      <c r="AEG307" s="52"/>
      <c r="AEH307" s="52"/>
      <c r="AEI307" s="52"/>
      <c r="AEJ307" s="52"/>
      <c r="AEK307" s="52"/>
      <c r="AEL307" s="52"/>
      <c r="AEM307" s="52"/>
      <c r="AEN307" s="52"/>
      <c r="AEO307" s="52"/>
      <c r="AEP307" s="52"/>
      <c r="AEQ307" s="52"/>
      <c r="AER307" s="52"/>
      <c r="AES307" s="52"/>
      <c r="AET307" s="52"/>
      <c r="AEU307" s="52"/>
      <c r="AEV307" s="52"/>
      <c r="AEW307" s="52"/>
      <c r="AEX307" s="52"/>
      <c r="AEY307" s="52"/>
      <c r="AEZ307" s="52"/>
      <c r="AFA307" s="52"/>
      <c r="AFB307" s="52"/>
      <c r="AFC307" s="52"/>
      <c r="AFD307" s="52"/>
      <c r="AFE307" s="52"/>
      <c r="AFF307" s="52"/>
      <c r="AFG307" s="52"/>
      <c r="AFH307" s="52"/>
      <c r="AFI307" s="52"/>
      <c r="AFJ307" s="52"/>
      <c r="AFK307" s="52"/>
      <c r="AFL307" s="52"/>
      <c r="AFM307" s="52"/>
      <c r="AFN307" s="52"/>
      <c r="AFO307" s="52"/>
      <c r="AFP307" s="52"/>
      <c r="AFQ307" s="52"/>
      <c r="AFR307" s="52"/>
      <c r="AFS307" s="52"/>
      <c r="AFT307" s="52"/>
      <c r="AFU307" s="52"/>
      <c r="AFV307" s="52"/>
      <c r="AFW307" s="52"/>
      <c r="AFX307" s="52"/>
      <c r="AFY307" s="52"/>
      <c r="AFZ307" s="52"/>
      <c r="AGA307" s="52"/>
      <c r="AGB307" s="52"/>
      <c r="AGC307" s="52"/>
      <c r="AGD307" s="52"/>
      <c r="AGE307" s="52"/>
      <c r="AGF307" s="52"/>
      <c r="AGG307" s="52"/>
      <c r="AGH307" s="52"/>
      <c r="AGI307" s="52"/>
      <c r="AGJ307" s="52"/>
      <c r="AGK307" s="52"/>
      <c r="AGL307" s="52"/>
      <c r="AGM307" s="52"/>
      <c r="AGN307" s="52"/>
      <c r="AGO307" s="52"/>
      <c r="AGP307" s="52"/>
      <c r="AGQ307" s="52"/>
      <c r="AGR307" s="52"/>
      <c r="AGS307" s="52"/>
      <c r="AGT307" s="52"/>
      <c r="AGU307" s="52"/>
      <c r="AGV307" s="52"/>
      <c r="AGW307" s="52"/>
      <c r="AGX307" s="52"/>
      <c r="AGY307" s="52"/>
      <c r="AGZ307" s="52"/>
      <c r="AHA307" s="52"/>
      <c r="AHB307" s="52"/>
      <c r="AHC307" s="52"/>
      <c r="AHD307" s="52"/>
      <c r="AHE307" s="52"/>
      <c r="AHF307" s="52"/>
      <c r="AHG307" s="52"/>
      <c r="AHH307" s="52"/>
      <c r="AHI307" s="52"/>
      <c r="AHJ307" s="52"/>
      <c r="AHK307" s="52"/>
      <c r="AHL307" s="52"/>
      <c r="AHM307" s="52"/>
      <c r="AHN307" s="52"/>
      <c r="AHO307" s="52"/>
      <c r="AHP307" s="52"/>
      <c r="AHQ307" s="52"/>
      <c r="AHR307" s="52"/>
      <c r="AHS307" s="52"/>
      <c r="AHT307" s="52"/>
      <c r="AHU307" s="52"/>
      <c r="AHV307" s="52"/>
      <c r="AHW307" s="52"/>
      <c r="AHX307" s="52"/>
      <c r="AHY307" s="52"/>
      <c r="AHZ307" s="52"/>
      <c r="AIA307" s="52"/>
      <c r="AIB307" s="52"/>
      <c r="AIC307" s="52"/>
      <c r="AID307" s="52"/>
      <c r="AIE307" s="52"/>
      <c r="AIF307" s="52"/>
      <c r="AIG307" s="52"/>
      <c r="AIH307" s="52"/>
      <c r="AII307" s="52"/>
      <c r="AIJ307" s="52"/>
      <c r="AIK307" s="52"/>
      <c r="AIL307" s="52"/>
      <c r="AIM307" s="52"/>
      <c r="AIN307" s="52"/>
      <c r="AIO307" s="52"/>
      <c r="AIP307" s="52"/>
      <c r="AIQ307" s="52"/>
      <c r="AIR307" s="52"/>
      <c r="AIS307" s="52"/>
      <c r="AIT307" s="52"/>
      <c r="AIU307" s="52"/>
      <c r="AIV307" s="52"/>
      <c r="AIW307" s="52"/>
      <c r="AIX307" s="52"/>
      <c r="AIY307" s="52"/>
      <c r="AIZ307" s="52"/>
      <c r="AJA307" s="52"/>
      <c r="AJB307" s="52"/>
      <c r="AJC307" s="52"/>
      <c r="AJD307" s="52"/>
      <c r="AJE307" s="52"/>
      <c r="AJF307" s="52"/>
      <c r="AJG307" s="52"/>
      <c r="AJH307" s="52"/>
      <c r="AJI307" s="52"/>
      <c r="AJJ307" s="52"/>
      <c r="AJK307" s="52"/>
      <c r="AJL307" s="52"/>
      <c r="AJM307" s="52"/>
      <c r="AJN307" s="52"/>
      <c r="AJO307" s="52"/>
      <c r="AJP307" s="52"/>
      <c r="AJQ307" s="52"/>
      <c r="AJR307" s="52"/>
      <c r="AJS307" s="52"/>
      <c r="AJT307" s="52"/>
      <c r="AJU307" s="52"/>
      <c r="AJV307" s="52"/>
      <c r="AJW307" s="52"/>
      <c r="AJX307" s="52"/>
      <c r="AJY307" s="52"/>
      <c r="AJZ307" s="52"/>
      <c r="AKA307" s="52"/>
      <c r="AKB307" s="52"/>
      <c r="AKC307" s="52"/>
      <c r="AKD307" s="52"/>
      <c r="AKE307" s="52"/>
      <c r="AKF307" s="52"/>
      <c r="AKG307" s="52"/>
      <c r="AKH307" s="52"/>
      <c r="AKI307" s="52"/>
      <c r="AKJ307" s="52"/>
      <c r="AKK307" s="52"/>
      <c r="AKL307" s="52"/>
      <c r="AKM307" s="52"/>
      <c r="AKN307" s="52"/>
      <c r="AKO307" s="52"/>
      <c r="AKP307" s="52"/>
      <c r="AKQ307" s="52"/>
      <c r="AKR307" s="52"/>
      <c r="AKS307" s="52"/>
      <c r="AKT307" s="52"/>
      <c r="AKU307" s="52"/>
      <c r="AKV307" s="52"/>
      <c r="AKW307" s="52"/>
      <c r="AKX307" s="52"/>
      <c r="AKY307" s="52"/>
      <c r="AKZ307" s="52"/>
      <c r="ALA307" s="52"/>
      <c r="ALB307" s="52"/>
      <c r="ALC307" s="52"/>
      <c r="ALD307" s="52"/>
      <c r="ALE307" s="52"/>
      <c r="ALF307" s="52"/>
      <c r="ALG307" s="52"/>
      <c r="ALH307" s="52"/>
      <c r="ALI307" s="52"/>
      <c r="ALJ307" s="52"/>
      <c r="ALK307" s="52"/>
      <c r="ALL307" s="52"/>
      <c r="ALM307" s="52"/>
      <c r="ALN307" s="52"/>
      <c r="ALO307" s="52"/>
      <c r="ALP307" s="52"/>
      <c r="ALQ307" s="52"/>
      <c r="ALR307" s="52"/>
      <c r="ALS307" s="52"/>
      <c r="ALT307" s="52"/>
      <c r="ALU307" s="52"/>
      <c r="ALV307" s="52"/>
      <c r="ALW307" s="52"/>
      <c r="ALX307" s="52"/>
      <c r="ALY307" s="52"/>
      <c r="ALZ307" s="52"/>
      <c r="AMA307" s="52"/>
      <c r="AMB307" s="52"/>
      <c r="AMC307" s="52"/>
      <c r="AMD307" s="52"/>
      <c r="AME307" s="52"/>
      <c r="AMF307" s="52"/>
      <c r="AMG307" s="52"/>
      <c r="AMH307" s="52"/>
      <c r="AMI307" s="52"/>
      <c r="AMJ307" s="52"/>
      <c r="AMK307" s="52"/>
      <c r="AML307" s="52"/>
      <c r="AMM307" s="52"/>
      <c r="AMN307" s="52"/>
      <c r="AMO307" s="52"/>
      <c r="AMP307" s="52"/>
      <c r="AMQ307" s="52"/>
      <c r="AMR307" s="52"/>
      <c r="AMS307" s="52"/>
      <c r="AMT307" s="52"/>
      <c r="AMU307" s="52"/>
      <c r="AMV307" s="52"/>
      <c r="AMW307" s="52"/>
      <c r="AMX307" s="52"/>
      <c r="AMY307" s="52"/>
      <c r="AMZ307" s="52"/>
      <c r="ANA307" s="52"/>
      <c r="ANB307" s="52"/>
      <c r="ANC307" s="52"/>
      <c r="AND307" s="52"/>
      <c r="ANE307" s="52"/>
      <c r="ANF307" s="52"/>
      <c r="ANG307" s="52"/>
      <c r="ANH307" s="52"/>
      <c r="ANI307" s="52"/>
      <c r="ANJ307" s="52"/>
      <c r="ANK307" s="52"/>
      <c r="ANL307" s="52"/>
      <c r="ANM307" s="52"/>
      <c r="ANN307" s="52"/>
      <c r="ANO307" s="52"/>
      <c r="ANP307" s="52"/>
      <c r="ANQ307" s="52"/>
      <c r="ANR307" s="52"/>
      <c r="ANS307" s="52"/>
      <c r="ANT307" s="52"/>
      <c r="ANU307" s="52"/>
      <c r="ANV307" s="52"/>
      <c r="ANW307" s="52"/>
      <c r="ANX307" s="52"/>
      <c r="ANY307" s="52"/>
      <c r="ANZ307" s="52"/>
      <c r="AOA307" s="52"/>
      <c r="AOB307" s="52"/>
      <c r="AOC307" s="52"/>
      <c r="AOD307" s="52"/>
      <c r="AOE307" s="52"/>
      <c r="AOF307" s="52"/>
      <c r="AOG307" s="52"/>
      <c r="AOH307" s="52"/>
      <c r="AOI307" s="52"/>
      <c r="AOJ307" s="52"/>
      <c r="AOK307" s="52"/>
      <c r="AOL307" s="52"/>
      <c r="AOM307" s="52"/>
      <c r="AON307" s="52"/>
      <c r="AOO307" s="52"/>
      <c r="AOP307" s="52"/>
      <c r="AOQ307" s="52"/>
      <c r="AOR307" s="52"/>
      <c r="AOS307" s="52"/>
      <c r="AOT307" s="52"/>
      <c r="AOU307" s="52"/>
      <c r="AOV307" s="52"/>
      <c r="AOW307" s="52"/>
      <c r="AOX307" s="52"/>
      <c r="AOY307" s="52"/>
      <c r="AOZ307" s="52"/>
      <c r="APA307" s="52"/>
      <c r="APB307" s="52"/>
      <c r="APC307" s="52"/>
      <c r="APD307" s="52"/>
      <c r="APE307" s="52"/>
      <c r="APF307" s="52"/>
      <c r="APG307" s="52"/>
      <c r="APH307" s="52"/>
      <c r="API307" s="52"/>
      <c r="APJ307" s="52"/>
      <c r="APK307" s="52"/>
      <c r="APL307" s="52"/>
      <c r="APM307" s="52"/>
      <c r="APN307" s="52"/>
      <c r="APO307" s="52"/>
      <c r="APP307" s="52"/>
      <c r="APQ307" s="52"/>
      <c r="APR307" s="52"/>
      <c r="APS307" s="52"/>
      <c r="APT307" s="52"/>
      <c r="APU307" s="52"/>
      <c r="APV307" s="52"/>
      <c r="APW307" s="52"/>
      <c r="APX307" s="52"/>
      <c r="APY307" s="52"/>
      <c r="APZ307" s="52"/>
      <c r="AQA307" s="52"/>
      <c r="AQB307" s="52"/>
      <c r="AQC307" s="52"/>
      <c r="AQD307" s="52"/>
      <c r="AQE307" s="52"/>
      <c r="AQF307" s="52"/>
      <c r="AQG307" s="52"/>
      <c r="AQH307" s="52"/>
      <c r="AQI307" s="52"/>
      <c r="AQJ307" s="52"/>
      <c r="AQK307" s="52"/>
      <c r="AQL307" s="52"/>
      <c r="AQM307" s="52"/>
      <c r="AQN307" s="52"/>
      <c r="AQO307" s="52"/>
      <c r="AQP307" s="52"/>
      <c r="AQQ307" s="52"/>
      <c r="AQR307" s="52"/>
      <c r="AQS307" s="52"/>
      <c r="AQT307" s="52"/>
      <c r="AQU307" s="52"/>
      <c r="AQV307" s="52"/>
      <c r="AQW307" s="52"/>
      <c r="AQX307" s="52"/>
      <c r="AQY307" s="52"/>
      <c r="AQZ307" s="52"/>
      <c r="ARA307" s="52"/>
      <c r="ARB307" s="52"/>
      <c r="ARC307" s="52"/>
      <c r="ARD307" s="52"/>
      <c r="ARE307" s="52"/>
      <c r="ARF307" s="52"/>
      <c r="ARG307" s="52"/>
      <c r="ARH307" s="52"/>
      <c r="ARI307" s="52"/>
      <c r="ARJ307" s="52"/>
      <c r="ARK307" s="52"/>
      <c r="ARL307" s="52"/>
      <c r="ARM307" s="52"/>
      <c r="ARN307" s="52"/>
      <c r="ARO307" s="52"/>
      <c r="ARP307" s="52"/>
      <c r="ARQ307" s="52"/>
      <c r="ARR307" s="52"/>
      <c r="ARS307" s="52"/>
      <c r="ART307" s="52"/>
      <c r="ARU307" s="52"/>
      <c r="ARV307" s="52"/>
      <c r="ARW307" s="52"/>
      <c r="ARX307" s="52"/>
      <c r="ARY307" s="52"/>
      <c r="ARZ307" s="52"/>
      <c r="ASA307" s="52"/>
      <c r="ASB307" s="52"/>
      <c r="ASC307" s="52"/>
      <c r="ASD307" s="52"/>
      <c r="ASE307" s="52"/>
      <c r="ASF307" s="52"/>
      <c r="ASG307" s="52"/>
      <c r="ASH307" s="52"/>
      <c r="ASI307" s="52"/>
      <c r="ASJ307" s="52"/>
      <c r="ASK307" s="52"/>
      <c r="ASL307" s="52"/>
      <c r="ASM307" s="52"/>
      <c r="ASN307" s="52"/>
      <c r="ASO307" s="52"/>
      <c r="ASP307" s="52"/>
      <c r="ASQ307" s="52"/>
      <c r="ASR307" s="52"/>
      <c r="ASS307" s="52"/>
      <c r="AST307" s="52"/>
      <c r="ASU307" s="52"/>
      <c r="ASV307" s="52"/>
      <c r="ASW307" s="52"/>
      <c r="ASX307" s="52"/>
      <c r="ASY307" s="52"/>
      <c r="ASZ307" s="52"/>
      <c r="ATA307" s="52"/>
      <c r="ATB307" s="52"/>
      <c r="ATC307" s="52"/>
      <c r="ATD307" s="52"/>
      <c r="ATE307" s="52"/>
      <c r="ATF307" s="52"/>
      <c r="ATG307" s="52"/>
      <c r="ATH307" s="52"/>
      <c r="ATI307" s="52"/>
      <c r="ATJ307" s="52"/>
      <c r="ATK307" s="52"/>
      <c r="ATL307" s="52"/>
      <c r="ATM307" s="52"/>
      <c r="ATN307" s="52"/>
      <c r="ATO307" s="52"/>
      <c r="ATP307" s="52"/>
      <c r="ATQ307" s="52"/>
      <c r="ATR307" s="52"/>
      <c r="ATS307" s="52"/>
      <c r="ATT307" s="52"/>
      <c r="ATU307" s="52"/>
      <c r="ATV307" s="52"/>
      <c r="ATW307" s="52"/>
      <c r="ATX307" s="52"/>
      <c r="ATY307" s="52"/>
      <c r="ATZ307" s="52"/>
      <c r="AUA307" s="52"/>
      <c r="AUB307" s="52"/>
      <c r="AUC307" s="52"/>
      <c r="AUD307" s="52"/>
      <c r="AUE307" s="52"/>
      <c r="AUF307" s="52"/>
      <c r="AUG307" s="52"/>
      <c r="AUH307" s="52"/>
      <c r="AUI307" s="52"/>
      <c r="AUJ307" s="52"/>
      <c r="AUK307" s="52"/>
      <c r="AUL307" s="52"/>
      <c r="AUM307" s="52"/>
      <c r="AUN307" s="52"/>
      <c r="AUO307" s="52"/>
      <c r="AUP307" s="52"/>
      <c r="AUQ307" s="52"/>
      <c r="AUR307" s="52"/>
      <c r="AUS307" s="52"/>
      <c r="AUT307" s="52"/>
      <c r="AUU307" s="52"/>
      <c r="AUV307" s="52"/>
      <c r="AUW307" s="52"/>
      <c r="AUX307" s="52"/>
      <c r="AUY307" s="52"/>
      <c r="AUZ307" s="52"/>
      <c r="AVA307" s="52"/>
      <c r="AVB307" s="52"/>
      <c r="AVC307" s="52"/>
      <c r="AVD307" s="52"/>
      <c r="AVE307" s="52"/>
      <c r="AVF307" s="52"/>
      <c r="AVG307" s="52"/>
      <c r="AVH307" s="52"/>
      <c r="AVI307" s="52"/>
      <c r="AVJ307" s="52"/>
      <c r="AVK307" s="52"/>
      <c r="AVL307" s="52"/>
      <c r="AVM307" s="52"/>
      <c r="AVN307" s="52"/>
      <c r="AVO307" s="52"/>
      <c r="AVP307" s="52"/>
      <c r="AVQ307" s="52"/>
      <c r="AVR307" s="52"/>
      <c r="AVS307" s="52"/>
      <c r="AVT307" s="52"/>
      <c r="AVU307" s="52"/>
      <c r="AVV307" s="52"/>
      <c r="AVW307" s="52"/>
      <c r="AVX307" s="52"/>
      <c r="AVY307" s="52"/>
      <c r="AVZ307" s="52"/>
      <c r="AWA307" s="52"/>
      <c r="AWB307" s="52"/>
      <c r="AWC307" s="52"/>
      <c r="AWD307" s="52"/>
      <c r="AWE307" s="52"/>
      <c r="AWF307" s="52"/>
      <c r="AWG307" s="52"/>
      <c r="AWH307" s="52"/>
      <c r="AWI307" s="52"/>
      <c r="AWJ307" s="52"/>
      <c r="AWK307" s="52"/>
      <c r="AWL307" s="52"/>
      <c r="AWM307" s="52"/>
      <c r="AWN307" s="52"/>
      <c r="AWO307" s="52"/>
      <c r="AWP307" s="52"/>
      <c r="AWQ307" s="52"/>
      <c r="AWR307" s="52"/>
      <c r="AWS307" s="52"/>
      <c r="AWT307" s="52"/>
      <c r="AWU307" s="52"/>
      <c r="AWV307" s="52"/>
      <c r="AWW307" s="52"/>
      <c r="AWX307" s="52"/>
      <c r="AWY307" s="52"/>
      <c r="AWZ307" s="52"/>
      <c r="AXA307" s="52"/>
      <c r="AXB307" s="52"/>
      <c r="AXC307" s="52"/>
      <c r="AXD307" s="52"/>
      <c r="AXE307" s="52"/>
      <c r="AXF307" s="52"/>
      <c r="AXG307" s="52"/>
      <c r="AXH307" s="52"/>
      <c r="AXI307" s="52"/>
      <c r="AXJ307" s="52"/>
      <c r="AXK307" s="52"/>
      <c r="AXL307" s="52"/>
      <c r="AXM307" s="52"/>
      <c r="AXN307" s="52"/>
      <c r="AXO307" s="52"/>
      <c r="AXP307" s="52"/>
      <c r="AXQ307" s="52"/>
      <c r="AXR307" s="52"/>
      <c r="AXS307" s="52"/>
      <c r="AXT307" s="52"/>
      <c r="AXU307" s="52"/>
      <c r="AXV307" s="52"/>
      <c r="AXW307" s="52"/>
      <c r="AXX307" s="52"/>
      <c r="AXY307" s="52"/>
      <c r="AXZ307" s="52"/>
      <c r="AYA307" s="52"/>
      <c r="AYB307" s="52"/>
      <c r="AYC307" s="52"/>
      <c r="AYD307" s="52"/>
      <c r="AYE307" s="52"/>
      <c r="AYF307" s="52"/>
      <c r="AYG307" s="52"/>
      <c r="AYH307" s="52"/>
      <c r="AYI307" s="52"/>
      <c r="AYJ307" s="52"/>
      <c r="AYK307" s="52"/>
      <c r="AYL307" s="52"/>
      <c r="AYM307" s="52"/>
      <c r="AYN307" s="52"/>
      <c r="AYO307" s="52"/>
      <c r="AYP307" s="52"/>
      <c r="AYQ307" s="52"/>
      <c r="AYR307" s="52"/>
      <c r="AYS307" s="52"/>
      <c r="AYT307" s="52"/>
      <c r="AYU307" s="52"/>
      <c r="AYV307" s="52"/>
      <c r="AYW307" s="52"/>
      <c r="AYX307" s="52"/>
      <c r="AYY307" s="52"/>
      <c r="AYZ307" s="52"/>
      <c r="AZA307" s="52"/>
      <c r="AZB307" s="52"/>
      <c r="AZC307" s="52"/>
      <c r="AZD307" s="52"/>
      <c r="AZE307" s="52"/>
      <c r="AZF307" s="52"/>
      <c r="AZG307" s="52"/>
      <c r="AZH307" s="52"/>
      <c r="AZI307" s="52"/>
      <c r="AZJ307" s="52"/>
      <c r="AZK307" s="52"/>
      <c r="AZL307" s="52"/>
      <c r="AZM307" s="52"/>
      <c r="AZN307" s="52"/>
      <c r="AZO307" s="52"/>
      <c r="AZP307" s="52"/>
      <c r="AZQ307" s="52"/>
      <c r="AZR307" s="52"/>
      <c r="AZS307" s="52"/>
      <c r="AZT307" s="52"/>
      <c r="AZU307" s="52"/>
      <c r="AZV307" s="52"/>
      <c r="AZW307" s="52"/>
      <c r="AZX307" s="52"/>
      <c r="AZY307" s="52"/>
      <c r="AZZ307" s="52"/>
      <c r="BAA307" s="52"/>
      <c r="BAB307" s="52"/>
      <c r="BAC307" s="52"/>
      <c r="BAD307" s="52"/>
      <c r="BAE307" s="52"/>
      <c r="BAF307" s="52"/>
      <c r="BAG307" s="52"/>
      <c r="BAH307" s="52"/>
      <c r="BAI307" s="52"/>
      <c r="BAJ307" s="52"/>
      <c r="BAK307" s="52"/>
      <c r="BAL307" s="52"/>
      <c r="BAM307" s="52"/>
      <c r="BAN307" s="52"/>
      <c r="BAO307" s="52"/>
      <c r="BAP307" s="52"/>
      <c r="BAQ307" s="52"/>
      <c r="BAR307" s="52"/>
      <c r="BAS307" s="52"/>
      <c r="BAT307" s="52"/>
      <c r="BAU307" s="52"/>
      <c r="BAV307" s="52"/>
      <c r="BAW307" s="52"/>
      <c r="BAX307" s="52"/>
      <c r="BAY307" s="52"/>
      <c r="BAZ307" s="52"/>
      <c r="BBA307" s="52"/>
      <c r="BBB307" s="52"/>
      <c r="BBC307" s="52"/>
      <c r="BBD307" s="52"/>
      <c r="BBE307" s="52"/>
      <c r="BBF307" s="52"/>
      <c r="BBG307" s="52"/>
      <c r="BBH307" s="52"/>
      <c r="BBI307" s="52"/>
      <c r="BBJ307" s="52"/>
      <c r="BBK307" s="52"/>
      <c r="BBL307" s="52"/>
      <c r="BBM307" s="52"/>
      <c r="BBN307" s="52"/>
      <c r="BBO307" s="52"/>
      <c r="BBP307" s="52"/>
      <c r="BBQ307" s="52"/>
      <c r="BBR307" s="52"/>
      <c r="BBS307" s="52"/>
      <c r="BBT307" s="52"/>
      <c r="BBU307" s="52"/>
      <c r="BBV307" s="52"/>
      <c r="BBW307" s="52"/>
      <c r="BBX307" s="52"/>
      <c r="BBY307" s="52"/>
      <c r="BBZ307" s="52"/>
      <c r="BCA307" s="52"/>
      <c r="BCB307" s="52"/>
      <c r="BCC307" s="52"/>
      <c r="BCD307" s="52"/>
      <c r="BCE307" s="52"/>
      <c r="BCF307" s="52"/>
      <c r="BCG307" s="52"/>
      <c r="BCH307" s="52"/>
      <c r="BCI307" s="52"/>
      <c r="BCJ307" s="52"/>
      <c r="BCK307" s="52"/>
      <c r="BCL307" s="52"/>
      <c r="BCM307" s="52"/>
      <c r="BCN307" s="52"/>
      <c r="BCO307" s="52"/>
      <c r="BCP307" s="52"/>
      <c r="BCQ307" s="52"/>
      <c r="BCR307" s="52"/>
      <c r="BCS307" s="52"/>
      <c r="BCT307" s="52"/>
    </row>
    <row r="308" spans="1:1450" s="61" customFormat="1" x14ac:dyDescent="0.25">
      <c r="A308" s="77" t="s">
        <v>592</v>
      </c>
      <c r="B308" s="61" t="s">
        <v>592</v>
      </c>
      <c r="C308" s="61" t="s">
        <v>84</v>
      </c>
      <c r="D308" s="61" t="s">
        <v>901</v>
      </c>
      <c r="E308" s="61" t="s">
        <v>902</v>
      </c>
      <c r="F308" s="61" t="s">
        <v>604</v>
      </c>
      <c r="G308" s="78">
        <v>29102</v>
      </c>
      <c r="H308" s="78">
        <v>1714</v>
      </c>
      <c r="I308" s="78">
        <v>739</v>
      </c>
      <c r="J308" s="61">
        <v>2</v>
      </c>
      <c r="K308" s="79">
        <f>AVERAGE(G308:G309)</f>
        <v>34061.5</v>
      </c>
      <c r="L308" s="79">
        <f>STDEV(G308:G309)</f>
        <v>7013.792162589365</v>
      </c>
      <c r="O308" s="61">
        <f t="shared" si="53"/>
        <v>1</v>
      </c>
      <c r="Y308" s="88"/>
      <c r="Z308" s="88"/>
      <c r="AA308" s="88"/>
      <c r="AB308" s="88"/>
      <c r="AF308" s="33"/>
      <c r="AG308" s="89"/>
      <c r="AH308" s="86"/>
      <c r="AI308" s="86"/>
      <c r="AJ308" s="86"/>
      <c r="AK308" s="86"/>
      <c r="AM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c r="CN308" s="52"/>
      <c r="CO308" s="52"/>
      <c r="CP308" s="52"/>
      <c r="CQ308" s="52"/>
      <c r="CR308" s="52"/>
      <c r="CS308" s="52"/>
      <c r="CT308" s="52"/>
      <c r="CU308" s="52"/>
      <c r="CV308" s="52"/>
      <c r="CW308" s="52"/>
      <c r="CX308" s="52"/>
      <c r="CY308" s="52"/>
      <c r="CZ308" s="52"/>
      <c r="DA308" s="52"/>
      <c r="DB308" s="52"/>
      <c r="DC308" s="52"/>
      <c r="DD308" s="52"/>
      <c r="DE308" s="52"/>
      <c r="DF308" s="52"/>
      <c r="DG308" s="52"/>
      <c r="DH308" s="52"/>
      <c r="DI308" s="52"/>
      <c r="DJ308" s="52"/>
      <c r="DK308" s="52"/>
      <c r="DL308" s="52"/>
      <c r="DM308" s="52"/>
      <c r="DN308" s="52"/>
      <c r="DO308" s="52"/>
      <c r="DP308" s="52"/>
      <c r="DQ308" s="52"/>
      <c r="DR308" s="52"/>
      <c r="DS308" s="52"/>
      <c r="DT308" s="52"/>
      <c r="DU308" s="52"/>
      <c r="DV308" s="52"/>
      <c r="DW308" s="52"/>
      <c r="DX308" s="52"/>
      <c r="DY308" s="52"/>
      <c r="DZ308" s="52"/>
      <c r="EA308" s="52"/>
      <c r="EB308" s="52"/>
      <c r="EC308" s="52"/>
      <c r="ED308" s="52"/>
      <c r="EE308" s="52"/>
      <c r="EF308" s="52"/>
      <c r="EG308" s="52"/>
      <c r="EH308" s="52"/>
      <c r="EI308" s="52"/>
      <c r="EJ308" s="52"/>
      <c r="EK308" s="52"/>
      <c r="EL308" s="52"/>
      <c r="EM308" s="52"/>
      <c r="EN308" s="52"/>
      <c r="EO308" s="52"/>
      <c r="EP308" s="52"/>
      <c r="EQ308" s="52"/>
      <c r="ER308" s="52"/>
      <c r="ES308" s="52"/>
      <c r="ET308" s="52"/>
      <c r="EU308" s="52"/>
      <c r="EV308" s="52"/>
      <c r="EW308" s="52"/>
      <c r="EX308" s="52"/>
      <c r="EY308" s="52"/>
      <c r="EZ308" s="52"/>
      <c r="FA308" s="52"/>
      <c r="FB308" s="52"/>
      <c r="FC308" s="52"/>
      <c r="FD308" s="52"/>
      <c r="FE308" s="52"/>
      <c r="FF308" s="52"/>
      <c r="FG308" s="52"/>
      <c r="FH308" s="52"/>
      <c r="FI308" s="52"/>
      <c r="FJ308" s="52"/>
      <c r="FK308" s="52"/>
      <c r="FL308" s="52"/>
      <c r="FM308" s="52"/>
      <c r="FN308" s="52"/>
      <c r="FO308" s="52"/>
      <c r="FP308" s="52"/>
      <c r="FQ308" s="52"/>
      <c r="FR308" s="52"/>
      <c r="FS308" s="52"/>
      <c r="FT308" s="52"/>
      <c r="FU308" s="52"/>
      <c r="FV308" s="52"/>
      <c r="FW308" s="52"/>
      <c r="FX308" s="52"/>
      <c r="FY308" s="52"/>
      <c r="FZ308" s="52"/>
      <c r="GA308" s="52"/>
      <c r="GB308" s="52"/>
      <c r="GC308" s="52"/>
      <c r="GD308" s="52"/>
      <c r="GE308" s="52"/>
      <c r="GF308" s="52"/>
      <c r="GG308" s="52"/>
      <c r="GH308" s="52"/>
      <c r="GI308" s="52"/>
      <c r="GJ308" s="52"/>
      <c r="GK308" s="52"/>
      <c r="GL308" s="52"/>
      <c r="GM308" s="52"/>
      <c r="GN308" s="52"/>
      <c r="GO308" s="52"/>
      <c r="GP308" s="52"/>
      <c r="GQ308" s="52"/>
      <c r="GR308" s="52"/>
      <c r="GS308" s="52"/>
      <c r="GT308" s="52"/>
      <c r="GU308" s="52"/>
      <c r="GV308" s="52"/>
      <c r="GW308" s="52"/>
      <c r="GX308" s="52"/>
      <c r="GY308" s="52"/>
      <c r="GZ308" s="52"/>
      <c r="HA308" s="52"/>
      <c r="HB308" s="52"/>
      <c r="HC308" s="52"/>
      <c r="HD308" s="52"/>
      <c r="HE308" s="52"/>
      <c r="HF308" s="52"/>
      <c r="HG308" s="52"/>
      <c r="HH308" s="52"/>
      <c r="HI308" s="52"/>
      <c r="HJ308" s="52"/>
      <c r="HK308" s="52"/>
      <c r="HL308" s="52"/>
      <c r="HM308" s="52"/>
      <c r="HN308" s="52"/>
      <c r="HO308" s="52"/>
      <c r="HP308" s="52"/>
      <c r="HQ308" s="52"/>
      <c r="HR308" s="52"/>
      <c r="HS308" s="52"/>
      <c r="HT308" s="52"/>
      <c r="HU308" s="52"/>
      <c r="HV308" s="52"/>
      <c r="HW308" s="52"/>
      <c r="HX308" s="52"/>
      <c r="HY308" s="52"/>
      <c r="HZ308" s="52"/>
      <c r="IA308" s="52"/>
      <c r="IB308" s="52"/>
      <c r="IC308" s="52"/>
      <c r="ID308" s="52"/>
      <c r="IE308" s="52"/>
      <c r="IF308" s="52"/>
      <c r="IG308" s="52"/>
      <c r="IH308" s="52"/>
      <c r="II308" s="52"/>
      <c r="IJ308" s="52"/>
      <c r="IK308" s="52"/>
      <c r="IL308" s="52"/>
      <c r="IM308" s="52"/>
      <c r="IN308" s="52"/>
      <c r="IO308" s="52"/>
      <c r="IP308" s="52"/>
      <c r="IQ308" s="52"/>
      <c r="IR308" s="52"/>
      <c r="IS308" s="52"/>
      <c r="IT308" s="52"/>
      <c r="IU308" s="52"/>
      <c r="IV308" s="52"/>
      <c r="IW308" s="52"/>
      <c r="IX308" s="52"/>
      <c r="IY308" s="52"/>
      <c r="IZ308" s="52"/>
      <c r="JA308" s="52"/>
      <c r="JB308" s="52"/>
      <c r="JC308" s="52"/>
      <c r="JD308" s="52"/>
      <c r="JE308" s="52"/>
      <c r="JF308" s="52"/>
      <c r="JG308" s="52"/>
      <c r="JH308" s="52"/>
      <c r="JI308" s="52"/>
      <c r="JJ308" s="52"/>
      <c r="JK308" s="52"/>
      <c r="JL308" s="52"/>
      <c r="JM308" s="52"/>
      <c r="JN308" s="52"/>
      <c r="JO308" s="52"/>
      <c r="JP308" s="52"/>
      <c r="JQ308" s="52"/>
      <c r="JR308" s="52"/>
      <c r="JS308" s="52"/>
      <c r="JT308" s="52"/>
      <c r="JU308" s="52"/>
      <c r="JV308" s="52"/>
      <c r="JW308" s="52"/>
      <c r="JX308" s="52"/>
      <c r="JY308" s="52"/>
      <c r="JZ308" s="52"/>
      <c r="KA308" s="52"/>
      <c r="KB308" s="52"/>
      <c r="KC308" s="52"/>
      <c r="KD308" s="52"/>
      <c r="KE308" s="52"/>
      <c r="KF308" s="52"/>
      <c r="KG308" s="52"/>
      <c r="KH308" s="52"/>
      <c r="KI308" s="52"/>
      <c r="KJ308" s="52"/>
      <c r="KK308" s="52"/>
      <c r="KL308" s="52"/>
      <c r="KM308" s="52"/>
      <c r="KN308" s="52"/>
      <c r="KO308" s="52"/>
      <c r="KP308" s="52"/>
      <c r="KQ308" s="52"/>
      <c r="KR308" s="52"/>
      <c r="KS308" s="52"/>
      <c r="KT308" s="52"/>
      <c r="KU308" s="52"/>
      <c r="KV308" s="52"/>
      <c r="KW308" s="52"/>
      <c r="KX308" s="52"/>
      <c r="KY308" s="52"/>
      <c r="KZ308" s="52"/>
      <c r="LA308" s="52"/>
      <c r="LB308" s="52"/>
      <c r="LC308" s="52"/>
      <c r="LD308" s="52"/>
      <c r="LE308" s="52"/>
      <c r="LF308" s="52"/>
      <c r="LG308" s="52"/>
      <c r="LH308" s="52"/>
      <c r="LI308" s="52"/>
      <c r="LJ308" s="52"/>
      <c r="LK308" s="52"/>
      <c r="LL308" s="52"/>
      <c r="LM308" s="52"/>
      <c r="LN308" s="52"/>
      <c r="LO308" s="52"/>
      <c r="LP308" s="52"/>
      <c r="LQ308" s="52"/>
      <c r="LR308" s="52"/>
      <c r="LS308" s="52"/>
      <c r="LT308" s="52"/>
      <c r="LU308" s="52"/>
      <c r="LV308" s="52"/>
      <c r="LW308" s="52"/>
      <c r="LX308" s="52"/>
      <c r="LY308" s="52"/>
      <c r="LZ308" s="52"/>
      <c r="MA308" s="52"/>
      <c r="MB308" s="52"/>
      <c r="MC308" s="52"/>
      <c r="MD308" s="52"/>
      <c r="ME308" s="52"/>
      <c r="MF308" s="52"/>
      <c r="MG308" s="52"/>
      <c r="MH308" s="52"/>
      <c r="MI308" s="52"/>
      <c r="MJ308" s="52"/>
      <c r="MK308" s="52"/>
      <c r="ML308" s="52"/>
      <c r="MM308" s="52"/>
      <c r="MN308" s="52"/>
      <c r="MO308" s="52"/>
      <c r="MP308" s="52"/>
      <c r="MQ308" s="52"/>
      <c r="MR308" s="52"/>
      <c r="MS308" s="52"/>
      <c r="MT308" s="52"/>
      <c r="MU308" s="52"/>
      <c r="MV308" s="52"/>
      <c r="MW308" s="52"/>
      <c r="MX308" s="52"/>
      <c r="MY308" s="52"/>
      <c r="MZ308" s="52"/>
      <c r="NA308" s="52"/>
      <c r="NB308" s="52"/>
      <c r="NC308" s="52"/>
      <c r="ND308" s="52"/>
      <c r="NE308" s="52"/>
      <c r="NF308" s="52"/>
      <c r="NG308" s="52"/>
      <c r="NH308" s="52"/>
      <c r="NI308" s="52"/>
      <c r="NJ308" s="52"/>
      <c r="NK308" s="52"/>
      <c r="NL308" s="52"/>
      <c r="NM308" s="52"/>
      <c r="NN308" s="52"/>
      <c r="NO308" s="52"/>
      <c r="NP308" s="52"/>
      <c r="NQ308" s="52"/>
      <c r="NR308" s="52"/>
      <c r="NS308" s="52"/>
      <c r="NT308" s="52"/>
      <c r="NU308" s="52"/>
      <c r="NV308" s="52"/>
      <c r="NW308" s="52"/>
      <c r="NX308" s="52"/>
      <c r="NY308" s="52"/>
      <c r="NZ308" s="52"/>
      <c r="OA308" s="52"/>
      <c r="OB308" s="52"/>
      <c r="OC308" s="52"/>
      <c r="OD308" s="52"/>
      <c r="OE308" s="52"/>
      <c r="OF308" s="52"/>
      <c r="OG308" s="52"/>
      <c r="OH308" s="52"/>
      <c r="OI308" s="52"/>
      <c r="OJ308" s="52"/>
      <c r="OK308" s="52"/>
      <c r="OL308" s="52"/>
      <c r="OM308" s="52"/>
      <c r="ON308" s="52"/>
      <c r="OO308" s="52"/>
      <c r="OP308" s="52"/>
      <c r="OQ308" s="52"/>
      <c r="OR308" s="52"/>
      <c r="OS308" s="52"/>
      <c r="OT308" s="52"/>
      <c r="OU308" s="52"/>
      <c r="OV308" s="52"/>
      <c r="OW308" s="52"/>
      <c r="OX308" s="52"/>
      <c r="OY308" s="52"/>
      <c r="OZ308" s="52"/>
      <c r="PA308" s="52"/>
      <c r="PB308" s="52"/>
      <c r="PC308" s="52"/>
      <c r="PD308" s="52"/>
      <c r="PE308" s="52"/>
      <c r="PF308" s="52"/>
      <c r="PG308" s="52"/>
      <c r="PH308" s="52"/>
      <c r="PI308" s="52"/>
      <c r="PJ308" s="52"/>
      <c r="PK308" s="52"/>
      <c r="PL308" s="52"/>
      <c r="PM308" s="52"/>
      <c r="PN308" s="52"/>
      <c r="PO308" s="52"/>
      <c r="PP308" s="52"/>
      <c r="PQ308" s="52"/>
      <c r="PR308" s="52"/>
      <c r="PS308" s="52"/>
      <c r="PT308" s="52"/>
      <c r="PU308" s="52"/>
      <c r="PV308" s="52"/>
      <c r="PW308" s="52"/>
      <c r="PX308" s="52"/>
      <c r="PY308" s="52"/>
      <c r="PZ308" s="52"/>
      <c r="QA308" s="52"/>
      <c r="QB308" s="52"/>
      <c r="QC308" s="52"/>
      <c r="QD308" s="52"/>
      <c r="QE308" s="52"/>
      <c r="QF308" s="52"/>
      <c r="QG308" s="52"/>
      <c r="QH308" s="52"/>
      <c r="QI308" s="52"/>
      <c r="QJ308" s="52"/>
      <c r="QK308" s="52"/>
      <c r="QL308" s="52"/>
      <c r="QM308" s="52"/>
      <c r="QN308" s="52"/>
      <c r="QO308" s="52"/>
      <c r="QP308" s="52"/>
      <c r="QQ308" s="52"/>
      <c r="QR308" s="52"/>
      <c r="QS308" s="52"/>
      <c r="QT308" s="52"/>
      <c r="QU308" s="52"/>
      <c r="QV308" s="52"/>
      <c r="QW308" s="52"/>
      <c r="QX308" s="52"/>
      <c r="QY308" s="52"/>
      <c r="QZ308" s="52"/>
      <c r="RA308" s="52"/>
      <c r="RB308" s="52"/>
      <c r="RC308" s="52"/>
      <c r="RD308" s="52"/>
      <c r="RE308" s="52"/>
      <c r="RF308" s="52"/>
      <c r="RG308" s="52"/>
      <c r="RH308" s="52"/>
      <c r="RI308" s="52"/>
      <c r="RJ308" s="52"/>
      <c r="RK308" s="52"/>
      <c r="RL308" s="52"/>
      <c r="RM308" s="52"/>
      <c r="RN308" s="52"/>
      <c r="RO308" s="52"/>
      <c r="RP308" s="52"/>
      <c r="RQ308" s="52"/>
      <c r="RR308" s="52"/>
      <c r="RS308" s="52"/>
      <c r="RT308" s="52"/>
      <c r="RU308" s="52"/>
      <c r="RV308" s="52"/>
      <c r="RW308" s="52"/>
      <c r="RX308" s="52"/>
      <c r="RY308" s="52"/>
      <c r="RZ308" s="52"/>
      <c r="SA308" s="52"/>
      <c r="SB308" s="52"/>
      <c r="SC308" s="52"/>
      <c r="SD308" s="52"/>
      <c r="SE308" s="52"/>
      <c r="SF308" s="52"/>
      <c r="SG308" s="52"/>
      <c r="SH308" s="52"/>
      <c r="SI308" s="52"/>
      <c r="SJ308" s="52"/>
      <c r="SK308" s="52"/>
      <c r="SL308" s="52"/>
      <c r="SM308" s="52"/>
      <c r="SN308" s="52"/>
      <c r="SO308" s="52"/>
      <c r="SP308" s="52"/>
      <c r="SQ308" s="52"/>
      <c r="SR308" s="52"/>
      <c r="SS308" s="52"/>
      <c r="ST308" s="52"/>
      <c r="SU308" s="52"/>
      <c r="SV308" s="52"/>
      <c r="SW308" s="52"/>
      <c r="SX308" s="52"/>
      <c r="SY308" s="52"/>
      <c r="SZ308" s="52"/>
      <c r="TA308" s="52"/>
      <c r="TB308" s="52"/>
      <c r="TC308" s="52"/>
      <c r="TD308" s="52"/>
      <c r="TE308" s="52"/>
      <c r="TF308" s="52"/>
      <c r="TG308" s="52"/>
      <c r="TH308" s="52"/>
      <c r="TI308" s="52"/>
      <c r="TJ308" s="52"/>
      <c r="TK308" s="52"/>
      <c r="TL308" s="52"/>
      <c r="TM308" s="52"/>
      <c r="TN308" s="52"/>
      <c r="TO308" s="52"/>
      <c r="TP308" s="52"/>
      <c r="TQ308" s="52"/>
      <c r="TR308" s="52"/>
      <c r="TS308" s="52"/>
      <c r="TT308" s="52"/>
      <c r="TU308" s="52"/>
      <c r="TV308" s="52"/>
      <c r="TW308" s="52"/>
      <c r="TX308" s="52"/>
      <c r="TY308" s="52"/>
      <c r="TZ308" s="52"/>
      <c r="UA308" s="52"/>
      <c r="UB308" s="52"/>
      <c r="UC308" s="52"/>
      <c r="UD308" s="52"/>
      <c r="UE308" s="52"/>
      <c r="UF308" s="52"/>
      <c r="UG308" s="52"/>
      <c r="UH308" s="52"/>
      <c r="UI308" s="52"/>
      <c r="UJ308" s="52"/>
      <c r="UK308" s="52"/>
      <c r="UL308" s="52"/>
      <c r="UM308" s="52"/>
      <c r="UN308" s="52"/>
      <c r="UO308" s="52"/>
      <c r="UP308" s="52"/>
      <c r="UQ308" s="52"/>
      <c r="UR308" s="52"/>
      <c r="US308" s="52"/>
      <c r="UT308" s="52"/>
      <c r="UU308" s="52"/>
      <c r="UV308" s="52"/>
      <c r="UW308" s="52"/>
      <c r="UX308" s="52"/>
      <c r="UY308" s="52"/>
      <c r="UZ308" s="52"/>
      <c r="VA308" s="52"/>
      <c r="VB308" s="52"/>
      <c r="VC308" s="52"/>
      <c r="VD308" s="52"/>
      <c r="VE308" s="52"/>
      <c r="VF308" s="52"/>
      <c r="VG308" s="52"/>
      <c r="VH308" s="52"/>
      <c r="VI308" s="52"/>
      <c r="VJ308" s="52"/>
      <c r="VK308" s="52"/>
      <c r="VL308" s="52"/>
      <c r="VM308" s="52"/>
      <c r="VN308" s="52"/>
      <c r="VO308" s="52"/>
      <c r="VP308" s="52"/>
      <c r="VQ308" s="52"/>
      <c r="VR308" s="52"/>
      <c r="VS308" s="52"/>
      <c r="VT308" s="52"/>
      <c r="VU308" s="52"/>
      <c r="VV308" s="52"/>
      <c r="VW308" s="52"/>
      <c r="VX308" s="52"/>
      <c r="VY308" s="52"/>
      <c r="VZ308" s="52"/>
      <c r="WA308" s="52"/>
      <c r="WB308" s="52"/>
      <c r="WC308" s="52"/>
      <c r="WD308" s="52"/>
      <c r="WE308" s="52"/>
      <c r="WF308" s="52"/>
      <c r="WG308" s="52"/>
      <c r="WH308" s="52"/>
      <c r="WI308" s="52"/>
      <c r="WJ308" s="52"/>
      <c r="WK308" s="52"/>
      <c r="WL308" s="52"/>
      <c r="WM308" s="52"/>
      <c r="WN308" s="52"/>
      <c r="WO308" s="52"/>
      <c r="WP308" s="52"/>
      <c r="WQ308" s="52"/>
      <c r="WR308" s="52"/>
      <c r="WS308" s="52"/>
      <c r="WT308" s="52"/>
      <c r="WU308" s="52"/>
      <c r="WV308" s="52"/>
      <c r="WW308" s="52"/>
      <c r="WX308" s="52"/>
      <c r="WY308" s="52"/>
      <c r="WZ308" s="52"/>
      <c r="XA308" s="52"/>
      <c r="XB308" s="52"/>
      <c r="XC308" s="52"/>
      <c r="XD308" s="52"/>
      <c r="XE308" s="52"/>
      <c r="XF308" s="52"/>
      <c r="XG308" s="52"/>
      <c r="XH308" s="52"/>
      <c r="XI308" s="52"/>
      <c r="XJ308" s="52"/>
      <c r="XK308" s="52"/>
      <c r="XL308" s="52"/>
      <c r="XM308" s="52"/>
      <c r="XN308" s="52"/>
      <c r="XO308" s="52"/>
      <c r="XP308" s="52"/>
      <c r="XQ308" s="52"/>
      <c r="XR308" s="52"/>
      <c r="XS308" s="52"/>
      <c r="XT308" s="52"/>
      <c r="XU308" s="52"/>
      <c r="XV308" s="52"/>
      <c r="XW308" s="52"/>
      <c r="XX308" s="52"/>
      <c r="XY308" s="52"/>
      <c r="XZ308" s="52"/>
      <c r="YA308" s="52"/>
      <c r="YB308" s="52"/>
      <c r="YC308" s="52"/>
      <c r="YD308" s="52"/>
      <c r="YE308" s="52"/>
      <c r="YF308" s="52"/>
      <c r="YG308" s="52"/>
      <c r="YH308" s="52"/>
      <c r="YI308" s="52"/>
      <c r="YJ308" s="52"/>
      <c r="YK308" s="52"/>
      <c r="YL308" s="52"/>
      <c r="YM308" s="52"/>
      <c r="YN308" s="52"/>
      <c r="YO308" s="52"/>
      <c r="YP308" s="52"/>
      <c r="YQ308" s="52"/>
      <c r="YR308" s="52"/>
      <c r="YS308" s="52"/>
      <c r="YT308" s="52"/>
      <c r="YU308" s="52"/>
      <c r="YV308" s="52"/>
      <c r="YW308" s="52"/>
      <c r="YX308" s="52"/>
      <c r="YY308" s="52"/>
      <c r="YZ308" s="52"/>
      <c r="ZA308" s="52"/>
      <c r="ZB308" s="52"/>
      <c r="ZC308" s="52"/>
      <c r="ZD308" s="52"/>
      <c r="ZE308" s="52"/>
      <c r="ZF308" s="52"/>
      <c r="ZG308" s="52"/>
      <c r="ZH308" s="52"/>
      <c r="ZI308" s="52"/>
      <c r="ZJ308" s="52"/>
      <c r="ZK308" s="52"/>
      <c r="ZL308" s="52"/>
      <c r="ZM308" s="52"/>
      <c r="ZN308" s="52"/>
      <c r="ZO308" s="52"/>
      <c r="ZP308" s="52"/>
      <c r="ZQ308" s="52"/>
      <c r="ZR308" s="52"/>
      <c r="ZS308" s="52"/>
      <c r="ZT308" s="52"/>
      <c r="ZU308" s="52"/>
      <c r="ZV308" s="52"/>
      <c r="ZW308" s="52"/>
      <c r="ZX308" s="52"/>
      <c r="ZY308" s="52"/>
      <c r="ZZ308" s="52"/>
      <c r="AAA308" s="52"/>
      <c r="AAB308" s="52"/>
      <c r="AAC308" s="52"/>
      <c r="AAD308" s="52"/>
      <c r="AAE308" s="52"/>
      <c r="AAF308" s="52"/>
      <c r="AAG308" s="52"/>
      <c r="AAH308" s="52"/>
      <c r="AAI308" s="52"/>
      <c r="AAJ308" s="52"/>
      <c r="AAK308" s="52"/>
      <c r="AAL308" s="52"/>
      <c r="AAM308" s="52"/>
      <c r="AAN308" s="52"/>
      <c r="AAO308" s="52"/>
      <c r="AAP308" s="52"/>
      <c r="AAQ308" s="52"/>
      <c r="AAR308" s="52"/>
      <c r="AAS308" s="52"/>
      <c r="AAT308" s="52"/>
      <c r="AAU308" s="52"/>
      <c r="AAV308" s="52"/>
      <c r="AAW308" s="52"/>
      <c r="AAX308" s="52"/>
      <c r="AAY308" s="52"/>
      <c r="AAZ308" s="52"/>
      <c r="ABA308" s="52"/>
      <c r="ABB308" s="52"/>
      <c r="ABC308" s="52"/>
      <c r="ABD308" s="52"/>
      <c r="ABE308" s="52"/>
      <c r="ABF308" s="52"/>
      <c r="ABG308" s="52"/>
      <c r="ABH308" s="52"/>
      <c r="ABI308" s="52"/>
      <c r="ABJ308" s="52"/>
      <c r="ABK308" s="52"/>
      <c r="ABL308" s="52"/>
      <c r="ABM308" s="52"/>
      <c r="ABN308" s="52"/>
      <c r="ABO308" s="52"/>
      <c r="ABP308" s="52"/>
      <c r="ABQ308" s="52"/>
      <c r="ABR308" s="52"/>
      <c r="ABS308" s="52"/>
      <c r="ABT308" s="52"/>
      <c r="ABU308" s="52"/>
      <c r="ABV308" s="52"/>
      <c r="ABW308" s="52"/>
      <c r="ABX308" s="52"/>
      <c r="ABY308" s="52"/>
      <c r="ABZ308" s="52"/>
      <c r="ACA308" s="52"/>
      <c r="ACB308" s="52"/>
      <c r="ACC308" s="52"/>
      <c r="ACD308" s="52"/>
      <c r="ACE308" s="52"/>
      <c r="ACF308" s="52"/>
      <c r="ACG308" s="52"/>
      <c r="ACH308" s="52"/>
      <c r="ACI308" s="52"/>
      <c r="ACJ308" s="52"/>
      <c r="ACK308" s="52"/>
      <c r="ACL308" s="52"/>
      <c r="ACM308" s="52"/>
      <c r="ACN308" s="52"/>
      <c r="ACO308" s="52"/>
      <c r="ACP308" s="52"/>
      <c r="ACQ308" s="52"/>
      <c r="ACR308" s="52"/>
      <c r="ACS308" s="52"/>
      <c r="ACT308" s="52"/>
      <c r="ACU308" s="52"/>
      <c r="ACV308" s="52"/>
      <c r="ACW308" s="52"/>
      <c r="ACX308" s="52"/>
      <c r="ACY308" s="52"/>
      <c r="ACZ308" s="52"/>
      <c r="ADA308" s="52"/>
      <c r="ADB308" s="52"/>
      <c r="ADC308" s="52"/>
      <c r="ADD308" s="52"/>
      <c r="ADE308" s="52"/>
      <c r="ADF308" s="52"/>
      <c r="ADG308" s="52"/>
      <c r="ADH308" s="52"/>
      <c r="ADI308" s="52"/>
      <c r="ADJ308" s="52"/>
      <c r="ADK308" s="52"/>
      <c r="ADL308" s="52"/>
      <c r="ADM308" s="52"/>
      <c r="ADN308" s="52"/>
      <c r="ADO308" s="52"/>
      <c r="ADP308" s="52"/>
      <c r="ADQ308" s="52"/>
      <c r="ADR308" s="52"/>
      <c r="ADS308" s="52"/>
      <c r="ADT308" s="52"/>
      <c r="ADU308" s="52"/>
      <c r="ADV308" s="52"/>
      <c r="ADW308" s="52"/>
      <c r="ADX308" s="52"/>
      <c r="ADY308" s="52"/>
      <c r="ADZ308" s="52"/>
      <c r="AEA308" s="52"/>
      <c r="AEB308" s="52"/>
      <c r="AEC308" s="52"/>
      <c r="AED308" s="52"/>
      <c r="AEE308" s="52"/>
      <c r="AEF308" s="52"/>
      <c r="AEG308" s="52"/>
      <c r="AEH308" s="52"/>
      <c r="AEI308" s="52"/>
      <c r="AEJ308" s="52"/>
      <c r="AEK308" s="52"/>
      <c r="AEL308" s="52"/>
      <c r="AEM308" s="52"/>
      <c r="AEN308" s="52"/>
      <c r="AEO308" s="52"/>
      <c r="AEP308" s="52"/>
      <c r="AEQ308" s="52"/>
      <c r="AER308" s="52"/>
      <c r="AES308" s="52"/>
      <c r="AET308" s="52"/>
      <c r="AEU308" s="52"/>
      <c r="AEV308" s="52"/>
      <c r="AEW308" s="52"/>
      <c r="AEX308" s="52"/>
      <c r="AEY308" s="52"/>
      <c r="AEZ308" s="52"/>
      <c r="AFA308" s="52"/>
      <c r="AFB308" s="52"/>
      <c r="AFC308" s="52"/>
      <c r="AFD308" s="52"/>
      <c r="AFE308" s="52"/>
      <c r="AFF308" s="52"/>
      <c r="AFG308" s="52"/>
      <c r="AFH308" s="52"/>
      <c r="AFI308" s="52"/>
      <c r="AFJ308" s="52"/>
      <c r="AFK308" s="52"/>
      <c r="AFL308" s="52"/>
      <c r="AFM308" s="52"/>
      <c r="AFN308" s="52"/>
      <c r="AFO308" s="52"/>
      <c r="AFP308" s="52"/>
      <c r="AFQ308" s="52"/>
      <c r="AFR308" s="52"/>
      <c r="AFS308" s="52"/>
      <c r="AFT308" s="52"/>
      <c r="AFU308" s="52"/>
      <c r="AFV308" s="52"/>
      <c r="AFW308" s="52"/>
      <c r="AFX308" s="52"/>
      <c r="AFY308" s="52"/>
      <c r="AFZ308" s="52"/>
      <c r="AGA308" s="52"/>
      <c r="AGB308" s="52"/>
      <c r="AGC308" s="52"/>
      <c r="AGD308" s="52"/>
      <c r="AGE308" s="52"/>
      <c r="AGF308" s="52"/>
      <c r="AGG308" s="52"/>
      <c r="AGH308" s="52"/>
      <c r="AGI308" s="52"/>
      <c r="AGJ308" s="52"/>
      <c r="AGK308" s="52"/>
      <c r="AGL308" s="52"/>
      <c r="AGM308" s="52"/>
      <c r="AGN308" s="52"/>
      <c r="AGO308" s="52"/>
      <c r="AGP308" s="52"/>
      <c r="AGQ308" s="52"/>
      <c r="AGR308" s="52"/>
      <c r="AGS308" s="52"/>
      <c r="AGT308" s="52"/>
      <c r="AGU308" s="52"/>
      <c r="AGV308" s="52"/>
      <c r="AGW308" s="52"/>
      <c r="AGX308" s="52"/>
      <c r="AGY308" s="52"/>
      <c r="AGZ308" s="52"/>
      <c r="AHA308" s="52"/>
      <c r="AHB308" s="52"/>
      <c r="AHC308" s="52"/>
      <c r="AHD308" s="52"/>
      <c r="AHE308" s="52"/>
      <c r="AHF308" s="52"/>
      <c r="AHG308" s="52"/>
      <c r="AHH308" s="52"/>
      <c r="AHI308" s="52"/>
      <c r="AHJ308" s="52"/>
      <c r="AHK308" s="52"/>
      <c r="AHL308" s="52"/>
      <c r="AHM308" s="52"/>
      <c r="AHN308" s="52"/>
      <c r="AHO308" s="52"/>
      <c r="AHP308" s="52"/>
      <c r="AHQ308" s="52"/>
      <c r="AHR308" s="52"/>
      <c r="AHS308" s="52"/>
      <c r="AHT308" s="52"/>
      <c r="AHU308" s="52"/>
      <c r="AHV308" s="52"/>
      <c r="AHW308" s="52"/>
      <c r="AHX308" s="52"/>
      <c r="AHY308" s="52"/>
      <c r="AHZ308" s="52"/>
      <c r="AIA308" s="52"/>
      <c r="AIB308" s="52"/>
      <c r="AIC308" s="52"/>
      <c r="AID308" s="52"/>
      <c r="AIE308" s="52"/>
      <c r="AIF308" s="52"/>
      <c r="AIG308" s="52"/>
      <c r="AIH308" s="52"/>
      <c r="AII308" s="52"/>
      <c r="AIJ308" s="52"/>
      <c r="AIK308" s="52"/>
      <c r="AIL308" s="52"/>
      <c r="AIM308" s="52"/>
      <c r="AIN308" s="52"/>
      <c r="AIO308" s="52"/>
      <c r="AIP308" s="52"/>
      <c r="AIQ308" s="52"/>
      <c r="AIR308" s="52"/>
      <c r="AIS308" s="52"/>
      <c r="AIT308" s="52"/>
      <c r="AIU308" s="52"/>
      <c r="AIV308" s="52"/>
      <c r="AIW308" s="52"/>
      <c r="AIX308" s="52"/>
      <c r="AIY308" s="52"/>
      <c r="AIZ308" s="52"/>
      <c r="AJA308" s="52"/>
      <c r="AJB308" s="52"/>
      <c r="AJC308" s="52"/>
      <c r="AJD308" s="52"/>
      <c r="AJE308" s="52"/>
      <c r="AJF308" s="52"/>
      <c r="AJG308" s="52"/>
      <c r="AJH308" s="52"/>
      <c r="AJI308" s="52"/>
      <c r="AJJ308" s="52"/>
      <c r="AJK308" s="52"/>
      <c r="AJL308" s="52"/>
      <c r="AJM308" s="52"/>
      <c r="AJN308" s="52"/>
      <c r="AJO308" s="52"/>
      <c r="AJP308" s="52"/>
      <c r="AJQ308" s="52"/>
      <c r="AJR308" s="52"/>
      <c r="AJS308" s="52"/>
      <c r="AJT308" s="52"/>
      <c r="AJU308" s="52"/>
      <c r="AJV308" s="52"/>
      <c r="AJW308" s="52"/>
      <c r="AJX308" s="52"/>
      <c r="AJY308" s="52"/>
      <c r="AJZ308" s="52"/>
      <c r="AKA308" s="52"/>
      <c r="AKB308" s="52"/>
      <c r="AKC308" s="52"/>
      <c r="AKD308" s="52"/>
      <c r="AKE308" s="52"/>
      <c r="AKF308" s="52"/>
      <c r="AKG308" s="52"/>
      <c r="AKH308" s="52"/>
      <c r="AKI308" s="52"/>
      <c r="AKJ308" s="52"/>
      <c r="AKK308" s="52"/>
      <c r="AKL308" s="52"/>
      <c r="AKM308" s="52"/>
      <c r="AKN308" s="52"/>
      <c r="AKO308" s="52"/>
      <c r="AKP308" s="52"/>
      <c r="AKQ308" s="52"/>
      <c r="AKR308" s="52"/>
      <c r="AKS308" s="52"/>
      <c r="AKT308" s="52"/>
      <c r="AKU308" s="52"/>
      <c r="AKV308" s="52"/>
      <c r="AKW308" s="52"/>
      <c r="AKX308" s="52"/>
      <c r="AKY308" s="52"/>
      <c r="AKZ308" s="52"/>
      <c r="ALA308" s="52"/>
      <c r="ALB308" s="52"/>
      <c r="ALC308" s="52"/>
      <c r="ALD308" s="52"/>
      <c r="ALE308" s="52"/>
      <c r="ALF308" s="52"/>
      <c r="ALG308" s="52"/>
      <c r="ALH308" s="52"/>
      <c r="ALI308" s="52"/>
      <c r="ALJ308" s="52"/>
      <c r="ALK308" s="52"/>
      <c r="ALL308" s="52"/>
      <c r="ALM308" s="52"/>
      <c r="ALN308" s="52"/>
      <c r="ALO308" s="52"/>
      <c r="ALP308" s="52"/>
      <c r="ALQ308" s="52"/>
      <c r="ALR308" s="52"/>
      <c r="ALS308" s="52"/>
      <c r="ALT308" s="52"/>
      <c r="ALU308" s="52"/>
      <c r="ALV308" s="52"/>
      <c r="ALW308" s="52"/>
      <c r="ALX308" s="52"/>
      <c r="ALY308" s="52"/>
      <c r="ALZ308" s="52"/>
      <c r="AMA308" s="52"/>
      <c r="AMB308" s="52"/>
      <c r="AMC308" s="52"/>
      <c r="AMD308" s="52"/>
      <c r="AME308" s="52"/>
      <c r="AMF308" s="52"/>
      <c r="AMG308" s="52"/>
      <c r="AMH308" s="52"/>
      <c r="AMI308" s="52"/>
      <c r="AMJ308" s="52"/>
      <c r="AMK308" s="52"/>
      <c r="AML308" s="52"/>
      <c r="AMM308" s="52"/>
      <c r="AMN308" s="52"/>
      <c r="AMO308" s="52"/>
      <c r="AMP308" s="52"/>
      <c r="AMQ308" s="52"/>
      <c r="AMR308" s="52"/>
      <c r="AMS308" s="52"/>
      <c r="AMT308" s="52"/>
      <c r="AMU308" s="52"/>
      <c r="AMV308" s="52"/>
      <c r="AMW308" s="52"/>
      <c r="AMX308" s="52"/>
      <c r="AMY308" s="52"/>
      <c r="AMZ308" s="52"/>
      <c r="ANA308" s="52"/>
      <c r="ANB308" s="52"/>
      <c r="ANC308" s="52"/>
      <c r="AND308" s="52"/>
      <c r="ANE308" s="52"/>
      <c r="ANF308" s="52"/>
      <c r="ANG308" s="52"/>
      <c r="ANH308" s="52"/>
      <c r="ANI308" s="52"/>
      <c r="ANJ308" s="52"/>
      <c r="ANK308" s="52"/>
      <c r="ANL308" s="52"/>
      <c r="ANM308" s="52"/>
      <c r="ANN308" s="52"/>
      <c r="ANO308" s="52"/>
      <c r="ANP308" s="52"/>
      <c r="ANQ308" s="52"/>
      <c r="ANR308" s="52"/>
      <c r="ANS308" s="52"/>
      <c r="ANT308" s="52"/>
      <c r="ANU308" s="52"/>
      <c r="ANV308" s="52"/>
      <c r="ANW308" s="52"/>
      <c r="ANX308" s="52"/>
      <c r="ANY308" s="52"/>
      <c r="ANZ308" s="52"/>
      <c r="AOA308" s="52"/>
      <c r="AOB308" s="52"/>
      <c r="AOC308" s="52"/>
      <c r="AOD308" s="52"/>
      <c r="AOE308" s="52"/>
      <c r="AOF308" s="52"/>
      <c r="AOG308" s="52"/>
      <c r="AOH308" s="52"/>
      <c r="AOI308" s="52"/>
      <c r="AOJ308" s="52"/>
      <c r="AOK308" s="52"/>
      <c r="AOL308" s="52"/>
      <c r="AOM308" s="52"/>
      <c r="AON308" s="52"/>
      <c r="AOO308" s="52"/>
      <c r="AOP308" s="52"/>
      <c r="AOQ308" s="52"/>
      <c r="AOR308" s="52"/>
      <c r="AOS308" s="52"/>
      <c r="AOT308" s="52"/>
      <c r="AOU308" s="52"/>
      <c r="AOV308" s="52"/>
      <c r="AOW308" s="52"/>
      <c r="AOX308" s="52"/>
      <c r="AOY308" s="52"/>
      <c r="AOZ308" s="52"/>
      <c r="APA308" s="52"/>
      <c r="APB308" s="52"/>
      <c r="APC308" s="52"/>
      <c r="APD308" s="52"/>
      <c r="APE308" s="52"/>
      <c r="APF308" s="52"/>
      <c r="APG308" s="52"/>
      <c r="APH308" s="52"/>
      <c r="API308" s="52"/>
      <c r="APJ308" s="52"/>
      <c r="APK308" s="52"/>
      <c r="APL308" s="52"/>
      <c r="APM308" s="52"/>
      <c r="APN308" s="52"/>
      <c r="APO308" s="52"/>
      <c r="APP308" s="52"/>
      <c r="APQ308" s="52"/>
      <c r="APR308" s="52"/>
      <c r="APS308" s="52"/>
      <c r="APT308" s="52"/>
      <c r="APU308" s="52"/>
      <c r="APV308" s="52"/>
      <c r="APW308" s="52"/>
      <c r="APX308" s="52"/>
      <c r="APY308" s="52"/>
      <c r="APZ308" s="52"/>
      <c r="AQA308" s="52"/>
      <c r="AQB308" s="52"/>
      <c r="AQC308" s="52"/>
      <c r="AQD308" s="52"/>
      <c r="AQE308" s="52"/>
      <c r="AQF308" s="52"/>
      <c r="AQG308" s="52"/>
      <c r="AQH308" s="52"/>
      <c r="AQI308" s="52"/>
      <c r="AQJ308" s="52"/>
      <c r="AQK308" s="52"/>
      <c r="AQL308" s="52"/>
      <c r="AQM308" s="52"/>
      <c r="AQN308" s="52"/>
      <c r="AQO308" s="52"/>
      <c r="AQP308" s="52"/>
      <c r="AQQ308" s="52"/>
      <c r="AQR308" s="52"/>
      <c r="AQS308" s="52"/>
      <c r="AQT308" s="52"/>
      <c r="AQU308" s="52"/>
      <c r="AQV308" s="52"/>
      <c r="AQW308" s="52"/>
      <c r="AQX308" s="52"/>
      <c r="AQY308" s="52"/>
      <c r="AQZ308" s="52"/>
      <c r="ARA308" s="52"/>
      <c r="ARB308" s="52"/>
      <c r="ARC308" s="52"/>
      <c r="ARD308" s="52"/>
      <c r="ARE308" s="52"/>
      <c r="ARF308" s="52"/>
      <c r="ARG308" s="52"/>
      <c r="ARH308" s="52"/>
      <c r="ARI308" s="52"/>
      <c r="ARJ308" s="52"/>
      <c r="ARK308" s="52"/>
      <c r="ARL308" s="52"/>
      <c r="ARM308" s="52"/>
      <c r="ARN308" s="52"/>
      <c r="ARO308" s="52"/>
      <c r="ARP308" s="52"/>
      <c r="ARQ308" s="52"/>
      <c r="ARR308" s="52"/>
      <c r="ARS308" s="52"/>
      <c r="ART308" s="52"/>
      <c r="ARU308" s="52"/>
      <c r="ARV308" s="52"/>
      <c r="ARW308" s="52"/>
      <c r="ARX308" s="52"/>
      <c r="ARY308" s="52"/>
      <c r="ARZ308" s="52"/>
      <c r="ASA308" s="52"/>
      <c r="ASB308" s="52"/>
      <c r="ASC308" s="52"/>
      <c r="ASD308" s="52"/>
      <c r="ASE308" s="52"/>
      <c r="ASF308" s="52"/>
      <c r="ASG308" s="52"/>
      <c r="ASH308" s="52"/>
      <c r="ASI308" s="52"/>
      <c r="ASJ308" s="52"/>
      <c r="ASK308" s="52"/>
      <c r="ASL308" s="52"/>
      <c r="ASM308" s="52"/>
      <c r="ASN308" s="52"/>
      <c r="ASO308" s="52"/>
      <c r="ASP308" s="52"/>
      <c r="ASQ308" s="52"/>
      <c r="ASR308" s="52"/>
      <c r="ASS308" s="52"/>
      <c r="AST308" s="52"/>
      <c r="ASU308" s="52"/>
      <c r="ASV308" s="52"/>
      <c r="ASW308" s="52"/>
      <c r="ASX308" s="52"/>
      <c r="ASY308" s="52"/>
      <c r="ASZ308" s="52"/>
      <c r="ATA308" s="52"/>
      <c r="ATB308" s="52"/>
      <c r="ATC308" s="52"/>
      <c r="ATD308" s="52"/>
      <c r="ATE308" s="52"/>
      <c r="ATF308" s="52"/>
      <c r="ATG308" s="52"/>
      <c r="ATH308" s="52"/>
      <c r="ATI308" s="52"/>
      <c r="ATJ308" s="52"/>
      <c r="ATK308" s="52"/>
      <c r="ATL308" s="52"/>
      <c r="ATM308" s="52"/>
      <c r="ATN308" s="52"/>
      <c r="ATO308" s="52"/>
      <c r="ATP308" s="52"/>
      <c r="ATQ308" s="52"/>
      <c r="ATR308" s="52"/>
      <c r="ATS308" s="52"/>
      <c r="ATT308" s="52"/>
      <c r="ATU308" s="52"/>
      <c r="ATV308" s="52"/>
      <c r="ATW308" s="52"/>
      <c r="ATX308" s="52"/>
      <c r="ATY308" s="52"/>
      <c r="ATZ308" s="52"/>
      <c r="AUA308" s="52"/>
      <c r="AUB308" s="52"/>
      <c r="AUC308" s="52"/>
      <c r="AUD308" s="52"/>
      <c r="AUE308" s="52"/>
      <c r="AUF308" s="52"/>
      <c r="AUG308" s="52"/>
      <c r="AUH308" s="52"/>
      <c r="AUI308" s="52"/>
      <c r="AUJ308" s="52"/>
      <c r="AUK308" s="52"/>
      <c r="AUL308" s="52"/>
      <c r="AUM308" s="52"/>
      <c r="AUN308" s="52"/>
      <c r="AUO308" s="52"/>
      <c r="AUP308" s="52"/>
      <c r="AUQ308" s="52"/>
      <c r="AUR308" s="52"/>
      <c r="AUS308" s="52"/>
      <c r="AUT308" s="52"/>
      <c r="AUU308" s="52"/>
      <c r="AUV308" s="52"/>
      <c r="AUW308" s="52"/>
      <c r="AUX308" s="52"/>
      <c r="AUY308" s="52"/>
      <c r="AUZ308" s="52"/>
      <c r="AVA308" s="52"/>
      <c r="AVB308" s="52"/>
      <c r="AVC308" s="52"/>
      <c r="AVD308" s="52"/>
      <c r="AVE308" s="52"/>
      <c r="AVF308" s="52"/>
      <c r="AVG308" s="52"/>
      <c r="AVH308" s="52"/>
      <c r="AVI308" s="52"/>
      <c r="AVJ308" s="52"/>
      <c r="AVK308" s="52"/>
      <c r="AVL308" s="52"/>
      <c r="AVM308" s="52"/>
      <c r="AVN308" s="52"/>
      <c r="AVO308" s="52"/>
      <c r="AVP308" s="52"/>
      <c r="AVQ308" s="52"/>
      <c r="AVR308" s="52"/>
      <c r="AVS308" s="52"/>
      <c r="AVT308" s="52"/>
      <c r="AVU308" s="52"/>
      <c r="AVV308" s="52"/>
      <c r="AVW308" s="52"/>
      <c r="AVX308" s="52"/>
      <c r="AVY308" s="52"/>
      <c r="AVZ308" s="52"/>
      <c r="AWA308" s="52"/>
      <c r="AWB308" s="52"/>
      <c r="AWC308" s="52"/>
      <c r="AWD308" s="52"/>
      <c r="AWE308" s="52"/>
      <c r="AWF308" s="52"/>
      <c r="AWG308" s="52"/>
      <c r="AWH308" s="52"/>
      <c r="AWI308" s="52"/>
      <c r="AWJ308" s="52"/>
      <c r="AWK308" s="52"/>
      <c r="AWL308" s="52"/>
      <c r="AWM308" s="52"/>
      <c r="AWN308" s="52"/>
      <c r="AWO308" s="52"/>
      <c r="AWP308" s="52"/>
      <c r="AWQ308" s="52"/>
      <c r="AWR308" s="52"/>
      <c r="AWS308" s="52"/>
      <c r="AWT308" s="52"/>
      <c r="AWU308" s="52"/>
      <c r="AWV308" s="52"/>
      <c r="AWW308" s="52"/>
      <c r="AWX308" s="52"/>
      <c r="AWY308" s="52"/>
      <c r="AWZ308" s="52"/>
      <c r="AXA308" s="52"/>
      <c r="AXB308" s="52"/>
      <c r="AXC308" s="52"/>
      <c r="AXD308" s="52"/>
      <c r="AXE308" s="52"/>
      <c r="AXF308" s="52"/>
      <c r="AXG308" s="52"/>
      <c r="AXH308" s="52"/>
      <c r="AXI308" s="52"/>
      <c r="AXJ308" s="52"/>
      <c r="AXK308" s="52"/>
      <c r="AXL308" s="52"/>
      <c r="AXM308" s="52"/>
      <c r="AXN308" s="52"/>
      <c r="AXO308" s="52"/>
      <c r="AXP308" s="52"/>
      <c r="AXQ308" s="52"/>
      <c r="AXR308" s="52"/>
      <c r="AXS308" s="52"/>
      <c r="AXT308" s="52"/>
      <c r="AXU308" s="52"/>
      <c r="AXV308" s="52"/>
      <c r="AXW308" s="52"/>
      <c r="AXX308" s="52"/>
      <c r="AXY308" s="52"/>
      <c r="AXZ308" s="52"/>
      <c r="AYA308" s="52"/>
      <c r="AYB308" s="52"/>
      <c r="AYC308" s="52"/>
      <c r="AYD308" s="52"/>
      <c r="AYE308" s="52"/>
      <c r="AYF308" s="52"/>
      <c r="AYG308" s="52"/>
      <c r="AYH308" s="52"/>
      <c r="AYI308" s="52"/>
      <c r="AYJ308" s="52"/>
      <c r="AYK308" s="52"/>
      <c r="AYL308" s="52"/>
      <c r="AYM308" s="52"/>
      <c r="AYN308" s="52"/>
      <c r="AYO308" s="52"/>
      <c r="AYP308" s="52"/>
      <c r="AYQ308" s="52"/>
      <c r="AYR308" s="52"/>
      <c r="AYS308" s="52"/>
      <c r="AYT308" s="52"/>
      <c r="AYU308" s="52"/>
      <c r="AYV308" s="52"/>
      <c r="AYW308" s="52"/>
      <c r="AYX308" s="52"/>
      <c r="AYY308" s="52"/>
      <c r="AYZ308" s="52"/>
      <c r="AZA308" s="52"/>
      <c r="AZB308" s="52"/>
      <c r="AZC308" s="52"/>
      <c r="AZD308" s="52"/>
      <c r="AZE308" s="52"/>
      <c r="AZF308" s="52"/>
      <c r="AZG308" s="52"/>
      <c r="AZH308" s="52"/>
      <c r="AZI308" s="52"/>
      <c r="AZJ308" s="52"/>
      <c r="AZK308" s="52"/>
      <c r="AZL308" s="52"/>
      <c r="AZM308" s="52"/>
      <c r="AZN308" s="52"/>
      <c r="AZO308" s="52"/>
      <c r="AZP308" s="52"/>
      <c r="AZQ308" s="52"/>
      <c r="AZR308" s="52"/>
      <c r="AZS308" s="52"/>
      <c r="AZT308" s="52"/>
      <c r="AZU308" s="52"/>
      <c r="AZV308" s="52"/>
      <c r="AZW308" s="52"/>
      <c r="AZX308" s="52"/>
      <c r="AZY308" s="52"/>
      <c r="AZZ308" s="52"/>
      <c r="BAA308" s="52"/>
      <c r="BAB308" s="52"/>
      <c r="BAC308" s="52"/>
      <c r="BAD308" s="52"/>
      <c r="BAE308" s="52"/>
      <c r="BAF308" s="52"/>
      <c r="BAG308" s="52"/>
      <c r="BAH308" s="52"/>
      <c r="BAI308" s="52"/>
      <c r="BAJ308" s="52"/>
      <c r="BAK308" s="52"/>
      <c r="BAL308" s="52"/>
      <c r="BAM308" s="52"/>
      <c r="BAN308" s="52"/>
      <c r="BAO308" s="52"/>
      <c r="BAP308" s="52"/>
      <c r="BAQ308" s="52"/>
      <c r="BAR308" s="52"/>
      <c r="BAS308" s="52"/>
      <c r="BAT308" s="52"/>
      <c r="BAU308" s="52"/>
      <c r="BAV308" s="52"/>
      <c r="BAW308" s="52"/>
      <c r="BAX308" s="52"/>
      <c r="BAY308" s="52"/>
      <c r="BAZ308" s="52"/>
      <c r="BBA308" s="52"/>
      <c r="BBB308" s="52"/>
      <c r="BBC308" s="52"/>
      <c r="BBD308" s="52"/>
      <c r="BBE308" s="52"/>
      <c r="BBF308" s="52"/>
      <c r="BBG308" s="52"/>
      <c r="BBH308" s="52"/>
      <c r="BBI308" s="52"/>
      <c r="BBJ308" s="52"/>
      <c r="BBK308" s="52"/>
      <c r="BBL308" s="52"/>
      <c r="BBM308" s="52"/>
      <c r="BBN308" s="52"/>
      <c r="BBO308" s="52"/>
      <c r="BBP308" s="52"/>
      <c r="BBQ308" s="52"/>
      <c r="BBR308" s="52"/>
      <c r="BBS308" s="52"/>
      <c r="BBT308" s="52"/>
      <c r="BBU308" s="52"/>
      <c r="BBV308" s="52"/>
      <c r="BBW308" s="52"/>
      <c r="BBX308" s="52"/>
      <c r="BBY308" s="52"/>
      <c r="BBZ308" s="52"/>
      <c r="BCA308" s="52"/>
      <c r="BCB308" s="52"/>
      <c r="BCC308" s="52"/>
      <c r="BCD308" s="52"/>
      <c r="BCE308" s="52"/>
      <c r="BCF308" s="52"/>
      <c r="BCG308" s="52"/>
      <c r="BCH308" s="52"/>
      <c r="BCI308" s="52"/>
      <c r="BCJ308" s="52"/>
      <c r="BCK308" s="52"/>
      <c r="BCL308" s="52"/>
      <c r="BCM308" s="52"/>
      <c r="BCN308" s="52"/>
      <c r="BCO308" s="52"/>
      <c r="BCP308" s="52"/>
      <c r="BCQ308" s="52"/>
      <c r="BCR308" s="52"/>
      <c r="BCS308" s="52"/>
      <c r="BCT308" s="52"/>
    </row>
    <row r="309" spans="1:1450" s="61" customFormat="1" x14ac:dyDescent="0.25">
      <c r="A309" s="77" t="s">
        <v>592</v>
      </c>
      <c r="B309" s="61" t="s">
        <v>592</v>
      </c>
      <c r="C309" s="61" t="s">
        <v>84</v>
      </c>
      <c r="D309" s="61" t="s">
        <v>903</v>
      </c>
      <c r="E309" s="61" t="s">
        <v>902</v>
      </c>
      <c r="F309" s="61" t="s">
        <v>603</v>
      </c>
      <c r="G309" s="78">
        <v>39021</v>
      </c>
      <c r="H309" s="78">
        <v>2389</v>
      </c>
      <c r="I309" s="78">
        <v>1176</v>
      </c>
      <c r="O309" s="61">
        <f t="shared" si="53"/>
        <v>1</v>
      </c>
      <c r="Y309" s="88"/>
      <c r="Z309" s="88"/>
      <c r="AA309" s="88"/>
      <c r="AB309" s="88"/>
      <c r="AF309" s="33"/>
      <c r="AG309" s="89"/>
      <c r="AH309" s="86"/>
      <c r="AI309" s="86"/>
      <c r="AJ309" s="86"/>
      <c r="AK309" s="86"/>
      <c r="AM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c r="CD309" s="52"/>
      <c r="CE309" s="52"/>
      <c r="CF309" s="52"/>
      <c r="CG309" s="52"/>
      <c r="CH309" s="52"/>
      <c r="CI309" s="52"/>
      <c r="CJ309" s="52"/>
      <c r="CK309" s="52"/>
      <c r="CL309" s="52"/>
      <c r="CM309" s="52"/>
      <c r="CN309" s="52"/>
      <c r="CO309" s="52"/>
      <c r="CP309" s="52"/>
      <c r="CQ309" s="52"/>
      <c r="CR309" s="52"/>
      <c r="CS309" s="52"/>
      <c r="CT309" s="52"/>
      <c r="CU309" s="52"/>
      <c r="CV309" s="52"/>
      <c r="CW309" s="52"/>
      <c r="CX309" s="52"/>
      <c r="CY309" s="52"/>
      <c r="CZ309" s="52"/>
      <c r="DA309" s="52"/>
      <c r="DB309" s="52"/>
      <c r="DC309" s="52"/>
      <c r="DD309" s="52"/>
      <c r="DE309" s="52"/>
      <c r="DF309" s="52"/>
      <c r="DG309" s="52"/>
      <c r="DH309" s="52"/>
      <c r="DI309" s="52"/>
      <c r="DJ309" s="52"/>
      <c r="DK309" s="52"/>
      <c r="DL309" s="52"/>
      <c r="DM309" s="52"/>
      <c r="DN309" s="52"/>
      <c r="DO309" s="52"/>
      <c r="DP309" s="52"/>
      <c r="DQ309" s="52"/>
      <c r="DR309" s="52"/>
      <c r="DS309" s="52"/>
      <c r="DT309" s="52"/>
      <c r="DU309" s="52"/>
      <c r="DV309" s="52"/>
      <c r="DW309" s="52"/>
      <c r="DX309" s="52"/>
      <c r="DY309" s="52"/>
      <c r="DZ309" s="52"/>
      <c r="EA309" s="52"/>
      <c r="EB309" s="52"/>
      <c r="EC309" s="52"/>
      <c r="ED309" s="52"/>
      <c r="EE309" s="52"/>
      <c r="EF309" s="52"/>
      <c r="EG309" s="52"/>
      <c r="EH309" s="52"/>
      <c r="EI309" s="52"/>
      <c r="EJ309" s="52"/>
      <c r="EK309" s="52"/>
      <c r="EL309" s="52"/>
      <c r="EM309" s="52"/>
      <c r="EN309" s="52"/>
      <c r="EO309" s="52"/>
      <c r="EP309" s="52"/>
      <c r="EQ309" s="52"/>
      <c r="ER309" s="52"/>
      <c r="ES309" s="52"/>
      <c r="ET309" s="52"/>
      <c r="EU309" s="52"/>
      <c r="EV309" s="52"/>
      <c r="EW309" s="52"/>
      <c r="EX309" s="52"/>
      <c r="EY309" s="52"/>
      <c r="EZ309" s="52"/>
      <c r="FA309" s="52"/>
      <c r="FB309" s="52"/>
      <c r="FC309" s="52"/>
      <c r="FD309" s="52"/>
      <c r="FE309" s="52"/>
      <c r="FF309" s="52"/>
      <c r="FG309" s="52"/>
      <c r="FH309" s="52"/>
      <c r="FI309" s="52"/>
      <c r="FJ309" s="52"/>
      <c r="FK309" s="52"/>
      <c r="FL309" s="52"/>
      <c r="FM309" s="52"/>
      <c r="FN309" s="52"/>
      <c r="FO309" s="52"/>
      <c r="FP309" s="52"/>
      <c r="FQ309" s="52"/>
      <c r="FR309" s="52"/>
      <c r="FS309" s="52"/>
      <c r="FT309" s="52"/>
      <c r="FU309" s="52"/>
      <c r="FV309" s="52"/>
      <c r="FW309" s="52"/>
      <c r="FX309" s="52"/>
      <c r="FY309" s="52"/>
      <c r="FZ309" s="52"/>
      <c r="GA309" s="52"/>
      <c r="GB309" s="52"/>
      <c r="GC309" s="52"/>
      <c r="GD309" s="52"/>
      <c r="GE309" s="52"/>
      <c r="GF309" s="52"/>
      <c r="GG309" s="52"/>
      <c r="GH309" s="52"/>
      <c r="GI309" s="52"/>
      <c r="GJ309" s="52"/>
      <c r="GK309" s="52"/>
      <c r="GL309" s="52"/>
      <c r="GM309" s="52"/>
      <c r="GN309" s="52"/>
      <c r="GO309" s="52"/>
      <c r="GP309" s="52"/>
      <c r="GQ309" s="52"/>
      <c r="GR309" s="52"/>
      <c r="GS309" s="52"/>
      <c r="GT309" s="52"/>
      <c r="GU309" s="52"/>
      <c r="GV309" s="52"/>
      <c r="GW309" s="52"/>
      <c r="GX309" s="52"/>
      <c r="GY309" s="52"/>
      <c r="GZ309" s="52"/>
      <c r="HA309" s="52"/>
      <c r="HB309" s="52"/>
      <c r="HC309" s="52"/>
      <c r="HD309" s="52"/>
      <c r="HE309" s="52"/>
      <c r="HF309" s="52"/>
      <c r="HG309" s="52"/>
      <c r="HH309" s="52"/>
      <c r="HI309" s="52"/>
      <c r="HJ309" s="52"/>
      <c r="HK309" s="52"/>
      <c r="HL309" s="52"/>
      <c r="HM309" s="52"/>
      <c r="HN309" s="52"/>
      <c r="HO309" s="52"/>
      <c r="HP309" s="52"/>
      <c r="HQ309" s="52"/>
      <c r="HR309" s="52"/>
      <c r="HS309" s="52"/>
      <c r="HT309" s="52"/>
      <c r="HU309" s="52"/>
      <c r="HV309" s="52"/>
      <c r="HW309" s="52"/>
      <c r="HX309" s="52"/>
      <c r="HY309" s="52"/>
      <c r="HZ309" s="52"/>
      <c r="IA309" s="52"/>
      <c r="IB309" s="52"/>
      <c r="IC309" s="52"/>
      <c r="ID309" s="52"/>
      <c r="IE309" s="52"/>
      <c r="IF309" s="52"/>
      <c r="IG309" s="52"/>
      <c r="IH309" s="52"/>
      <c r="II309" s="52"/>
      <c r="IJ309" s="52"/>
      <c r="IK309" s="52"/>
      <c r="IL309" s="52"/>
      <c r="IM309" s="52"/>
      <c r="IN309" s="52"/>
      <c r="IO309" s="52"/>
      <c r="IP309" s="52"/>
      <c r="IQ309" s="52"/>
      <c r="IR309" s="52"/>
      <c r="IS309" s="52"/>
      <c r="IT309" s="52"/>
      <c r="IU309" s="52"/>
      <c r="IV309" s="52"/>
      <c r="IW309" s="52"/>
      <c r="IX309" s="52"/>
      <c r="IY309" s="52"/>
      <c r="IZ309" s="52"/>
      <c r="JA309" s="52"/>
      <c r="JB309" s="52"/>
      <c r="JC309" s="52"/>
      <c r="JD309" s="52"/>
      <c r="JE309" s="52"/>
      <c r="JF309" s="52"/>
      <c r="JG309" s="52"/>
      <c r="JH309" s="52"/>
      <c r="JI309" s="52"/>
      <c r="JJ309" s="52"/>
      <c r="JK309" s="52"/>
      <c r="JL309" s="52"/>
      <c r="JM309" s="52"/>
      <c r="JN309" s="52"/>
      <c r="JO309" s="52"/>
      <c r="JP309" s="52"/>
      <c r="JQ309" s="52"/>
      <c r="JR309" s="52"/>
      <c r="JS309" s="52"/>
      <c r="JT309" s="52"/>
      <c r="JU309" s="52"/>
      <c r="JV309" s="52"/>
      <c r="JW309" s="52"/>
      <c r="JX309" s="52"/>
      <c r="JY309" s="52"/>
      <c r="JZ309" s="52"/>
      <c r="KA309" s="52"/>
      <c r="KB309" s="52"/>
      <c r="KC309" s="52"/>
      <c r="KD309" s="52"/>
      <c r="KE309" s="52"/>
      <c r="KF309" s="52"/>
      <c r="KG309" s="52"/>
      <c r="KH309" s="52"/>
      <c r="KI309" s="52"/>
      <c r="KJ309" s="52"/>
      <c r="KK309" s="52"/>
      <c r="KL309" s="52"/>
      <c r="KM309" s="52"/>
      <c r="KN309" s="52"/>
      <c r="KO309" s="52"/>
      <c r="KP309" s="52"/>
      <c r="KQ309" s="52"/>
      <c r="KR309" s="52"/>
      <c r="KS309" s="52"/>
      <c r="KT309" s="52"/>
      <c r="KU309" s="52"/>
      <c r="KV309" s="52"/>
      <c r="KW309" s="52"/>
      <c r="KX309" s="52"/>
      <c r="KY309" s="52"/>
      <c r="KZ309" s="52"/>
      <c r="LA309" s="52"/>
      <c r="LB309" s="52"/>
      <c r="LC309" s="52"/>
      <c r="LD309" s="52"/>
      <c r="LE309" s="52"/>
      <c r="LF309" s="52"/>
      <c r="LG309" s="52"/>
      <c r="LH309" s="52"/>
      <c r="LI309" s="52"/>
      <c r="LJ309" s="52"/>
      <c r="LK309" s="52"/>
      <c r="LL309" s="52"/>
      <c r="LM309" s="52"/>
      <c r="LN309" s="52"/>
      <c r="LO309" s="52"/>
      <c r="LP309" s="52"/>
      <c r="LQ309" s="52"/>
      <c r="LR309" s="52"/>
      <c r="LS309" s="52"/>
      <c r="LT309" s="52"/>
      <c r="LU309" s="52"/>
      <c r="LV309" s="52"/>
      <c r="LW309" s="52"/>
      <c r="LX309" s="52"/>
      <c r="LY309" s="52"/>
      <c r="LZ309" s="52"/>
      <c r="MA309" s="52"/>
      <c r="MB309" s="52"/>
      <c r="MC309" s="52"/>
      <c r="MD309" s="52"/>
      <c r="ME309" s="52"/>
      <c r="MF309" s="52"/>
      <c r="MG309" s="52"/>
      <c r="MH309" s="52"/>
      <c r="MI309" s="52"/>
      <c r="MJ309" s="52"/>
      <c r="MK309" s="52"/>
      <c r="ML309" s="52"/>
      <c r="MM309" s="52"/>
      <c r="MN309" s="52"/>
      <c r="MO309" s="52"/>
      <c r="MP309" s="52"/>
      <c r="MQ309" s="52"/>
      <c r="MR309" s="52"/>
      <c r="MS309" s="52"/>
      <c r="MT309" s="52"/>
      <c r="MU309" s="52"/>
      <c r="MV309" s="52"/>
      <c r="MW309" s="52"/>
      <c r="MX309" s="52"/>
      <c r="MY309" s="52"/>
      <c r="MZ309" s="52"/>
      <c r="NA309" s="52"/>
      <c r="NB309" s="52"/>
      <c r="NC309" s="52"/>
      <c r="ND309" s="52"/>
      <c r="NE309" s="52"/>
      <c r="NF309" s="52"/>
      <c r="NG309" s="52"/>
      <c r="NH309" s="52"/>
      <c r="NI309" s="52"/>
      <c r="NJ309" s="52"/>
      <c r="NK309" s="52"/>
      <c r="NL309" s="52"/>
      <c r="NM309" s="52"/>
      <c r="NN309" s="52"/>
      <c r="NO309" s="52"/>
      <c r="NP309" s="52"/>
      <c r="NQ309" s="52"/>
      <c r="NR309" s="52"/>
      <c r="NS309" s="52"/>
      <c r="NT309" s="52"/>
      <c r="NU309" s="52"/>
      <c r="NV309" s="52"/>
      <c r="NW309" s="52"/>
      <c r="NX309" s="52"/>
      <c r="NY309" s="52"/>
      <c r="NZ309" s="52"/>
      <c r="OA309" s="52"/>
      <c r="OB309" s="52"/>
      <c r="OC309" s="52"/>
      <c r="OD309" s="52"/>
      <c r="OE309" s="52"/>
      <c r="OF309" s="52"/>
      <c r="OG309" s="52"/>
      <c r="OH309" s="52"/>
      <c r="OI309" s="52"/>
      <c r="OJ309" s="52"/>
      <c r="OK309" s="52"/>
      <c r="OL309" s="52"/>
      <c r="OM309" s="52"/>
      <c r="ON309" s="52"/>
      <c r="OO309" s="52"/>
      <c r="OP309" s="52"/>
      <c r="OQ309" s="52"/>
      <c r="OR309" s="52"/>
      <c r="OS309" s="52"/>
      <c r="OT309" s="52"/>
      <c r="OU309" s="52"/>
      <c r="OV309" s="52"/>
      <c r="OW309" s="52"/>
      <c r="OX309" s="52"/>
      <c r="OY309" s="52"/>
      <c r="OZ309" s="52"/>
      <c r="PA309" s="52"/>
      <c r="PB309" s="52"/>
      <c r="PC309" s="52"/>
      <c r="PD309" s="52"/>
      <c r="PE309" s="52"/>
      <c r="PF309" s="52"/>
      <c r="PG309" s="52"/>
      <c r="PH309" s="52"/>
      <c r="PI309" s="52"/>
      <c r="PJ309" s="52"/>
      <c r="PK309" s="52"/>
      <c r="PL309" s="52"/>
      <c r="PM309" s="52"/>
      <c r="PN309" s="52"/>
      <c r="PO309" s="52"/>
      <c r="PP309" s="52"/>
      <c r="PQ309" s="52"/>
      <c r="PR309" s="52"/>
      <c r="PS309" s="52"/>
      <c r="PT309" s="52"/>
      <c r="PU309" s="52"/>
      <c r="PV309" s="52"/>
      <c r="PW309" s="52"/>
      <c r="PX309" s="52"/>
      <c r="PY309" s="52"/>
      <c r="PZ309" s="52"/>
      <c r="QA309" s="52"/>
      <c r="QB309" s="52"/>
      <c r="QC309" s="52"/>
      <c r="QD309" s="52"/>
      <c r="QE309" s="52"/>
      <c r="QF309" s="52"/>
      <c r="QG309" s="52"/>
      <c r="QH309" s="52"/>
      <c r="QI309" s="52"/>
      <c r="QJ309" s="52"/>
      <c r="QK309" s="52"/>
      <c r="QL309" s="52"/>
      <c r="QM309" s="52"/>
      <c r="QN309" s="52"/>
      <c r="QO309" s="52"/>
      <c r="QP309" s="52"/>
      <c r="QQ309" s="52"/>
      <c r="QR309" s="52"/>
      <c r="QS309" s="52"/>
      <c r="QT309" s="52"/>
      <c r="QU309" s="52"/>
      <c r="QV309" s="52"/>
      <c r="QW309" s="52"/>
      <c r="QX309" s="52"/>
      <c r="QY309" s="52"/>
      <c r="QZ309" s="52"/>
      <c r="RA309" s="52"/>
      <c r="RB309" s="52"/>
      <c r="RC309" s="52"/>
      <c r="RD309" s="52"/>
      <c r="RE309" s="52"/>
      <c r="RF309" s="52"/>
      <c r="RG309" s="52"/>
      <c r="RH309" s="52"/>
      <c r="RI309" s="52"/>
      <c r="RJ309" s="52"/>
      <c r="RK309" s="52"/>
      <c r="RL309" s="52"/>
      <c r="RM309" s="52"/>
      <c r="RN309" s="52"/>
      <c r="RO309" s="52"/>
      <c r="RP309" s="52"/>
      <c r="RQ309" s="52"/>
      <c r="RR309" s="52"/>
      <c r="RS309" s="52"/>
      <c r="RT309" s="52"/>
      <c r="RU309" s="52"/>
      <c r="RV309" s="52"/>
      <c r="RW309" s="52"/>
      <c r="RX309" s="52"/>
      <c r="RY309" s="52"/>
      <c r="RZ309" s="52"/>
      <c r="SA309" s="52"/>
      <c r="SB309" s="52"/>
      <c r="SC309" s="52"/>
      <c r="SD309" s="52"/>
      <c r="SE309" s="52"/>
      <c r="SF309" s="52"/>
      <c r="SG309" s="52"/>
      <c r="SH309" s="52"/>
      <c r="SI309" s="52"/>
      <c r="SJ309" s="52"/>
      <c r="SK309" s="52"/>
      <c r="SL309" s="52"/>
      <c r="SM309" s="52"/>
      <c r="SN309" s="52"/>
      <c r="SO309" s="52"/>
      <c r="SP309" s="52"/>
      <c r="SQ309" s="52"/>
      <c r="SR309" s="52"/>
      <c r="SS309" s="52"/>
      <c r="ST309" s="52"/>
      <c r="SU309" s="52"/>
      <c r="SV309" s="52"/>
      <c r="SW309" s="52"/>
      <c r="SX309" s="52"/>
      <c r="SY309" s="52"/>
      <c r="SZ309" s="52"/>
      <c r="TA309" s="52"/>
      <c r="TB309" s="52"/>
      <c r="TC309" s="52"/>
      <c r="TD309" s="52"/>
      <c r="TE309" s="52"/>
      <c r="TF309" s="52"/>
      <c r="TG309" s="52"/>
      <c r="TH309" s="52"/>
      <c r="TI309" s="52"/>
      <c r="TJ309" s="52"/>
      <c r="TK309" s="52"/>
      <c r="TL309" s="52"/>
      <c r="TM309" s="52"/>
      <c r="TN309" s="52"/>
      <c r="TO309" s="52"/>
      <c r="TP309" s="52"/>
      <c r="TQ309" s="52"/>
      <c r="TR309" s="52"/>
      <c r="TS309" s="52"/>
      <c r="TT309" s="52"/>
      <c r="TU309" s="52"/>
      <c r="TV309" s="52"/>
      <c r="TW309" s="52"/>
      <c r="TX309" s="52"/>
      <c r="TY309" s="52"/>
      <c r="TZ309" s="52"/>
      <c r="UA309" s="52"/>
      <c r="UB309" s="52"/>
      <c r="UC309" s="52"/>
      <c r="UD309" s="52"/>
      <c r="UE309" s="52"/>
      <c r="UF309" s="52"/>
      <c r="UG309" s="52"/>
      <c r="UH309" s="52"/>
      <c r="UI309" s="52"/>
      <c r="UJ309" s="52"/>
      <c r="UK309" s="52"/>
      <c r="UL309" s="52"/>
      <c r="UM309" s="52"/>
      <c r="UN309" s="52"/>
      <c r="UO309" s="52"/>
      <c r="UP309" s="52"/>
      <c r="UQ309" s="52"/>
      <c r="UR309" s="52"/>
      <c r="US309" s="52"/>
      <c r="UT309" s="52"/>
      <c r="UU309" s="52"/>
      <c r="UV309" s="52"/>
      <c r="UW309" s="52"/>
      <c r="UX309" s="52"/>
      <c r="UY309" s="52"/>
      <c r="UZ309" s="52"/>
      <c r="VA309" s="52"/>
      <c r="VB309" s="52"/>
      <c r="VC309" s="52"/>
      <c r="VD309" s="52"/>
      <c r="VE309" s="52"/>
      <c r="VF309" s="52"/>
      <c r="VG309" s="52"/>
      <c r="VH309" s="52"/>
      <c r="VI309" s="52"/>
      <c r="VJ309" s="52"/>
      <c r="VK309" s="52"/>
      <c r="VL309" s="52"/>
      <c r="VM309" s="52"/>
      <c r="VN309" s="52"/>
      <c r="VO309" s="52"/>
      <c r="VP309" s="52"/>
      <c r="VQ309" s="52"/>
      <c r="VR309" s="52"/>
      <c r="VS309" s="52"/>
      <c r="VT309" s="52"/>
      <c r="VU309" s="52"/>
      <c r="VV309" s="52"/>
      <c r="VW309" s="52"/>
      <c r="VX309" s="52"/>
      <c r="VY309" s="52"/>
      <c r="VZ309" s="52"/>
      <c r="WA309" s="52"/>
      <c r="WB309" s="52"/>
      <c r="WC309" s="52"/>
      <c r="WD309" s="52"/>
      <c r="WE309" s="52"/>
      <c r="WF309" s="52"/>
      <c r="WG309" s="52"/>
      <c r="WH309" s="52"/>
      <c r="WI309" s="52"/>
      <c r="WJ309" s="52"/>
      <c r="WK309" s="52"/>
      <c r="WL309" s="52"/>
      <c r="WM309" s="52"/>
      <c r="WN309" s="52"/>
      <c r="WO309" s="52"/>
      <c r="WP309" s="52"/>
      <c r="WQ309" s="52"/>
      <c r="WR309" s="52"/>
      <c r="WS309" s="52"/>
      <c r="WT309" s="52"/>
      <c r="WU309" s="52"/>
      <c r="WV309" s="52"/>
      <c r="WW309" s="52"/>
      <c r="WX309" s="52"/>
      <c r="WY309" s="52"/>
      <c r="WZ309" s="52"/>
      <c r="XA309" s="52"/>
      <c r="XB309" s="52"/>
      <c r="XC309" s="52"/>
      <c r="XD309" s="52"/>
      <c r="XE309" s="52"/>
      <c r="XF309" s="52"/>
      <c r="XG309" s="52"/>
      <c r="XH309" s="52"/>
      <c r="XI309" s="52"/>
      <c r="XJ309" s="52"/>
      <c r="XK309" s="52"/>
      <c r="XL309" s="52"/>
      <c r="XM309" s="52"/>
      <c r="XN309" s="52"/>
      <c r="XO309" s="52"/>
      <c r="XP309" s="52"/>
      <c r="XQ309" s="52"/>
      <c r="XR309" s="52"/>
      <c r="XS309" s="52"/>
      <c r="XT309" s="52"/>
      <c r="XU309" s="52"/>
      <c r="XV309" s="52"/>
      <c r="XW309" s="52"/>
      <c r="XX309" s="52"/>
      <c r="XY309" s="52"/>
      <c r="XZ309" s="52"/>
      <c r="YA309" s="52"/>
      <c r="YB309" s="52"/>
      <c r="YC309" s="52"/>
      <c r="YD309" s="52"/>
      <c r="YE309" s="52"/>
      <c r="YF309" s="52"/>
      <c r="YG309" s="52"/>
      <c r="YH309" s="52"/>
      <c r="YI309" s="52"/>
      <c r="YJ309" s="52"/>
      <c r="YK309" s="52"/>
      <c r="YL309" s="52"/>
      <c r="YM309" s="52"/>
      <c r="YN309" s="52"/>
      <c r="YO309" s="52"/>
      <c r="YP309" s="52"/>
      <c r="YQ309" s="52"/>
      <c r="YR309" s="52"/>
      <c r="YS309" s="52"/>
      <c r="YT309" s="52"/>
      <c r="YU309" s="52"/>
      <c r="YV309" s="52"/>
      <c r="YW309" s="52"/>
      <c r="YX309" s="52"/>
      <c r="YY309" s="52"/>
      <c r="YZ309" s="52"/>
      <c r="ZA309" s="52"/>
      <c r="ZB309" s="52"/>
      <c r="ZC309" s="52"/>
      <c r="ZD309" s="52"/>
      <c r="ZE309" s="52"/>
      <c r="ZF309" s="52"/>
      <c r="ZG309" s="52"/>
      <c r="ZH309" s="52"/>
      <c r="ZI309" s="52"/>
      <c r="ZJ309" s="52"/>
      <c r="ZK309" s="52"/>
      <c r="ZL309" s="52"/>
      <c r="ZM309" s="52"/>
      <c r="ZN309" s="52"/>
      <c r="ZO309" s="52"/>
      <c r="ZP309" s="52"/>
      <c r="ZQ309" s="52"/>
      <c r="ZR309" s="52"/>
      <c r="ZS309" s="52"/>
      <c r="ZT309" s="52"/>
      <c r="ZU309" s="52"/>
      <c r="ZV309" s="52"/>
      <c r="ZW309" s="52"/>
      <c r="ZX309" s="52"/>
      <c r="ZY309" s="52"/>
      <c r="ZZ309" s="52"/>
      <c r="AAA309" s="52"/>
      <c r="AAB309" s="52"/>
      <c r="AAC309" s="52"/>
      <c r="AAD309" s="52"/>
      <c r="AAE309" s="52"/>
      <c r="AAF309" s="52"/>
      <c r="AAG309" s="52"/>
      <c r="AAH309" s="52"/>
      <c r="AAI309" s="52"/>
      <c r="AAJ309" s="52"/>
      <c r="AAK309" s="52"/>
      <c r="AAL309" s="52"/>
      <c r="AAM309" s="52"/>
      <c r="AAN309" s="52"/>
      <c r="AAO309" s="52"/>
      <c r="AAP309" s="52"/>
      <c r="AAQ309" s="52"/>
      <c r="AAR309" s="52"/>
      <c r="AAS309" s="52"/>
      <c r="AAT309" s="52"/>
      <c r="AAU309" s="52"/>
      <c r="AAV309" s="52"/>
      <c r="AAW309" s="52"/>
      <c r="AAX309" s="52"/>
      <c r="AAY309" s="52"/>
      <c r="AAZ309" s="52"/>
      <c r="ABA309" s="52"/>
      <c r="ABB309" s="52"/>
      <c r="ABC309" s="52"/>
      <c r="ABD309" s="52"/>
      <c r="ABE309" s="52"/>
      <c r="ABF309" s="52"/>
      <c r="ABG309" s="52"/>
      <c r="ABH309" s="52"/>
      <c r="ABI309" s="52"/>
      <c r="ABJ309" s="52"/>
      <c r="ABK309" s="52"/>
      <c r="ABL309" s="52"/>
      <c r="ABM309" s="52"/>
      <c r="ABN309" s="52"/>
      <c r="ABO309" s="52"/>
      <c r="ABP309" s="52"/>
      <c r="ABQ309" s="52"/>
      <c r="ABR309" s="52"/>
      <c r="ABS309" s="52"/>
      <c r="ABT309" s="52"/>
      <c r="ABU309" s="52"/>
      <c r="ABV309" s="52"/>
      <c r="ABW309" s="52"/>
      <c r="ABX309" s="52"/>
      <c r="ABY309" s="52"/>
      <c r="ABZ309" s="52"/>
      <c r="ACA309" s="52"/>
      <c r="ACB309" s="52"/>
      <c r="ACC309" s="52"/>
      <c r="ACD309" s="52"/>
      <c r="ACE309" s="52"/>
      <c r="ACF309" s="52"/>
      <c r="ACG309" s="52"/>
      <c r="ACH309" s="52"/>
      <c r="ACI309" s="52"/>
      <c r="ACJ309" s="52"/>
      <c r="ACK309" s="52"/>
      <c r="ACL309" s="52"/>
      <c r="ACM309" s="52"/>
      <c r="ACN309" s="52"/>
      <c r="ACO309" s="52"/>
      <c r="ACP309" s="52"/>
      <c r="ACQ309" s="52"/>
      <c r="ACR309" s="52"/>
      <c r="ACS309" s="52"/>
      <c r="ACT309" s="52"/>
      <c r="ACU309" s="52"/>
      <c r="ACV309" s="52"/>
      <c r="ACW309" s="52"/>
      <c r="ACX309" s="52"/>
      <c r="ACY309" s="52"/>
      <c r="ACZ309" s="52"/>
      <c r="ADA309" s="52"/>
      <c r="ADB309" s="52"/>
      <c r="ADC309" s="52"/>
      <c r="ADD309" s="52"/>
      <c r="ADE309" s="52"/>
      <c r="ADF309" s="52"/>
      <c r="ADG309" s="52"/>
      <c r="ADH309" s="52"/>
      <c r="ADI309" s="52"/>
      <c r="ADJ309" s="52"/>
      <c r="ADK309" s="52"/>
      <c r="ADL309" s="52"/>
      <c r="ADM309" s="52"/>
      <c r="ADN309" s="52"/>
      <c r="ADO309" s="52"/>
      <c r="ADP309" s="52"/>
      <c r="ADQ309" s="52"/>
      <c r="ADR309" s="52"/>
      <c r="ADS309" s="52"/>
      <c r="ADT309" s="52"/>
      <c r="ADU309" s="52"/>
      <c r="ADV309" s="52"/>
      <c r="ADW309" s="52"/>
      <c r="ADX309" s="52"/>
      <c r="ADY309" s="52"/>
      <c r="ADZ309" s="52"/>
      <c r="AEA309" s="52"/>
      <c r="AEB309" s="52"/>
      <c r="AEC309" s="52"/>
      <c r="AED309" s="52"/>
      <c r="AEE309" s="52"/>
      <c r="AEF309" s="52"/>
      <c r="AEG309" s="52"/>
      <c r="AEH309" s="52"/>
      <c r="AEI309" s="52"/>
      <c r="AEJ309" s="52"/>
      <c r="AEK309" s="52"/>
      <c r="AEL309" s="52"/>
      <c r="AEM309" s="52"/>
      <c r="AEN309" s="52"/>
      <c r="AEO309" s="52"/>
      <c r="AEP309" s="52"/>
      <c r="AEQ309" s="52"/>
      <c r="AER309" s="52"/>
      <c r="AES309" s="52"/>
      <c r="AET309" s="52"/>
      <c r="AEU309" s="52"/>
      <c r="AEV309" s="52"/>
      <c r="AEW309" s="52"/>
      <c r="AEX309" s="52"/>
      <c r="AEY309" s="52"/>
      <c r="AEZ309" s="52"/>
      <c r="AFA309" s="52"/>
      <c r="AFB309" s="52"/>
      <c r="AFC309" s="52"/>
      <c r="AFD309" s="52"/>
      <c r="AFE309" s="52"/>
      <c r="AFF309" s="52"/>
      <c r="AFG309" s="52"/>
      <c r="AFH309" s="52"/>
      <c r="AFI309" s="52"/>
      <c r="AFJ309" s="52"/>
      <c r="AFK309" s="52"/>
      <c r="AFL309" s="52"/>
      <c r="AFM309" s="52"/>
      <c r="AFN309" s="52"/>
      <c r="AFO309" s="52"/>
      <c r="AFP309" s="52"/>
      <c r="AFQ309" s="52"/>
      <c r="AFR309" s="52"/>
      <c r="AFS309" s="52"/>
      <c r="AFT309" s="52"/>
      <c r="AFU309" s="52"/>
      <c r="AFV309" s="52"/>
      <c r="AFW309" s="52"/>
      <c r="AFX309" s="52"/>
      <c r="AFY309" s="52"/>
      <c r="AFZ309" s="52"/>
      <c r="AGA309" s="52"/>
      <c r="AGB309" s="52"/>
      <c r="AGC309" s="52"/>
      <c r="AGD309" s="52"/>
      <c r="AGE309" s="52"/>
      <c r="AGF309" s="52"/>
      <c r="AGG309" s="52"/>
      <c r="AGH309" s="52"/>
      <c r="AGI309" s="52"/>
      <c r="AGJ309" s="52"/>
      <c r="AGK309" s="52"/>
      <c r="AGL309" s="52"/>
      <c r="AGM309" s="52"/>
      <c r="AGN309" s="52"/>
      <c r="AGO309" s="52"/>
      <c r="AGP309" s="52"/>
      <c r="AGQ309" s="52"/>
      <c r="AGR309" s="52"/>
      <c r="AGS309" s="52"/>
      <c r="AGT309" s="52"/>
      <c r="AGU309" s="52"/>
      <c r="AGV309" s="52"/>
      <c r="AGW309" s="52"/>
      <c r="AGX309" s="52"/>
      <c r="AGY309" s="52"/>
      <c r="AGZ309" s="52"/>
      <c r="AHA309" s="52"/>
      <c r="AHB309" s="52"/>
      <c r="AHC309" s="52"/>
      <c r="AHD309" s="52"/>
      <c r="AHE309" s="52"/>
      <c r="AHF309" s="52"/>
      <c r="AHG309" s="52"/>
      <c r="AHH309" s="52"/>
      <c r="AHI309" s="52"/>
      <c r="AHJ309" s="52"/>
      <c r="AHK309" s="52"/>
      <c r="AHL309" s="52"/>
      <c r="AHM309" s="52"/>
      <c r="AHN309" s="52"/>
      <c r="AHO309" s="52"/>
      <c r="AHP309" s="52"/>
      <c r="AHQ309" s="52"/>
      <c r="AHR309" s="52"/>
      <c r="AHS309" s="52"/>
      <c r="AHT309" s="52"/>
      <c r="AHU309" s="52"/>
      <c r="AHV309" s="52"/>
      <c r="AHW309" s="52"/>
      <c r="AHX309" s="52"/>
      <c r="AHY309" s="52"/>
      <c r="AHZ309" s="52"/>
      <c r="AIA309" s="52"/>
      <c r="AIB309" s="52"/>
      <c r="AIC309" s="52"/>
      <c r="AID309" s="52"/>
      <c r="AIE309" s="52"/>
      <c r="AIF309" s="52"/>
      <c r="AIG309" s="52"/>
      <c r="AIH309" s="52"/>
      <c r="AII309" s="52"/>
      <c r="AIJ309" s="52"/>
      <c r="AIK309" s="52"/>
      <c r="AIL309" s="52"/>
      <c r="AIM309" s="52"/>
      <c r="AIN309" s="52"/>
      <c r="AIO309" s="52"/>
      <c r="AIP309" s="52"/>
      <c r="AIQ309" s="52"/>
      <c r="AIR309" s="52"/>
      <c r="AIS309" s="52"/>
      <c r="AIT309" s="52"/>
      <c r="AIU309" s="52"/>
      <c r="AIV309" s="52"/>
      <c r="AIW309" s="52"/>
      <c r="AIX309" s="52"/>
      <c r="AIY309" s="52"/>
      <c r="AIZ309" s="52"/>
      <c r="AJA309" s="52"/>
      <c r="AJB309" s="52"/>
      <c r="AJC309" s="52"/>
      <c r="AJD309" s="52"/>
      <c r="AJE309" s="52"/>
      <c r="AJF309" s="52"/>
      <c r="AJG309" s="52"/>
      <c r="AJH309" s="52"/>
      <c r="AJI309" s="52"/>
      <c r="AJJ309" s="52"/>
      <c r="AJK309" s="52"/>
      <c r="AJL309" s="52"/>
      <c r="AJM309" s="52"/>
      <c r="AJN309" s="52"/>
      <c r="AJO309" s="52"/>
      <c r="AJP309" s="52"/>
      <c r="AJQ309" s="52"/>
      <c r="AJR309" s="52"/>
      <c r="AJS309" s="52"/>
      <c r="AJT309" s="52"/>
      <c r="AJU309" s="52"/>
      <c r="AJV309" s="52"/>
      <c r="AJW309" s="52"/>
      <c r="AJX309" s="52"/>
      <c r="AJY309" s="52"/>
      <c r="AJZ309" s="52"/>
      <c r="AKA309" s="52"/>
      <c r="AKB309" s="52"/>
      <c r="AKC309" s="52"/>
      <c r="AKD309" s="52"/>
      <c r="AKE309" s="52"/>
      <c r="AKF309" s="52"/>
      <c r="AKG309" s="52"/>
      <c r="AKH309" s="52"/>
      <c r="AKI309" s="52"/>
      <c r="AKJ309" s="52"/>
      <c r="AKK309" s="52"/>
      <c r="AKL309" s="52"/>
      <c r="AKM309" s="52"/>
      <c r="AKN309" s="52"/>
      <c r="AKO309" s="52"/>
      <c r="AKP309" s="52"/>
      <c r="AKQ309" s="52"/>
      <c r="AKR309" s="52"/>
      <c r="AKS309" s="52"/>
      <c r="AKT309" s="52"/>
      <c r="AKU309" s="52"/>
      <c r="AKV309" s="52"/>
      <c r="AKW309" s="52"/>
      <c r="AKX309" s="52"/>
      <c r="AKY309" s="52"/>
      <c r="AKZ309" s="52"/>
      <c r="ALA309" s="52"/>
      <c r="ALB309" s="52"/>
      <c r="ALC309" s="52"/>
      <c r="ALD309" s="52"/>
      <c r="ALE309" s="52"/>
      <c r="ALF309" s="52"/>
      <c r="ALG309" s="52"/>
      <c r="ALH309" s="52"/>
      <c r="ALI309" s="52"/>
      <c r="ALJ309" s="52"/>
      <c r="ALK309" s="52"/>
      <c r="ALL309" s="52"/>
      <c r="ALM309" s="52"/>
      <c r="ALN309" s="52"/>
      <c r="ALO309" s="52"/>
      <c r="ALP309" s="52"/>
      <c r="ALQ309" s="52"/>
      <c r="ALR309" s="52"/>
      <c r="ALS309" s="52"/>
      <c r="ALT309" s="52"/>
      <c r="ALU309" s="52"/>
      <c r="ALV309" s="52"/>
      <c r="ALW309" s="52"/>
      <c r="ALX309" s="52"/>
      <c r="ALY309" s="52"/>
      <c r="ALZ309" s="52"/>
      <c r="AMA309" s="52"/>
      <c r="AMB309" s="52"/>
      <c r="AMC309" s="52"/>
      <c r="AMD309" s="52"/>
      <c r="AME309" s="52"/>
      <c r="AMF309" s="52"/>
      <c r="AMG309" s="52"/>
      <c r="AMH309" s="52"/>
      <c r="AMI309" s="52"/>
      <c r="AMJ309" s="52"/>
      <c r="AMK309" s="52"/>
      <c r="AML309" s="52"/>
      <c r="AMM309" s="52"/>
      <c r="AMN309" s="52"/>
      <c r="AMO309" s="52"/>
      <c r="AMP309" s="52"/>
      <c r="AMQ309" s="52"/>
      <c r="AMR309" s="52"/>
      <c r="AMS309" s="52"/>
      <c r="AMT309" s="52"/>
      <c r="AMU309" s="52"/>
      <c r="AMV309" s="52"/>
      <c r="AMW309" s="52"/>
      <c r="AMX309" s="52"/>
      <c r="AMY309" s="52"/>
      <c r="AMZ309" s="52"/>
      <c r="ANA309" s="52"/>
      <c r="ANB309" s="52"/>
      <c r="ANC309" s="52"/>
      <c r="AND309" s="52"/>
      <c r="ANE309" s="52"/>
      <c r="ANF309" s="52"/>
      <c r="ANG309" s="52"/>
      <c r="ANH309" s="52"/>
      <c r="ANI309" s="52"/>
      <c r="ANJ309" s="52"/>
      <c r="ANK309" s="52"/>
      <c r="ANL309" s="52"/>
      <c r="ANM309" s="52"/>
      <c r="ANN309" s="52"/>
      <c r="ANO309" s="52"/>
      <c r="ANP309" s="52"/>
      <c r="ANQ309" s="52"/>
      <c r="ANR309" s="52"/>
      <c r="ANS309" s="52"/>
      <c r="ANT309" s="52"/>
      <c r="ANU309" s="52"/>
      <c r="ANV309" s="52"/>
      <c r="ANW309" s="52"/>
      <c r="ANX309" s="52"/>
      <c r="ANY309" s="52"/>
      <c r="ANZ309" s="52"/>
      <c r="AOA309" s="52"/>
      <c r="AOB309" s="52"/>
      <c r="AOC309" s="52"/>
      <c r="AOD309" s="52"/>
      <c r="AOE309" s="52"/>
      <c r="AOF309" s="52"/>
      <c r="AOG309" s="52"/>
      <c r="AOH309" s="52"/>
      <c r="AOI309" s="52"/>
      <c r="AOJ309" s="52"/>
      <c r="AOK309" s="52"/>
      <c r="AOL309" s="52"/>
      <c r="AOM309" s="52"/>
      <c r="AON309" s="52"/>
      <c r="AOO309" s="52"/>
      <c r="AOP309" s="52"/>
      <c r="AOQ309" s="52"/>
      <c r="AOR309" s="52"/>
      <c r="AOS309" s="52"/>
      <c r="AOT309" s="52"/>
      <c r="AOU309" s="52"/>
      <c r="AOV309" s="52"/>
      <c r="AOW309" s="52"/>
      <c r="AOX309" s="52"/>
      <c r="AOY309" s="52"/>
      <c r="AOZ309" s="52"/>
      <c r="APA309" s="52"/>
      <c r="APB309" s="52"/>
      <c r="APC309" s="52"/>
      <c r="APD309" s="52"/>
      <c r="APE309" s="52"/>
      <c r="APF309" s="52"/>
      <c r="APG309" s="52"/>
      <c r="APH309" s="52"/>
      <c r="API309" s="52"/>
      <c r="APJ309" s="52"/>
      <c r="APK309" s="52"/>
      <c r="APL309" s="52"/>
      <c r="APM309" s="52"/>
      <c r="APN309" s="52"/>
      <c r="APO309" s="52"/>
      <c r="APP309" s="52"/>
      <c r="APQ309" s="52"/>
      <c r="APR309" s="52"/>
      <c r="APS309" s="52"/>
      <c r="APT309" s="52"/>
      <c r="APU309" s="52"/>
      <c r="APV309" s="52"/>
      <c r="APW309" s="52"/>
      <c r="APX309" s="52"/>
      <c r="APY309" s="52"/>
      <c r="APZ309" s="52"/>
      <c r="AQA309" s="52"/>
      <c r="AQB309" s="52"/>
      <c r="AQC309" s="52"/>
      <c r="AQD309" s="52"/>
      <c r="AQE309" s="52"/>
      <c r="AQF309" s="52"/>
      <c r="AQG309" s="52"/>
      <c r="AQH309" s="52"/>
      <c r="AQI309" s="52"/>
      <c r="AQJ309" s="52"/>
      <c r="AQK309" s="52"/>
      <c r="AQL309" s="52"/>
      <c r="AQM309" s="52"/>
      <c r="AQN309" s="52"/>
      <c r="AQO309" s="52"/>
      <c r="AQP309" s="52"/>
      <c r="AQQ309" s="52"/>
      <c r="AQR309" s="52"/>
      <c r="AQS309" s="52"/>
      <c r="AQT309" s="52"/>
      <c r="AQU309" s="52"/>
      <c r="AQV309" s="52"/>
      <c r="AQW309" s="52"/>
      <c r="AQX309" s="52"/>
      <c r="AQY309" s="52"/>
      <c r="AQZ309" s="52"/>
      <c r="ARA309" s="52"/>
      <c r="ARB309" s="52"/>
      <c r="ARC309" s="52"/>
      <c r="ARD309" s="52"/>
      <c r="ARE309" s="52"/>
      <c r="ARF309" s="52"/>
      <c r="ARG309" s="52"/>
      <c r="ARH309" s="52"/>
      <c r="ARI309" s="52"/>
      <c r="ARJ309" s="52"/>
      <c r="ARK309" s="52"/>
      <c r="ARL309" s="52"/>
      <c r="ARM309" s="52"/>
      <c r="ARN309" s="52"/>
      <c r="ARO309" s="52"/>
      <c r="ARP309" s="52"/>
      <c r="ARQ309" s="52"/>
      <c r="ARR309" s="52"/>
      <c r="ARS309" s="52"/>
      <c r="ART309" s="52"/>
      <c r="ARU309" s="52"/>
      <c r="ARV309" s="52"/>
      <c r="ARW309" s="52"/>
      <c r="ARX309" s="52"/>
      <c r="ARY309" s="52"/>
      <c r="ARZ309" s="52"/>
      <c r="ASA309" s="52"/>
      <c r="ASB309" s="52"/>
      <c r="ASC309" s="52"/>
      <c r="ASD309" s="52"/>
      <c r="ASE309" s="52"/>
      <c r="ASF309" s="52"/>
      <c r="ASG309" s="52"/>
      <c r="ASH309" s="52"/>
      <c r="ASI309" s="52"/>
      <c r="ASJ309" s="52"/>
      <c r="ASK309" s="52"/>
      <c r="ASL309" s="52"/>
      <c r="ASM309" s="52"/>
      <c r="ASN309" s="52"/>
      <c r="ASO309" s="52"/>
      <c r="ASP309" s="52"/>
      <c r="ASQ309" s="52"/>
      <c r="ASR309" s="52"/>
      <c r="ASS309" s="52"/>
      <c r="AST309" s="52"/>
      <c r="ASU309" s="52"/>
      <c r="ASV309" s="52"/>
      <c r="ASW309" s="52"/>
      <c r="ASX309" s="52"/>
      <c r="ASY309" s="52"/>
      <c r="ASZ309" s="52"/>
      <c r="ATA309" s="52"/>
      <c r="ATB309" s="52"/>
      <c r="ATC309" s="52"/>
      <c r="ATD309" s="52"/>
      <c r="ATE309" s="52"/>
      <c r="ATF309" s="52"/>
      <c r="ATG309" s="52"/>
      <c r="ATH309" s="52"/>
      <c r="ATI309" s="52"/>
      <c r="ATJ309" s="52"/>
      <c r="ATK309" s="52"/>
      <c r="ATL309" s="52"/>
      <c r="ATM309" s="52"/>
      <c r="ATN309" s="52"/>
      <c r="ATO309" s="52"/>
      <c r="ATP309" s="52"/>
      <c r="ATQ309" s="52"/>
      <c r="ATR309" s="52"/>
      <c r="ATS309" s="52"/>
      <c r="ATT309" s="52"/>
      <c r="ATU309" s="52"/>
      <c r="ATV309" s="52"/>
      <c r="ATW309" s="52"/>
      <c r="ATX309" s="52"/>
      <c r="ATY309" s="52"/>
      <c r="ATZ309" s="52"/>
      <c r="AUA309" s="52"/>
      <c r="AUB309" s="52"/>
      <c r="AUC309" s="52"/>
      <c r="AUD309" s="52"/>
      <c r="AUE309" s="52"/>
      <c r="AUF309" s="52"/>
      <c r="AUG309" s="52"/>
      <c r="AUH309" s="52"/>
      <c r="AUI309" s="52"/>
      <c r="AUJ309" s="52"/>
      <c r="AUK309" s="52"/>
      <c r="AUL309" s="52"/>
      <c r="AUM309" s="52"/>
      <c r="AUN309" s="52"/>
      <c r="AUO309" s="52"/>
      <c r="AUP309" s="52"/>
      <c r="AUQ309" s="52"/>
      <c r="AUR309" s="52"/>
      <c r="AUS309" s="52"/>
      <c r="AUT309" s="52"/>
      <c r="AUU309" s="52"/>
      <c r="AUV309" s="52"/>
      <c r="AUW309" s="52"/>
      <c r="AUX309" s="52"/>
      <c r="AUY309" s="52"/>
      <c r="AUZ309" s="52"/>
      <c r="AVA309" s="52"/>
      <c r="AVB309" s="52"/>
      <c r="AVC309" s="52"/>
      <c r="AVD309" s="52"/>
      <c r="AVE309" s="52"/>
      <c r="AVF309" s="52"/>
      <c r="AVG309" s="52"/>
      <c r="AVH309" s="52"/>
      <c r="AVI309" s="52"/>
      <c r="AVJ309" s="52"/>
      <c r="AVK309" s="52"/>
      <c r="AVL309" s="52"/>
      <c r="AVM309" s="52"/>
      <c r="AVN309" s="52"/>
      <c r="AVO309" s="52"/>
      <c r="AVP309" s="52"/>
      <c r="AVQ309" s="52"/>
      <c r="AVR309" s="52"/>
      <c r="AVS309" s="52"/>
      <c r="AVT309" s="52"/>
      <c r="AVU309" s="52"/>
      <c r="AVV309" s="52"/>
      <c r="AVW309" s="52"/>
      <c r="AVX309" s="52"/>
      <c r="AVY309" s="52"/>
      <c r="AVZ309" s="52"/>
      <c r="AWA309" s="52"/>
      <c r="AWB309" s="52"/>
      <c r="AWC309" s="52"/>
      <c r="AWD309" s="52"/>
      <c r="AWE309" s="52"/>
      <c r="AWF309" s="52"/>
      <c r="AWG309" s="52"/>
      <c r="AWH309" s="52"/>
      <c r="AWI309" s="52"/>
      <c r="AWJ309" s="52"/>
      <c r="AWK309" s="52"/>
      <c r="AWL309" s="52"/>
      <c r="AWM309" s="52"/>
      <c r="AWN309" s="52"/>
      <c r="AWO309" s="52"/>
      <c r="AWP309" s="52"/>
      <c r="AWQ309" s="52"/>
      <c r="AWR309" s="52"/>
      <c r="AWS309" s="52"/>
      <c r="AWT309" s="52"/>
      <c r="AWU309" s="52"/>
      <c r="AWV309" s="52"/>
      <c r="AWW309" s="52"/>
      <c r="AWX309" s="52"/>
      <c r="AWY309" s="52"/>
      <c r="AWZ309" s="52"/>
      <c r="AXA309" s="52"/>
      <c r="AXB309" s="52"/>
      <c r="AXC309" s="52"/>
      <c r="AXD309" s="52"/>
      <c r="AXE309" s="52"/>
      <c r="AXF309" s="52"/>
      <c r="AXG309" s="52"/>
      <c r="AXH309" s="52"/>
      <c r="AXI309" s="52"/>
      <c r="AXJ309" s="52"/>
      <c r="AXK309" s="52"/>
      <c r="AXL309" s="52"/>
      <c r="AXM309" s="52"/>
      <c r="AXN309" s="52"/>
      <c r="AXO309" s="52"/>
      <c r="AXP309" s="52"/>
      <c r="AXQ309" s="52"/>
      <c r="AXR309" s="52"/>
      <c r="AXS309" s="52"/>
      <c r="AXT309" s="52"/>
      <c r="AXU309" s="52"/>
      <c r="AXV309" s="52"/>
      <c r="AXW309" s="52"/>
      <c r="AXX309" s="52"/>
      <c r="AXY309" s="52"/>
      <c r="AXZ309" s="52"/>
      <c r="AYA309" s="52"/>
      <c r="AYB309" s="52"/>
      <c r="AYC309" s="52"/>
      <c r="AYD309" s="52"/>
      <c r="AYE309" s="52"/>
      <c r="AYF309" s="52"/>
      <c r="AYG309" s="52"/>
      <c r="AYH309" s="52"/>
      <c r="AYI309" s="52"/>
      <c r="AYJ309" s="52"/>
      <c r="AYK309" s="52"/>
      <c r="AYL309" s="52"/>
      <c r="AYM309" s="52"/>
      <c r="AYN309" s="52"/>
      <c r="AYO309" s="52"/>
      <c r="AYP309" s="52"/>
      <c r="AYQ309" s="52"/>
      <c r="AYR309" s="52"/>
      <c r="AYS309" s="52"/>
      <c r="AYT309" s="52"/>
      <c r="AYU309" s="52"/>
      <c r="AYV309" s="52"/>
      <c r="AYW309" s="52"/>
      <c r="AYX309" s="52"/>
      <c r="AYY309" s="52"/>
      <c r="AYZ309" s="52"/>
      <c r="AZA309" s="52"/>
      <c r="AZB309" s="52"/>
      <c r="AZC309" s="52"/>
      <c r="AZD309" s="52"/>
      <c r="AZE309" s="52"/>
      <c r="AZF309" s="52"/>
      <c r="AZG309" s="52"/>
      <c r="AZH309" s="52"/>
      <c r="AZI309" s="52"/>
      <c r="AZJ309" s="52"/>
      <c r="AZK309" s="52"/>
      <c r="AZL309" s="52"/>
      <c r="AZM309" s="52"/>
      <c r="AZN309" s="52"/>
      <c r="AZO309" s="52"/>
      <c r="AZP309" s="52"/>
      <c r="AZQ309" s="52"/>
      <c r="AZR309" s="52"/>
      <c r="AZS309" s="52"/>
      <c r="AZT309" s="52"/>
      <c r="AZU309" s="52"/>
      <c r="AZV309" s="52"/>
      <c r="AZW309" s="52"/>
      <c r="AZX309" s="52"/>
      <c r="AZY309" s="52"/>
      <c r="AZZ309" s="52"/>
      <c r="BAA309" s="52"/>
      <c r="BAB309" s="52"/>
      <c r="BAC309" s="52"/>
      <c r="BAD309" s="52"/>
      <c r="BAE309" s="52"/>
      <c r="BAF309" s="52"/>
      <c r="BAG309" s="52"/>
      <c r="BAH309" s="52"/>
      <c r="BAI309" s="52"/>
      <c r="BAJ309" s="52"/>
      <c r="BAK309" s="52"/>
      <c r="BAL309" s="52"/>
      <c r="BAM309" s="52"/>
      <c r="BAN309" s="52"/>
      <c r="BAO309" s="52"/>
      <c r="BAP309" s="52"/>
      <c r="BAQ309" s="52"/>
      <c r="BAR309" s="52"/>
      <c r="BAS309" s="52"/>
      <c r="BAT309" s="52"/>
      <c r="BAU309" s="52"/>
      <c r="BAV309" s="52"/>
      <c r="BAW309" s="52"/>
      <c r="BAX309" s="52"/>
      <c r="BAY309" s="52"/>
      <c r="BAZ309" s="52"/>
      <c r="BBA309" s="52"/>
      <c r="BBB309" s="52"/>
      <c r="BBC309" s="52"/>
      <c r="BBD309" s="52"/>
      <c r="BBE309" s="52"/>
      <c r="BBF309" s="52"/>
      <c r="BBG309" s="52"/>
      <c r="BBH309" s="52"/>
      <c r="BBI309" s="52"/>
      <c r="BBJ309" s="52"/>
      <c r="BBK309" s="52"/>
      <c r="BBL309" s="52"/>
      <c r="BBM309" s="52"/>
      <c r="BBN309" s="52"/>
      <c r="BBO309" s="52"/>
      <c r="BBP309" s="52"/>
      <c r="BBQ309" s="52"/>
      <c r="BBR309" s="52"/>
      <c r="BBS309" s="52"/>
      <c r="BBT309" s="52"/>
      <c r="BBU309" s="52"/>
      <c r="BBV309" s="52"/>
      <c r="BBW309" s="52"/>
      <c r="BBX309" s="52"/>
      <c r="BBY309" s="52"/>
      <c r="BBZ309" s="52"/>
      <c r="BCA309" s="52"/>
      <c r="BCB309" s="52"/>
      <c r="BCC309" s="52"/>
      <c r="BCD309" s="52"/>
      <c r="BCE309" s="52"/>
      <c r="BCF309" s="52"/>
      <c r="BCG309" s="52"/>
      <c r="BCH309" s="52"/>
      <c r="BCI309" s="52"/>
      <c r="BCJ309" s="52"/>
      <c r="BCK309" s="52"/>
      <c r="BCL309" s="52"/>
      <c r="BCM309" s="52"/>
      <c r="BCN309" s="52"/>
      <c r="BCO309" s="52"/>
      <c r="BCP309" s="52"/>
      <c r="BCQ309" s="52"/>
      <c r="BCR309" s="52"/>
      <c r="BCS309" s="52"/>
      <c r="BCT309" s="52"/>
    </row>
    <row r="310" spans="1:1450" s="52" customFormat="1" x14ac:dyDescent="0.25">
      <c r="A310" s="115" t="s">
        <v>592</v>
      </c>
      <c r="B310" s="52" t="s">
        <v>592</v>
      </c>
      <c r="C310" s="52" t="s">
        <v>84</v>
      </c>
      <c r="D310" s="52" t="s">
        <v>904</v>
      </c>
      <c r="E310" s="52" t="s">
        <v>905</v>
      </c>
      <c r="F310" s="52" t="s">
        <v>602</v>
      </c>
      <c r="G310" s="53">
        <v>88346</v>
      </c>
      <c r="H310" s="53">
        <v>5232</v>
      </c>
      <c r="I310" s="53">
        <v>2158</v>
      </c>
      <c r="J310" s="52">
        <v>1</v>
      </c>
      <c r="K310" s="116">
        <f>AVERAGE(G310)</f>
        <v>88346</v>
      </c>
      <c r="L310" s="116"/>
      <c r="O310" s="52">
        <f t="shared" si="53"/>
        <v>1</v>
      </c>
      <c r="Y310" s="58"/>
      <c r="Z310" s="58"/>
      <c r="AA310" s="58"/>
      <c r="AB310" s="58"/>
      <c r="AF310" s="29"/>
      <c r="AG310" s="60"/>
      <c r="AH310" s="59"/>
      <c r="AI310" s="59"/>
      <c r="AJ310" s="59"/>
      <c r="AK310" s="59"/>
    </row>
    <row r="311" spans="1:1450" s="52" customFormat="1" x14ac:dyDescent="0.25">
      <c r="A311" s="77" t="s">
        <v>592</v>
      </c>
      <c r="B311" s="61" t="s">
        <v>592</v>
      </c>
      <c r="C311" s="61" t="s">
        <v>84</v>
      </c>
      <c r="D311" s="61" t="s">
        <v>906</v>
      </c>
      <c r="E311" s="61" t="s">
        <v>907</v>
      </c>
      <c r="F311" s="61" t="s">
        <v>908</v>
      </c>
      <c r="G311" s="78">
        <v>8253</v>
      </c>
      <c r="H311" s="78">
        <v>500</v>
      </c>
      <c r="I311" s="78">
        <v>245</v>
      </c>
      <c r="J311" s="61">
        <v>1</v>
      </c>
      <c r="K311" s="79">
        <f>AVERAGE(G311)</f>
        <v>8253</v>
      </c>
      <c r="L311" s="61"/>
      <c r="M311" s="61"/>
      <c r="N311" s="61"/>
      <c r="O311" s="61">
        <f t="shared" si="53"/>
        <v>1</v>
      </c>
      <c r="P311" s="61"/>
      <c r="Q311" s="61"/>
      <c r="R311" s="61"/>
      <c r="S311" s="61"/>
      <c r="T311" s="61"/>
      <c r="U311" s="61"/>
      <c r="V311" s="61"/>
      <c r="W311" s="61"/>
      <c r="X311" s="61"/>
      <c r="Y311" s="88"/>
      <c r="Z311" s="88"/>
      <c r="AA311" s="88"/>
      <c r="AB311" s="88"/>
      <c r="AC311" s="61"/>
      <c r="AD311" s="61"/>
      <c r="AE311" s="61"/>
      <c r="AF311" s="33"/>
      <c r="AG311" s="89"/>
      <c r="AH311" s="86"/>
      <c r="AI311" s="86"/>
      <c r="AJ311" s="86"/>
      <c r="AK311" s="86"/>
      <c r="AL311" s="61"/>
    </row>
    <row r="312" spans="1:1450" s="61" customFormat="1" x14ac:dyDescent="0.25">
      <c r="A312" s="115" t="s">
        <v>592</v>
      </c>
      <c r="B312" s="52" t="s">
        <v>592</v>
      </c>
      <c r="C312" s="52" t="s">
        <v>84</v>
      </c>
      <c r="D312" s="52" t="s">
        <v>909</v>
      </c>
      <c r="E312" s="52" t="s">
        <v>910</v>
      </c>
      <c r="F312" s="52" t="s">
        <v>911</v>
      </c>
      <c r="G312" s="53">
        <v>5084</v>
      </c>
      <c r="H312" s="53">
        <v>312</v>
      </c>
      <c r="I312" s="53">
        <v>159</v>
      </c>
      <c r="J312" s="52">
        <v>2</v>
      </c>
      <c r="K312" s="116">
        <f>AVERAGE(G312:G313)</f>
        <v>4981.5</v>
      </c>
      <c r="L312" s="116">
        <f>STDEV(G312:G313)</f>
        <v>144.95689014324225</v>
      </c>
      <c r="M312" s="52"/>
      <c r="N312" s="52"/>
      <c r="O312" s="52">
        <f t="shared" si="53"/>
        <v>1</v>
      </c>
      <c r="P312" s="52"/>
      <c r="Q312" s="52"/>
      <c r="R312" s="52"/>
      <c r="S312" s="52"/>
      <c r="T312" s="52"/>
      <c r="U312" s="52"/>
      <c r="V312" s="52"/>
      <c r="W312" s="52"/>
      <c r="X312" s="52"/>
      <c r="Y312" s="58"/>
      <c r="Z312" s="58"/>
      <c r="AA312" s="58"/>
      <c r="AB312" s="58"/>
      <c r="AC312" s="52"/>
      <c r="AD312" s="52"/>
      <c r="AE312" s="52"/>
      <c r="AF312" s="29"/>
      <c r="AG312" s="60"/>
      <c r="AH312" s="59"/>
      <c r="AI312" s="59"/>
      <c r="AJ312" s="59"/>
      <c r="AK312" s="59"/>
      <c r="AL312" s="52"/>
      <c r="AM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c r="CN312" s="52"/>
      <c r="CO312" s="52"/>
      <c r="CP312" s="52"/>
      <c r="CQ312" s="52"/>
      <c r="CR312" s="52"/>
      <c r="CS312" s="52"/>
      <c r="CT312" s="52"/>
      <c r="CU312" s="52"/>
      <c r="CV312" s="52"/>
      <c r="CW312" s="52"/>
      <c r="CX312" s="52"/>
      <c r="CY312" s="52"/>
      <c r="CZ312" s="52"/>
      <c r="DA312" s="52"/>
      <c r="DB312" s="52"/>
      <c r="DC312" s="52"/>
      <c r="DD312" s="52"/>
      <c r="DE312" s="52"/>
      <c r="DF312" s="52"/>
      <c r="DG312" s="52"/>
      <c r="DH312" s="52"/>
      <c r="DI312" s="52"/>
      <c r="DJ312" s="52"/>
      <c r="DK312" s="52"/>
      <c r="DL312" s="52"/>
      <c r="DM312" s="52"/>
      <c r="DN312" s="52"/>
      <c r="DO312" s="52"/>
      <c r="DP312" s="52"/>
      <c r="DQ312" s="52"/>
      <c r="DR312" s="52"/>
      <c r="DS312" s="52"/>
      <c r="DT312" s="52"/>
      <c r="DU312" s="52"/>
      <c r="DV312" s="52"/>
      <c r="DW312" s="52"/>
      <c r="DX312" s="52"/>
      <c r="DY312" s="52"/>
      <c r="DZ312" s="52"/>
      <c r="EA312" s="52"/>
      <c r="EB312" s="52"/>
      <c r="EC312" s="52"/>
      <c r="ED312" s="52"/>
      <c r="EE312" s="52"/>
      <c r="EF312" s="52"/>
      <c r="EG312" s="52"/>
      <c r="EH312" s="52"/>
      <c r="EI312" s="52"/>
      <c r="EJ312" s="52"/>
      <c r="EK312" s="52"/>
      <c r="EL312" s="52"/>
      <c r="EM312" s="52"/>
      <c r="EN312" s="52"/>
      <c r="EO312" s="52"/>
      <c r="EP312" s="52"/>
      <c r="EQ312" s="52"/>
      <c r="ER312" s="52"/>
      <c r="ES312" s="52"/>
      <c r="ET312" s="52"/>
      <c r="EU312" s="52"/>
      <c r="EV312" s="52"/>
      <c r="EW312" s="52"/>
      <c r="EX312" s="52"/>
      <c r="EY312" s="52"/>
      <c r="EZ312" s="52"/>
      <c r="FA312" s="52"/>
      <c r="FB312" s="52"/>
      <c r="FC312" s="52"/>
      <c r="FD312" s="52"/>
      <c r="FE312" s="52"/>
      <c r="FF312" s="52"/>
      <c r="FG312" s="52"/>
      <c r="FH312" s="52"/>
      <c r="FI312" s="52"/>
      <c r="FJ312" s="52"/>
      <c r="FK312" s="52"/>
      <c r="FL312" s="52"/>
      <c r="FM312" s="52"/>
      <c r="FN312" s="52"/>
      <c r="FO312" s="52"/>
      <c r="FP312" s="52"/>
      <c r="FQ312" s="52"/>
      <c r="FR312" s="52"/>
      <c r="FS312" s="52"/>
      <c r="FT312" s="52"/>
      <c r="FU312" s="52"/>
      <c r="FV312" s="52"/>
      <c r="FW312" s="52"/>
      <c r="FX312" s="52"/>
      <c r="FY312" s="52"/>
      <c r="FZ312" s="52"/>
      <c r="GA312" s="52"/>
      <c r="GB312" s="52"/>
      <c r="GC312" s="52"/>
      <c r="GD312" s="52"/>
      <c r="GE312" s="52"/>
      <c r="GF312" s="52"/>
      <c r="GG312" s="52"/>
      <c r="GH312" s="52"/>
      <c r="GI312" s="52"/>
      <c r="GJ312" s="52"/>
      <c r="GK312" s="52"/>
      <c r="GL312" s="52"/>
      <c r="GM312" s="52"/>
      <c r="GN312" s="52"/>
      <c r="GO312" s="52"/>
      <c r="GP312" s="52"/>
      <c r="GQ312" s="52"/>
      <c r="GR312" s="52"/>
      <c r="GS312" s="52"/>
      <c r="GT312" s="52"/>
      <c r="GU312" s="52"/>
      <c r="GV312" s="52"/>
      <c r="GW312" s="52"/>
      <c r="GX312" s="52"/>
      <c r="GY312" s="52"/>
      <c r="GZ312" s="52"/>
      <c r="HA312" s="52"/>
      <c r="HB312" s="52"/>
      <c r="HC312" s="52"/>
      <c r="HD312" s="52"/>
      <c r="HE312" s="52"/>
      <c r="HF312" s="52"/>
      <c r="HG312" s="52"/>
      <c r="HH312" s="52"/>
      <c r="HI312" s="52"/>
      <c r="HJ312" s="52"/>
      <c r="HK312" s="52"/>
      <c r="HL312" s="52"/>
      <c r="HM312" s="52"/>
      <c r="HN312" s="52"/>
      <c r="HO312" s="52"/>
      <c r="HP312" s="52"/>
      <c r="HQ312" s="52"/>
      <c r="HR312" s="52"/>
      <c r="HS312" s="52"/>
      <c r="HT312" s="52"/>
      <c r="HU312" s="52"/>
      <c r="HV312" s="52"/>
      <c r="HW312" s="52"/>
      <c r="HX312" s="52"/>
      <c r="HY312" s="52"/>
      <c r="HZ312" s="52"/>
      <c r="IA312" s="52"/>
      <c r="IB312" s="52"/>
      <c r="IC312" s="52"/>
      <c r="ID312" s="52"/>
      <c r="IE312" s="52"/>
      <c r="IF312" s="52"/>
      <c r="IG312" s="52"/>
      <c r="IH312" s="52"/>
      <c r="II312" s="52"/>
      <c r="IJ312" s="52"/>
      <c r="IK312" s="52"/>
      <c r="IL312" s="52"/>
      <c r="IM312" s="52"/>
      <c r="IN312" s="52"/>
      <c r="IO312" s="52"/>
      <c r="IP312" s="52"/>
      <c r="IQ312" s="52"/>
      <c r="IR312" s="52"/>
      <c r="IS312" s="52"/>
      <c r="IT312" s="52"/>
      <c r="IU312" s="52"/>
      <c r="IV312" s="52"/>
      <c r="IW312" s="52"/>
      <c r="IX312" s="52"/>
      <c r="IY312" s="52"/>
      <c r="IZ312" s="52"/>
      <c r="JA312" s="52"/>
      <c r="JB312" s="52"/>
      <c r="JC312" s="52"/>
      <c r="JD312" s="52"/>
      <c r="JE312" s="52"/>
      <c r="JF312" s="52"/>
      <c r="JG312" s="52"/>
      <c r="JH312" s="52"/>
      <c r="JI312" s="52"/>
      <c r="JJ312" s="52"/>
      <c r="JK312" s="52"/>
      <c r="JL312" s="52"/>
      <c r="JM312" s="52"/>
      <c r="JN312" s="52"/>
      <c r="JO312" s="52"/>
      <c r="JP312" s="52"/>
      <c r="JQ312" s="52"/>
      <c r="JR312" s="52"/>
      <c r="JS312" s="52"/>
      <c r="JT312" s="52"/>
      <c r="JU312" s="52"/>
      <c r="JV312" s="52"/>
      <c r="JW312" s="52"/>
      <c r="JX312" s="52"/>
      <c r="JY312" s="52"/>
      <c r="JZ312" s="52"/>
      <c r="KA312" s="52"/>
      <c r="KB312" s="52"/>
      <c r="KC312" s="52"/>
      <c r="KD312" s="52"/>
      <c r="KE312" s="52"/>
      <c r="KF312" s="52"/>
      <c r="KG312" s="52"/>
      <c r="KH312" s="52"/>
      <c r="KI312" s="52"/>
      <c r="KJ312" s="52"/>
      <c r="KK312" s="52"/>
      <c r="KL312" s="52"/>
      <c r="KM312" s="52"/>
      <c r="KN312" s="52"/>
      <c r="KO312" s="52"/>
      <c r="KP312" s="52"/>
      <c r="KQ312" s="52"/>
      <c r="KR312" s="52"/>
      <c r="KS312" s="52"/>
      <c r="KT312" s="52"/>
      <c r="KU312" s="52"/>
      <c r="KV312" s="52"/>
      <c r="KW312" s="52"/>
      <c r="KX312" s="52"/>
      <c r="KY312" s="52"/>
      <c r="KZ312" s="52"/>
      <c r="LA312" s="52"/>
      <c r="LB312" s="52"/>
      <c r="LC312" s="52"/>
      <c r="LD312" s="52"/>
      <c r="LE312" s="52"/>
      <c r="LF312" s="52"/>
      <c r="LG312" s="52"/>
      <c r="LH312" s="52"/>
      <c r="LI312" s="52"/>
      <c r="LJ312" s="52"/>
      <c r="LK312" s="52"/>
      <c r="LL312" s="52"/>
      <c r="LM312" s="52"/>
      <c r="LN312" s="52"/>
      <c r="LO312" s="52"/>
      <c r="LP312" s="52"/>
      <c r="LQ312" s="52"/>
      <c r="LR312" s="52"/>
      <c r="LS312" s="52"/>
      <c r="LT312" s="52"/>
      <c r="LU312" s="52"/>
      <c r="LV312" s="52"/>
      <c r="LW312" s="52"/>
      <c r="LX312" s="52"/>
      <c r="LY312" s="52"/>
      <c r="LZ312" s="52"/>
      <c r="MA312" s="52"/>
      <c r="MB312" s="52"/>
      <c r="MC312" s="52"/>
      <c r="MD312" s="52"/>
      <c r="ME312" s="52"/>
      <c r="MF312" s="52"/>
      <c r="MG312" s="52"/>
      <c r="MH312" s="52"/>
      <c r="MI312" s="52"/>
      <c r="MJ312" s="52"/>
      <c r="MK312" s="52"/>
      <c r="ML312" s="52"/>
      <c r="MM312" s="52"/>
      <c r="MN312" s="52"/>
      <c r="MO312" s="52"/>
      <c r="MP312" s="52"/>
      <c r="MQ312" s="52"/>
      <c r="MR312" s="52"/>
      <c r="MS312" s="52"/>
      <c r="MT312" s="52"/>
      <c r="MU312" s="52"/>
      <c r="MV312" s="52"/>
      <c r="MW312" s="52"/>
      <c r="MX312" s="52"/>
      <c r="MY312" s="52"/>
      <c r="MZ312" s="52"/>
      <c r="NA312" s="52"/>
      <c r="NB312" s="52"/>
      <c r="NC312" s="52"/>
      <c r="ND312" s="52"/>
      <c r="NE312" s="52"/>
      <c r="NF312" s="52"/>
      <c r="NG312" s="52"/>
      <c r="NH312" s="52"/>
      <c r="NI312" s="52"/>
      <c r="NJ312" s="52"/>
      <c r="NK312" s="52"/>
      <c r="NL312" s="52"/>
      <c r="NM312" s="52"/>
      <c r="NN312" s="52"/>
      <c r="NO312" s="52"/>
      <c r="NP312" s="52"/>
      <c r="NQ312" s="52"/>
      <c r="NR312" s="52"/>
      <c r="NS312" s="52"/>
      <c r="NT312" s="52"/>
      <c r="NU312" s="52"/>
      <c r="NV312" s="52"/>
      <c r="NW312" s="52"/>
      <c r="NX312" s="52"/>
      <c r="NY312" s="52"/>
      <c r="NZ312" s="52"/>
      <c r="OA312" s="52"/>
      <c r="OB312" s="52"/>
      <c r="OC312" s="52"/>
      <c r="OD312" s="52"/>
      <c r="OE312" s="52"/>
      <c r="OF312" s="52"/>
      <c r="OG312" s="52"/>
      <c r="OH312" s="52"/>
      <c r="OI312" s="52"/>
      <c r="OJ312" s="52"/>
      <c r="OK312" s="52"/>
      <c r="OL312" s="52"/>
      <c r="OM312" s="52"/>
      <c r="ON312" s="52"/>
      <c r="OO312" s="52"/>
      <c r="OP312" s="52"/>
      <c r="OQ312" s="52"/>
      <c r="OR312" s="52"/>
      <c r="OS312" s="52"/>
      <c r="OT312" s="52"/>
      <c r="OU312" s="52"/>
      <c r="OV312" s="52"/>
      <c r="OW312" s="52"/>
      <c r="OX312" s="52"/>
      <c r="OY312" s="52"/>
      <c r="OZ312" s="52"/>
      <c r="PA312" s="52"/>
      <c r="PB312" s="52"/>
      <c r="PC312" s="52"/>
      <c r="PD312" s="52"/>
      <c r="PE312" s="52"/>
      <c r="PF312" s="52"/>
      <c r="PG312" s="52"/>
      <c r="PH312" s="52"/>
      <c r="PI312" s="52"/>
      <c r="PJ312" s="52"/>
      <c r="PK312" s="52"/>
      <c r="PL312" s="52"/>
      <c r="PM312" s="52"/>
      <c r="PN312" s="52"/>
      <c r="PO312" s="52"/>
      <c r="PP312" s="52"/>
      <c r="PQ312" s="52"/>
      <c r="PR312" s="52"/>
      <c r="PS312" s="52"/>
      <c r="PT312" s="52"/>
      <c r="PU312" s="52"/>
      <c r="PV312" s="52"/>
      <c r="PW312" s="52"/>
      <c r="PX312" s="52"/>
      <c r="PY312" s="52"/>
      <c r="PZ312" s="52"/>
      <c r="QA312" s="52"/>
      <c r="QB312" s="52"/>
      <c r="QC312" s="52"/>
      <c r="QD312" s="52"/>
      <c r="QE312" s="52"/>
      <c r="QF312" s="52"/>
      <c r="QG312" s="52"/>
      <c r="QH312" s="52"/>
      <c r="QI312" s="52"/>
      <c r="QJ312" s="52"/>
      <c r="QK312" s="52"/>
      <c r="QL312" s="52"/>
      <c r="QM312" s="52"/>
      <c r="QN312" s="52"/>
      <c r="QO312" s="52"/>
      <c r="QP312" s="52"/>
      <c r="QQ312" s="52"/>
      <c r="QR312" s="52"/>
      <c r="QS312" s="52"/>
      <c r="QT312" s="52"/>
      <c r="QU312" s="52"/>
      <c r="QV312" s="52"/>
      <c r="QW312" s="52"/>
      <c r="QX312" s="52"/>
      <c r="QY312" s="52"/>
      <c r="QZ312" s="52"/>
      <c r="RA312" s="52"/>
      <c r="RB312" s="52"/>
      <c r="RC312" s="52"/>
      <c r="RD312" s="52"/>
      <c r="RE312" s="52"/>
      <c r="RF312" s="52"/>
      <c r="RG312" s="52"/>
      <c r="RH312" s="52"/>
      <c r="RI312" s="52"/>
      <c r="RJ312" s="52"/>
      <c r="RK312" s="52"/>
      <c r="RL312" s="52"/>
      <c r="RM312" s="52"/>
      <c r="RN312" s="52"/>
      <c r="RO312" s="52"/>
      <c r="RP312" s="52"/>
      <c r="RQ312" s="52"/>
      <c r="RR312" s="52"/>
      <c r="RS312" s="52"/>
      <c r="RT312" s="52"/>
      <c r="RU312" s="52"/>
      <c r="RV312" s="52"/>
      <c r="RW312" s="52"/>
      <c r="RX312" s="52"/>
      <c r="RY312" s="52"/>
      <c r="RZ312" s="52"/>
      <c r="SA312" s="52"/>
      <c r="SB312" s="52"/>
      <c r="SC312" s="52"/>
      <c r="SD312" s="52"/>
      <c r="SE312" s="52"/>
      <c r="SF312" s="52"/>
      <c r="SG312" s="52"/>
      <c r="SH312" s="52"/>
      <c r="SI312" s="52"/>
      <c r="SJ312" s="52"/>
      <c r="SK312" s="52"/>
      <c r="SL312" s="52"/>
      <c r="SM312" s="52"/>
      <c r="SN312" s="52"/>
      <c r="SO312" s="52"/>
      <c r="SP312" s="52"/>
      <c r="SQ312" s="52"/>
      <c r="SR312" s="52"/>
      <c r="SS312" s="52"/>
      <c r="ST312" s="52"/>
      <c r="SU312" s="52"/>
      <c r="SV312" s="52"/>
      <c r="SW312" s="52"/>
      <c r="SX312" s="52"/>
      <c r="SY312" s="52"/>
      <c r="SZ312" s="52"/>
      <c r="TA312" s="52"/>
      <c r="TB312" s="52"/>
      <c r="TC312" s="52"/>
      <c r="TD312" s="52"/>
      <c r="TE312" s="52"/>
      <c r="TF312" s="52"/>
      <c r="TG312" s="52"/>
      <c r="TH312" s="52"/>
      <c r="TI312" s="52"/>
      <c r="TJ312" s="52"/>
      <c r="TK312" s="52"/>
      <c r="TL312" s="52"/>
      <c r="TM312" s="52"/>
      <c r="TN312" s="52"/>
      <c r="TO312" s="52"/>
      <c r="TP312" s="52"/>
      <c r="TQ312" s="52"/>
      <c r="TR312" s="52"/>
      <c r="TS312" s="52"/>
      <c r="TT312" s="52"/>
      <c r="TU312" s="52"/>
      <c r="TV312" s="52"/>
      <c r="TW312" s="52"/>
      <c r="TX312" s="52"/>
      <c r="TY312" s="52"/>
      <c r="TZ312" s="52"/>
      <c r="UA312" s="52"/>
      <c r="UB312" s="52"/>
      <c r="UC312" s="52"/>
      <c r="UD312" s="52"/>
      <c r="UE312" s="52"/>
      <c r="UF312" s="52"/>
      <c r="UG312" s="52"/>
      <c r="UH312" s="52"/>
      <c r="UI312" s="52"/>
      <c r="UJ312" s="52"/>
      <c r="UK312" s="52"/>
      <c r="UL312" s="52"/>
      <c r="UM312" s="52"/>
      <c r="UN312" s="52"/>
      <c r="UO312" s="52"/>
      <c r="UP312" s="52"/>
      <c r="UQ312" s="52"/>
      <c r="UR312" s="52"/>
      <c r="US312" s="52"/>
      <c r="UT312" s="52"/>
      <c r="UU312" s="52"/>
      <c r="UV312" s="52"/>
      <c r="UW312" s="52"/>
      <c r="UX312" s="52"/>
      <c r="UY312" s="52"/>
      <c r="UZ312" s="52"/>
      <c r="VA312" s="52"/>
      <c r="VB312" s="52"/>
      <c r="VC312" s="52"/>
      <c r="VD312" s="52"/>
      <c r="VE312" s="52"/>
      <c r="VF312" s="52"/>
      <c r="VG312" s="52"/>
      <c r="VH312" s="52"/>
      <c r="VI312" s="52"/>
      <c r="VJ312" s="52"/>
      <c r="VK312" s="52"/>
      <c r="VL312" s="52"/>
      <c r="VM312" s="52"/>
      <c r="VN312" s="52"/>
      <c r="VO312" s="52"/>
      <c r="VP312" s="52"/>
      <c r="VQ312" s="52"/>
      <c r="VR312" s="52"/>
      <c r="VS312" s="52"/>
      <c r="VT312" s="52"/>
      <c r="VU312" s="52"/>
      <c r="VV312" s="52"/>
      <c r="VW312" s="52"/>
      <c r="VX312" s="52"/>
      <c r="VY312" s="52"/>
      <c r="VZ312" s="52"/>
      <c r="WA312" s="52"/>
      <c r="WB312" s="52"/>
      <c r="WC312" s="52"/>
      <c r="WD312" s="52"/>
      <c r="WE312" s="52"/>
      <c r="WF312" s="52"/>
      <c r="WG312" s="52"/>
      <c r="WH312" s="52"/>
      <c r="WI312" s="52"/>
      <c r="WJ312" s="52"/>
      <c r="WK312" s="52"/>
      <c r="WL312" s="52"/>
      <c r="WM312" s="52"/>
      <c r="WN312" s="52"/>
      <c r="WO312" s="52"/>
      <c r="WP312" s="52"/>
      <c r="WQ312" s="52"/>
      <c r="WR312" s="52"/>
      <c r="WS312" s="52"/>
      <c r="WT312" s="52"/>
      <c r="WU312" s="52"/>
      <c r="WV312" s="52"/>
      <c r="WW312" s="52"/>
      <c r="WX312" s="52"/>
      <c r="WY312" s="52"/>
      <c r="WZ312" s="52"/>
      <c r="XA312" s="52"/>
      <c r="XB312" s="52"/>
      <c r="XC312" s="52"/>
      <c r="XD312" s="52"/>
      <c r="XE312" s="52"/>
      <c r="XF312" s="52"/>
      <c r="XG312" s="52"/>
      <c r="XH312" s="52"/>
      <c r="XI312" s="52"/>
      <c r="XJ312" s="52"/>
      <c r="XK312" s="52"/>
      <c r="XL312" s="52"/>
      <c r="XM312" s="52"/>
      <c r="XN312" s="52"/>
      <c r="XO312" s="52"/>
      <c r="XP312" s="52"/>
      <c r="XQ312" s="52"/>
      <c r="XR312" s="52"/>
      <c r="XS312" s="52"/>
      <c r="XT312" s="52"/>
      <c r="XU312" s="52"/>
      <c r="XV312" s="52"/>
      <c r="XW312" s="52"/>
      <c r="XX312" s="52"/>
      <c r="XY312" s="52"/>
      <c r="XZ312" s="52"/>
      <c r="YA312" s="52"/>
      <c r="YB312" s="52"/>
      <c r="YC312" s="52"/>
      <c r="YD312" s="52"/>
      <c r="YE312" s="52"/>
      <c r="YF312" s="52"/>
      <c r="YG312" s="52"/>
      <c r="YH312" s="52"/>
      <c r="YI312" s="52"/>
      <c r="YJ312" s="52"/>
      <c r="YK312" s="52"/>
      <c r="YL312" s="52"/>
      <c r="YM312" s="52"/>
      <c r="YN312" s="52"/>
      <c r="YO312" s="52"/>
      <c r="YP312" s="52"/>
      <c r="YQ312" s="52"/>
      <c r="YR312" s="52"/>
      <c r="YS312" s="52"/>
      <c r="YT312" s="52"/>
      <c r="YU312" s="52"/>
      <c r="YV312" s="52"/>
      <c r="YW312" s="52"/>
      <c r="YX312" s="52"/>
      <c r="YY312" s="52"/>
      <c r="YZ312" s="52"/>
      <c r="ZA312" s="52"/>
      <c r="ZB312" s="52"/>
      <c r="ZC312" s="52"/>
      <c r="ZD312" s="52"/>
      <c r="ZE312" s="52"/>
      <c r="ZF312" s="52"/>
      <c r="ZG312" s="52"/>
      <c r="ZH312" s="52"/>
      <c r="ZI312" s="52"/>
      <c r="ZJ312" s="52"/>
      <c r="ZK312" s="52"/>
      <c r="ZL312" s="52"/>
      <c r="ZM312" s="52"/>
      <c r="ZN312" s="52"/>
      <c r="ZO312" s="52"/>
      <c r="ZP312" s="52"/>
      <c r="ZQ312" s="52"/>
      <c r="ZR312" s="52"/>
      <c r="ZS312" s="52"/>
      <c r="ZT312" s="52"/>
      <c r="ZU312" s="52"/>
      <c r="ZV312" s="52"/>
      <c r="ZW312" s="52"/>
      <c r="ZX312" s="52"/>
      <c r="ZY312" s="52"/>
      <c r="ZZ312" s="52"/>
      <c r="AAA312" s="52"/>
      <c r="AAB312" s="52"/>
      <c r="AAC312" s="52"/>
      <c r="AAD312" s="52"/>
      <c r="AAE312" s="52"/>
      <c r="AAF312" s="52"/>
      <c r="AAG312" s="52"/>
      <c r="AAH312" s="52"/>
      <c r="AAI312" s="52"/>
      <c r="AAJ312" s="52"/>
      <c r="AAK312" s="52"/>
      <c r="AAL312" s="52"/>
      <c r="AAM312" s="52"/>
      <c r="AAN312" s="52"/>
      <c r="AAO312" s="52"/>
      <c r="AAP312" s="52"/>
      <c r="AAQ312" s="52"/>
      <c r="AAR312" s="52"/>
      <c r="AAS312" s="52"/>
      <c r="AAT312" s="52"/>
      <c r="AAU312" s="52"/>
      <c r="AAV312" s="52"/>
      <c r="AAW312" s="52"/>
      <c r="AAX312" s="52"/>
      <c r="AAY312" s="52"/>
      <c r="AAZ312" s="52"/>
      <c r="ABA312" s="52"/>
      <c r="ABB312" s="52"/>
      <c r="ABC312" s="52"/>
      <c r="ABD312" s="52"/>
      <c r="ABE312" s="52"/>
      <c r="ABF312" s="52"/>
      <c r="ABG312" s="52"/>
      <c r="ABH312" s="52"/>
      <c r="ABI312" s="52"/>
      <c r="ABJ312" s="52"/>
      <c r="ABK312" s="52"/>
      <c r="ABL312" s="52"/>
      <c r="ABM312" s="52"/>
      <c r="ABN312" s="52"/>
      <c r="ABO312" s="52"/>
      <c r="ABP312" s="52"/>
      <c r="ABQ312" s="52"/>
      <c r="ABR312" s="52"/>
      <c r="ABS312" s="52"/>
      <c r="ABT312" s="52"/>
      <c r="ABU312" s="52"/>
      <c r="ABV312" s="52"/>
      <c r="ABW312" s="52"/>
      <c r="ABX312" s="52"/>
      <c r="ABY312" s="52"/>
      <c r="ABZ312" s="52"/>
      <c r="ACA312" s="52"/>
      <c r="ACB312" s="52"/>
      <c r="ACC312" s="52"/>
      <c r="ACD312" s="52"/>
      <c r="ACE312" s="52"/>
      <c r="ACF312" s="52"/>
      <c r="ACG312" s="52"/>
      <c r="ACH312" s="52"/>
      <c r="ACI312" s="52"/>
      <c r="ACJ312" s="52"/>
      <c r="ACK312" s="52"/>
      <c r="ACL312" s="52"/>
      <c r="ACM312" s="52"/>
      <c r="ACN312" s="52"/>
      <c r="ACO312" s="52"/>
      <c r="ACP312" s="52"/>
      <c r="ACQ312" s="52"/>
      <c r="ACR312" s="52"/>
      <c r="ACS312" s="52"/>
      <c r="ACT312" s="52"/>
      <c r="ACU312" s="52"/>
      <c r="ACV312" s="52"/>
      <c r="ACW312" s="52"/>
      <c r="ACX312" s="52"/>
      <c r="ACY312" s="52"/>
      <c r="ACZ312" s="52"/>
      <c r="ADA312" s="52"/>
      <c r="ADB312" s="52"/>
      <c r="ADC312" s="52"/>
      <c r="ADD312" s="52"/>
      <c r="ADE312" s="52"/>
      <c r="ADF312" s="52"/>
      <c r="ADG312" s="52"/>
      <c r="ADH312" s="52"/>
      <c r="ADI312" s="52"/>
      <c r="ADJ312" s="52"/>
      <c r="ADK312" s="52"/>
      <c r="ADL312" s="52"/>
      <c r="ADM312" s="52"/>
      <c r="ADN312" s="52"/>
      <c r="ADO312" s="52"/>
      <c r="ADP312" s="52"/>
      <c r="ADQ312" s="52"/>
      <c r="ADR312" s="52"/>
      <c r="ADS312" s="52"/>
      <c r="ADT312" s="52"/>
      <c r="ADU312" s="52"/>
      <c r="ADV312" s="52"/>
      <c r="ADW312" s="52"/>
      <c r="ADX312" s="52"/>
      <c r="ADY312" s="52"/>
      <c r="ADZ312" s="52"/>
      <c r="AEA312" s="52"/>
      <c r="AEB312" s="52"/>
      <c r="AEC312" s="52"/>
      <c r="AED312" s="52"/>
      <c r="AEE312" s="52"/>
      <c r="AEF312" s="52"/>
      <c r="AEG312" s="52"/>
      <c r="AEH312" s="52"/>
      <c r="AEI312" s="52"/>
      <c r="AEJ312" s="52"/>
      <c r="AEK312" s="52"/>
      <c r="AEL312" s="52"/>
      <c r="AEM312" s="52"/>
      <c r="AEN312" s="52"/>
      <c r="AEO312" s="52"/>
      <c r="AEP312" s="52"/>
      <c r="AEQ312" s="52"/>
      <c r="AER312" s="52"/>
      <c r="AES312" s="52"/>
      <c r="AET312" s="52"/>
      <c r="AEU312" s="52"/>
      <c r="AEV312" s="52"/>
      <c r="AEW312" s="52"/>
      <c r="AEX312" s="52"/>
      <c r="AEY312" s="52"/>
      <c r="AEZ312" s="52"/>
      <c r="AFA312" s="52"/>
      <c r="AFB312" s="52"/>
      <c r="AFC312" s="52"/>
      <c r="AFD312" s="52"/>
      <c r="AFE312" s="52"/>
      <c r="AFF312" s="52"/>
      <c r="AFG312" s="52"/>
      <c r="AFH312" s="52"/>
      <c r="AFI312" s="52"/>
      <c r="AFJ312" s="52"/>
      <c r="AFK312" s="52"/>
      <c r="AFL312" s="52"/>
      <c r="AFM312" s="52"/>
      <c r="AFN312" s="52"/>
      <c r="AFO312" s="52"/>
      <c r="AFP312" s="52"/>
      <c r="AFQ312" s="52"/>
      <c r="AFR312" s="52"/>
      <c r="AFS312" s="52"/>
      <c r="AFT312" s="52"/>
      <c r="AFU312" s="52"/>
      <c r="AFV312" s="52"/>
      <c r="AFW312" s="52"/>
      <c r="AFX312" s="52"/>
      <c r="AFY312" s="52"/>
      <c r="AFZ312" s="52"/>
      <c r="AGA312" s="52"/>
      <c r="AGB312" s="52"/>
      <c r="AGC312" s="52"/>
      <c r="AGD312" s="52"/>
      <c r="AGE312" s="52"/>
      <c r="AGF312" s="52"/>
      <c r="AGG312" s="52"/>
      <c r="AGH312" s="52"/>
      <c r="AGI312" s="52"/>
      <c r="AGJ312" s="52"/>
      <c r="AGK312" s="52"/>
      <c r="AGL312" s="52"/>
      <c r="AGM312" s="52"/>
      <c r="AGN312" s="52"/>
      <c r="AGO312" s="52"/>
      <c r="AGP312" s="52"/>
      <c r="AGQ312" s="52"/>
      <c r="AGR312" s="52"/>
      <c r="AGS312" s="52"/>
      <c r="AGT312" s="52"/>
      <c r="AGU312" s="52"/>
      <c r="AGV312" s="52"/>
      <c r="AGW312" s="52"/>
      <c r="AGX312" s="52"/>
      <c r="AGY312" s="52"/>
      <c r="AGZ312" s="52"/>
      <c r="AHA312" s="52"/>
      <c r="AHB312" s="52"/>
      <c r="AHC312" s="52"/>
      <c r="AHD312" s="52"/>
      <c r="AHE312" s="52"/>
      <c r="AHF312" s="52"/>
      <c r="AHG312" s="52"/>
      <c r="AHH312" s="52"/>
      <c r="AHI312" s="52"/>
      <c r="AHJ312" s="52"/>
      <c r="AHK312" s="52"/>
      <c r="AHL312" s="52"/>
      <c r="AHM312" s="52"/>
      <c r="AHN312" s="52"/>
      <c r="AHO312" s="52"/>
      <c r="AHP312" s="52"/>
      <c r="AHQ312" s="52"/>
      <c r="AHR312" s="52"/>
      <c r="AHS312" s="52"/>
      <c r="AHT312" s="52"/>
      <c r="AHU312" s="52"/>
      <c r="AHV312" s="52"/>
      <c r="AHW312" s="52"/>
      <c r="AHX312" s="52"/>
      <c r="AHY312" s="52"/>
      <c r="AHZ312" s="52"/>
      <c r="AIA312" s="52"/>
      <c r="AIB312" s="52"/>
      <c r="AIC312" s="52"/>
      <c r="AID312" s="52"/>
      <c r="AIE312" s="52"/>
      <c r="AIF312" s="52"/>
      <c r="AIG312" s="52"/>
      <c r="AIH312" s="52"/>
      <c r="AII312" s="52"/>
      <c r="AIJ312" s="52"/>
      <c r="AIK312" s="52"/>
      <c r="AIL312" s="52"/>
      <c r="AIM312" s="52"/>
      <c r="AIN312" s="52"/>
      <c r="AIO312" s="52"/>
      <c r="AIP312" s="52"/>
      <c r="AIQ312" s="52"/>
      <c r="AIR312" s="52"/>
      <c r="AIS312" s="52"/>
      <c r="AIT312" s="52"/>
      <c r="AIU312" s="52"/>
      <c r="AIV312" s="52"/>
      <c r="AIW312" s="52"/>
      <c r="AIX312" s="52"/>
      <c r="AIY312" s="52"/>
      <c r="AIZ312" s="52"/>
      <c r="AJA312" s="52"/>
      <c r="AJB312" s="52"/>
      <c r="AJC312" s="52"/>
      <c r="AJD312" s="52"/>
      <c r="AJE312" s="52"/>
      <c r="AJF312" s="52"/>
      <c r="AJG312" s="52"/>
      <c r="AJH312" s="52"/>
      <c r="AJI312" s="52"/>
      <c r="AJJ312" s="52"/>
      <c r="AJK312" s="52"/>
      <c r="AJL312" s="52"/>
      <c r="AJM312" s="52"/>
      <c r="AJN312" s="52"/>
      <c r="AJO312" s="52"/>
      <c r="AJP312" s="52"/>
      <c r="AJQ312" s="52"/>
      <c r="AJR312" s="52"/>
      <c r="AJS312" s="52"/>
      <c r="AJT312" s="52"/>
      <c r="AJU312" s="52"/>
      <c r="AJV312" s="52"/>
      <c r="AJW312" s="52"/>
      <c r="AJX312" s="52"/>
      <c r="AJY312" s="52"/>
      <c r="AJZ312" s="52"/>
      <c r="AKA312" s="52"/>
      <c r="AKB312" s="52"/>
      <c r="AKC312" s="52"/>
      <c r="AKD312" s="52"/>
      <c r="AKE312" s="52"/>
      <c r="AKF312" s="52"/>
      <c r="AKG312" s="52"/>
      <c r="AKH312" s="52"/>
      <c r="AKI312" s="52"/>
      <c r="AKJ312" s="52"/>
      <c r="AKK312" s="52"/>
      <c r="AKL312" s="52"/>
      <c r="AKM312" s="52"/>
      <c r="AKN312" s="52"/>
      <c r="AKO312" s="52"/>
      <c r="AKP312" s="52"/>
      <c r="AKQ312" s="52"/>
      <c r="AKR312" s="52"/>
      <c r="AKS312" s="52"/>
      <c r="AKT312" s="52"/>
      <c r="AKU312" s="52"/>
      <c r="AKV312" s="52"/>
      <c r="AKW312" s="52"/>
      <c r="AKX312" s="52"/>
      <c r="AKY312" s="52"/>
      <c r="AKZ312" s="52"/>
      <c r="ALA312" s="52"/>
      <c r="ALB312" s="52"/>
      <c r="ALC312" s="52"/>
      <c r="ALD312" s="52"/>
      <c r="ALE312" s="52"/>
      <c r="ALF312" s="52"/>
      <c r="ALG312" s="52"/>
      <c r="ALH312" s="52"/>
      <c r="ALI312" s="52"/>
      <c r="ALJ312" s="52"/>
      <c r="ALK312" s="52"/>
      <c r="ALL312" s="52"/>
      <c r="ALM312" s="52"/>
      <c r="ALN312" s="52"/>
      <c r="ALO312" s="52"/>
      <c r="ALP312" s="52"/>
      <c r="ALQ312" s="52"/>
      <c r="ALR312" s="52"/>
      <c r="ALS312" s="52"/>
      <c r="ALT312" s="52"/>
      <c r="ALU312" s="52"/>
      <c r="ALV312" s="52"/>
      <c r="ALW312" s="52"/>
      <c r="ALX312" s="52"/>
      <c r="ALY312" s="52"/>
      <c r="ALZ312" s="52"/>
      <c r="AMA312" s="52"/>
      <c r="AMB312" s="52"/>
      <c r="AMC312" s="52"/>
      <c r="AMD312" s="52"/>
      <c r="AME312" s="52"/>
      <c r="AMF312" s="52"/>
      <c r="AMG312" s="52"/>
      <c r="AMH312" s="52"/>
      <c r="AMI312" s="52"/>
      <c r="AMJ312" s="52"/>
      <c r="AMK312" s="52"/>
      <c r="AML312" s="52"/>
      <c r="AMM312" s="52"/>
      <c r="AMN312" s="52"/>
      <c r="AMO312" s="52"/>
      <c r="AMP312" s="52"/>
      <c r="AMQ312" s="52"/>
      <c r="AMR312" s="52"/>
      <c r="AMS312" s="52"/>
      <c r="AMT312" s="52"/>
      <c r="AMU312" s="52"/>
      <c r="AMV312" s="52"/>
      <c r="AMW312" s="52"/>
      <c r="AMX312" s="52"/>
      <c r="AMY312" s="52"/>
      <c r="AMZ312" s="52"/>
      <c r="ANA312" s="52"/>
      <c r="ANB312" s="52"/>
      <c r="ANC312" s="52"/>
      <c r="AND312" s="52"/>
      <c r="ANE312" s="52"/>
      <c r="ANF312" s="52"/>
      <c r="ANG312" s="52"/>
      <c r="ANH312" s="52"/>
      <c r="ANI312" s="52"/>
      <c r="ANJ312" s="52"/>
      <c r="ANK312" s="52"/>
      <c r="ANL312" s="52"/>
      <c r="ANM312" s="52"/>
      <c r="ANN312" s="52"/>
      <c r="ANO312" s="52"/>
      <c r="ANP312" s="52"/>
      <c r="ANQ312" s="52"/>
      <c r="ANR312" s="52"/>
      <c r="ANS312" s="52"/>
      <c r="ANT312" s="52"/>
      <c r="ANU312" s="52"/>
      <c r="ANV312" s="52"/>
      <c r="ANW312" s="52"/>
      <c r="ANX312" s="52"/>
      <c r="ANY312" s="52"/>
      <c r="ANZ312" s="52"/>
      <c r="AOA312" s="52"/>
      <c r="AOB312" s="52"/>
      <c r="AOC312" s="52"/>
      <c r="AOD312" s="52"/>
      <c r="AOE312" s="52"/>
      <c r="AOF312" s="52"/>
      <c r="AOG312" s="52"/>
      <c r="AOH312" s="52"/>
      <c r="AOI312" s="52"/>
      <c r="AOJ312" s="52"/>
      <c r="AOK312" s="52"/>
      <c r="AOL312" s="52"/>
      <c r="AOM312" s="52"/>
      <c r="AON312" s="52"/>
      <c r="AOO312" s="52"/>
      <c r="AOP312" s="52"/>
      <c r="AOQ312" s="52"/>
      <c r="AOR312" s="52"/>
      <c r="AOS312" s="52"/>
      <c r="AOT312" s="52"/>
      <c r="AOU312" s="52"/>
      <c r="AOV312" s="52"/>
      <c r="AOW312" s="52"/>
      <c r="AOX312" s="52"/>
      <c r="AOY312" s="52"/>
      <c r="AOZ312" s="52"/>
      <c r="APA312" s="52"/>
      <c r="APB312" s="52"/>
      <c r="APC312" s="52"/>
      <c r="APD312" s="52"/>
      <c r="APE312" s="52"/>
      <c r="APF312" s="52"/>
      <c r="APG312" s="52"/>
      <c r="APH312" s="52"/>
      <c r="API312" s="52"/>
      <c r="APJ312" s="52"/>
      <c r="APK312" s="52"/>
      <c r="APL312" s="52"/>
      <c r="APM312" s="52"/>
      <c r="APN312" s="52"/>
      <c r="APO312" s="52"/>
      <c r="APP312" s="52"/>
      <c r="APQ312" s="52"/>
      <c r="APR312" s="52"/>
      <c r="APS312" s="52"/>
      <c r="APT312" s="52"/>
      <c r="APU312" s="52"/>
      <c r="APV312" s="52"/>
      <c r="APW312" s="52"/>
      <c r="APX312" s="52"/>
      <c r="APY312" s="52"/>
      <c r="APZ312" s="52"/>
      <c r="AQA312" s="52"/>
      <c r="AQB312" s="52"/>
      <c r="AQC312" s="52"/>
      <c r="AQD312" s="52"/>
      <c r="AQE312" s="52"/>
      <c r="AQF312" s="52"/>
      <c r="AQG312" s="52"/>
      <c r="AQH312" s="52"/>
      <c r="AQI312" s="52"/>
      <c r="AQJ312" s="52"/>
      <c r="AQK312" s="52"/>
      <c r="AQL312" s="52"/>
      <c r="AQM312" s="52"/>
      <c r="AQN312" s="52"/>
      <c r="AQO312" s="52"/>
      <c r="AQP312" s="52"/>
      <c r="AQQ312" s="52"/>
      <c r="AQR312" s="52"/>
      <c r="AQS312" s="52"/>
      <c r="AQT312" s="52"/>
      <c r="AQU312" s="52"/>
      <c r="AQV312" s="52"/>
      <c r="AQW312" s="52"/>
      <c r="AQX312" s="52"/>
      <c r="AQY312" s="52"/>
      <c r="AQZ312" s="52"/>
      <c r="ARA312" s="52"/>
      <c r="ARB312" s="52"/>
      <c r="ARC312" s="52"/>
      <c r="ARD312" s="52"/>
      <c r="ARE312" s="52"/>
      <c r="ARF312" s="52"/>
      <c r="ARG312" s="52"/>
      <c r="ARH312" s="52"/>
      <c r="ARI312" s="52"/>
      <c r="ARJ312" s="52"/>
      <c r="ARK312" s="52"/>
      <c r="ARL312" s="52"/>
      <c r="ARM312" s="52"/>
      <c r="ARN312" s="52"/>
      <c r="ARO312" s="52"/>
      <c r="ARP312" s="52"/>
      <c r="ARQ312" s="52"/>
      <c r="ARR312" s="52"/>
      <c r="ARS312" s="52"/>
      <c r="ART312" s="52"/>
      <c r="ARU312" s="52"/>
      <c r="ARV312" s="52"/>
      <c r="ARW312" s="52"/>
      <c r="ARX312" s="52"/>
      <c r="ARY312" s="52"/>
      <c r="ARZ312" s="52"/>
      <c r="ASA312" s="52"/>
      <c r="ASB312" s="52"/>
      <c r="ASC312" s="52"/>
      <c r="ASD312" s="52"/>
      <c r="ASE312" s="52"/>
      <c r="ASF312" s="52"/>
      <c r="ASG312" s="52"/>
      <c r="ASH312" s="52"/>
      <c r="ASI312" s="52"/>
      <c r="ASJ312" s="52"/>
      <c r="ASK312" s="52"/>
      <c r="ASL312" s="52"/>
      <c r="ASM312" s="52"/>
      <c r="ASN312" s="52"/>
      <c r="ASO312" s="52"/>
      <c r="ASP312" s="52"/>
      <c r="ASQ312" s="52"/>
      <c r="ASR312" s="52"/>
      <c r="ASS312" s="52"/>
      <c r="AST312" s="52"/>
      <c r="ASU312" s="52"/>
      <c r="ASV312" s="52"/>
      <c r="ASW312" s="52"/>
      <c r="ASX312" s="52"/>
      <c r="ASY312" s="52"/>
      <c r="ASZ312" s="52"/>
      <c r="ATA312" s="52"/>
      <c r="ATB312" s="52"/>
      <c r="ATC312" s="52"/>
      <c r="ATD312" s="52"/>
      <c r="ATE312" s="52"/>
      <c r="ATF312" s="52"/>
      <c r="ATG312" s="52"/>
      <c r="ATH312" s="52"/>
      <c r="ATI312" s="52"/>
      <c r="ATJ312" s="52"/>
      <c r="ATK312" s="52"/>
      <c r="ATL312" s="52"/>
      <c r="ATM312" s="52"/>
      <c r="ATN312" s="52"/>
      <c r="ATO312" s="52"/>
      <c r="ATP312" s="52"/>
      <c r="ATQ312" s="52"/>
      <c r="ATR312" s="52"/>
      <c r="ATS312" s="52"/>
      <c r="ATT312" s="52"/>
      <c r="ATU312" s="52"/>
      <c r="ATV312" s="52"/>
      <c r="ATW312" s="52"/>
      <c r="ATX312" s="52"/>
      <c r="ATY312" s="52"/>
      <c r="ATZ312" s="52"/>
      <c r="AUA312" s="52"/>
      <c r="AUB312" s="52"/>
      <c r="AUC312" s="52"/>
      <c r="AUD312" s="52"/>
      <c r="AUE312" s="52"/>
      <c r="AUF312" s="52"/>
      <c r="AUG312" s="52"/>
      <c r="AUH312" s="52"/>
      <c r="AUI312" s="52"/>
      <c r="AUJ312" s="52"/>
      <c r="AUK312" s="52"/>
      <c r="AUL312" s="52"/>
      <c r="AUM312" s="52"/>
      <c r="AUN312" s="52"/>
      <c r="AUO312" s="52"/>
      <c r="AUP312" s="52"/>
      <c r="AUQ312" s="52"/>
      <c r="AUR312" s="52"/>
      <c r="AUS312" s="52"/>
      <c r="AUT312" s="52"/>
      <c r="AUU312" s="52"/>
      <c r="AUV312" s="52"/>
      <c r="AUW312" s="52"/>
      <c r="AUX312" s="52"/>
      <c r="AUY312" s="52"/>
      <c r="AUZ312" s="52"/>
      <c r="AVA312" s="52"/>
      <c r="AVB312" s="52"/>
      <c r="AVC312" s="52"/>
      <c r="AVD312" s="52"/>
      <c r="AVE312" s="52"/>
      <c r="AVF312" s="52"/>
      <c r="AVG312" s="52"/>
      <c r="AVH312" s="52"/>
      <c r="AVI312" s="52"/>
      <c r="AVJ312" s="52"/>
      <c r="AVK312" s="52"/>
      <c r="AVL312" s="52"/>
      <c r="AVM312" s="52"/>
      <c r="AVN312" s="52"/>
      <c r="AVO312" s="52"/>
      <c r="AVP312" s="52"/>
      <c r="AVQ312" s="52"/>
      <c r="AVR312" s="52"/>
      <c r="AVS312" s="52"/>
      <c r="AVT312" s="52"/>
      <c r="AVU312" s="52"/>
      <c r="AVV312" s="52"/>
      <c r="AVW312" s="52"/>
      <c r="AVX312" s="52"/>
      <c r="AVY312" s="52"/>
      <c r="AVZ312" s="52"/>
      <c r="AWA312" s="52"/>
      <c r="AWB312" s="52"/>
      <c r="AWC312" s="52"/>
      <c r="AWD312" s="52"/>
      <c r="AWE312" s="52"/>
      <c r="AWF312" s="52"/>
      <c r="AWG312" s="52"/>
      <c r="AWH312" s="52"/>
      <c r="AWI312" s="52"/>
      <c r="AWJ312" s="52"/>
      <c r="AWK312" s="52"/>
      <c r="AWL312" s="52"/>
      <c r="AWM312" s="52"/>
      <c r="AWN312" s="52"/>
      <c r="AWO312" s="52"/>
      <c r="AWP312" s="52"/>
      <c r="AWQ312" s="52"/>
      <c r="AWR312" s="52"/>
      <c r="AWS312" s="52"/>
      <c r="AWT312" s="52"/>
      <c r="AWU312" s="52"/>
      <c r="AWV312" s="52"/>
      <c r="AWW312" s="52"/>
      <c r="AWX312" s="52"/>
      <c r="AWY312" s="52"/>
      <c r="AWZ312" s="52"/>
      <c r="AXA312" s="52"/>
      <c r="AXB312" s="52"/>
      <c r="AXC312" s="52"/>
      <c r="AXD312" s="52"/>
      <c r="AXE312" s="52"/>
      <c r="AXF312" s="52"/>
      <c r="AXG312" s="52"/>
      <c r="AXH312" s="52"/>
      <c r="AXI312" s="52"/>
      <c r="AXJ312" s="52"/>
      <c r="AXK312" s="52"/>
      <c r="AXL312" s="52"/>
      <c r="AXM312" s="52"/>
      <c r="AXN312" s="52"/>
      <c r="AXO312" s="52"/>
      <c r="AXP312" s="52"/>
      <c r="AXQ312" s="52"/>
      <c r="AXR312" s="52"/>
      <c r="AXS312" s="52"/>
      <c r="AXT312" s="52"/>
      <c r="AXU312" s="52"/>
      <c r="AXV312" s="52"/>
      <c r="AXW312" s="52"/>
      <c r="AXX312" s="52"/>
      <c r="AXY312" s="52"/>
      <c r="AXZ312" s="52"/>
      <c r="AYA312" s="52"/>
      <c r="AYB312" s="52"/>
      <c r="AYC312" s="52"/>
      <c r="AYD312" s="52"/>
      <c r="AYE312" s="52"/>
      <c r="AYF312" s="52"/>
      <c r="AYG312" s="52"/>
      <c r="AYH312" s="52"/>
      <c r="AYI312" s="52"/>
      <c r="AYJ312" s="52"/>
      <c r="AYK312" s="52"/>
      <c r="AYL312" s="52"/>
      <c r="AYM312" s="52"/>
      <c r="AYN312" s="52"/>
      <c r="AYO312" s="52"/>
      <c r="AYP312" s="52"/>
      <c r="AYQ312" s="52"/>
      <c r="AYR312" s="52"/>
      <c r="AYS312" s="52"/>
      <c r="AYT312" s="52"/>
      <c r="AYU312" s="52"/>
      <c r="AYV312" s="52"/>
      <c r="AYW312" s="52"/>
      <c r="AYX312" s="52"/>
      <c r="AYY312" s="52"/>
      <c r="AYZ312" s="52"/>
      <c r="AZA312" s="52"/>
      <c r="AZB312" s="52"/>
      <c r="AZC312" s="52"/>
      <c r="AZD312" s="52"/>
      <c r="AZE312" s="52"/>
      <c r="AZF312" s="52"/>
      <c r="AZG312" s="52"/>
      <c r="AZH312" s="52"/>
      <c r="AZI312" s="52"/>
      <c r="AZJ312" s="52"/>
      <c r="AZK312" s="52"/>
      <c r="AZL312" s="52"/>
      <c r="AZM312" s="52"/>
      <c r="AZN312" s="52"/>
      <c r="AZO312" s="52"/>
      <c r="AZP312" s="52"/>
      <c r="AZQ312" s="52"/>
      <c r="AZR312" s="52"/>
      <c r="AZS312" s="52"/>
      <c r="AZT312" s="52"/>
      <c r="AZU312" s="52"/>
      <c r="AZV312" s="52"/>
      <c r="AZW312" s="52"/>
      <c r="AZX312" s="52"/>
      <c r="AZY312" s="52"/>
      <c r="AZZ312" s="52"/>
      <c r="BAA312" s="52"/>
      <c r="BAB312" s="52"/>
      <c r="BAC312" s="52"/>
      <c r="BAD312" s="52"/>
      <c r="BAE312" s="52"/>
      <c r="BAF312" s="52"/>
      <c r="BAG312" s="52"/>
      <c r="BAH312" s="52"/>
      <c r="BAI312" s="52"/>
      <c r="BAJ312" s="52"/>
      <c r="BAK312" s="52"/>
      <c r="BAL312" s="52"/>
      <c r="BAM312" s="52"/>
      <c r="BAN312" s="52"/>
      <c r="BAO312" s="52"/>
      <c r="BAP312" s="52"/>
      <c r="BAQ312" s="52"/>
      <c r="BAR312" s="52"/>
      <c r="BAS312" s="52"/>
      <c r="BAT312" s="52"/>
      <c r="BAU312" s="52"/>
      <c r="BAV312" s="52"/>
      <c r="BAW312" s="52"/>
      <c r="BAX312" s="52"/>
      <c r="BAY312" s="52"/>
      <c r="BAZ312" s="52"/>
      <c r="BBA312" s="52"/>
      <c r="BBB312" s="52"/>
      <c r="BBC312" s="52"/>
      <c r="BBD312" s="52"/>
      <c r="BBE312" s="52"/>
      <c r="BBF312" s="52"/>
      <c r="BBG312" s="52"/>
      <c r="BBH312" s="52"/>
      <c r="BBI312" s="52"/>
      <c r="BBJ312" s="52"/>
      <c r="BBK312" s="52"/>
      <c r="BBL312" s="52"/>
      <c r="BBM312" s="52"/>
      <c r="BBN312" s="52"/>
      <c r="BBO312" s="52"/>
      <c r="BBP312" s="52"/>
      <c r="BBQ312" s="52"/>
      <c r="BBR312" s="52"/>
      <c r="BBS312" s="52"/>
      <c r="BBT312" s="52"/>
      <c r="BBU312" s="52"/>
      <c r="BBV312" s="52"/>
      <c r="BBW312" s="52"/>
      <c r="BBX312" s="52"/>
      <c r="BBY312" s="52"/>
      <c r="BBZ312" s="52"/>
      <c r="BCA312" s="52"/>
      <c r="BCB312" s="52"/>
      <c r="BCC312" s="52"/>
      <c r="BCD312" s="52"/>
      <c r="BCE312" s="52"/>
      <c r="BCF312" s="52"/>
      <c r="BCG312" s="52"/>
      <c r="BCH312" s="52"/>
      <c r="BCI312" s="52"/>
      <c r="BCJ312" s="52"/>
      <c r="BCK312" s="52"/>
      <c r="BCL312" s="52"/>
      <c r="BCM312" s="52"/>
      <c r="BCN312" s="52"/>
      <c r="BCO312" s="52"/>
      <c r="BCP312" s="52"/>
      <c r="BCQ312" s="52"/>
      <c r="BCR312" s="52"/>
      <c r="BCS312" s="52"/>
      <c r="BCT312" s="52"/>
    </row>
    <row r="313" spans="1:1450" s="61" customFormat="1" x14ac:dyDescent="0.25">
      <c r="A313" s="115" t="s">
        <v>592</v>
      </c>
      <c r="B313" s="52" t="s">
        <v>592</v>
      </c>
      <c r="C313" s="52" t="s">
        <v>84</v>
      </c>
      <c r="D313" s="52" t="s">
        <v>912</v>
      </c>
      <c r="E313" s="52" t="s">
        <v>910</v>
      </c>
      <c r="F313" s="52" t="s">
        <v>913</v>
      </c>
      <c r="G313" s="53">
        <v>4879</v>
      </c>
      <c r="H313" s="53">
        <v>295</v>
      </c>
      <c r="I313" s="53">
        <v>144</v>
      </c>
      <c r="J313" s="52"/>
      <c r="K313" s="52"/>
      <c r="L313" s="52"/>
      <c r="M313" s="52"/>
      <c r="N313" s="52"/>
      <c r="O313" s="52">
        <f t="shared" si="53"/>
        <v>1</v>
      </c>
      <c r="P313" s="52"/>
      <c r="Q313" s="52"/>
      <c r="R313" s="52"/>
      <c r="S313" s="52"/>
      <c r="T313" s="52"/>
      <c r="U313" s="52"/>
      <c r="V313" s="52"/>
      <c r="W313" s="52"/>
      <c r="X313" s="52"/>
      <c r="Y313" s="58"/>
      <c r="Z313" s="58"/>
      <c r="AA313" s="58"/>
      <c r="AB313" s="58"/>
      <c r="AC313" s="52"/>
      <c r="AD313" s="52"/>
      <c r="AE313" s="52"/>
      <c r="AF313" s="29"/>
      <c r="AG313" s="60"/>
      <c r="AH313" s="59"/>
      <c r="AI313" s="59"/>
      <c r="AJ313" s="59"/>
      <c r="AK313" s="59"/>
      <c r="AL313" s="52"/>
      <c r="AM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c r="CD313" s="52"/>
      <c r="CE313" s="52"/>
      <c r="CF313" s="52"/>
      <c r="CG313" s="52"/>
      <c r="CH313" s="52"/>
      <c r="CI313" s="52"/>
      <c r="CJ313" s="52"/>
      <c r="CK313" s="52"/>
      <c r="CL313" s="52"/>
      <c r="CM313" s="52"/>
      <c r="CN313" s="52"/>
      <c r="CO313" s="52"/>
      <c r="CP313" s="52"/>
      <c r="CQ313" s="52"/>
      <c r="CR313" s="52"/>
      <c r="CS313" s="52"/>
      <c r="CT313" s="52"/>
      <c r="CU313" s="52"/>
      <c r="CV313" s="52"/>
      <c r="CW313" s="52"/>
      <c r="CX313" s="52"/>
      <c r="CY313" s="52"/>
      <c r="CZ313" s="52"/>
      <c r="DA313" s="52"/>
      <c r="DB313" s="52"/>
      <c r="DC313" s="52"/>
      <c r="DD313" s="52"/>
      <c r="DE313" s="52"/>
      <c r="DF313" s="52"/>
      <c r="DG313" s="52"/>
      <c r="DH313" s="52"/>
      <c r="DI313" s="52"/>
      <c r="DJ313" s="52"/>
      <c r="DK313" s="52"/>
      <c r="DL313" s="52"/>
      <c r="DM313" s="52"/>
      <c r="DN313" s="52"/>
      <c r="DO313" s="52"/>
      <c r="DP313" s="52"/>
      <c r="DQ313" s="52"/>
      <c r="DR313" s="52"/>
      <c r="DS313" s="52"/>
      <c r="DT313" s="52"/>
      <c r="DU313" s="52"/>
      <c r="DV313" s="52"/>
      <c r="DW313" s="52"/>
      <c r="DX313" s="52"/>
      <c r="DY313" s="52"/>
      <c r="DZ313" s="52"/>
      <c r="EA313" s="52"/>
      <c r="EB313" s="52"/>
      <c r="EC313" s="52"/>
      <c r="ED313" s="52"/>
      <c r="EE313" s="52"/>
      <c r="EF313" s="52"/>
      <c r="EG313" s="52"/>
      <c r="EH313" s="52"/>
      <c r="EI313" s="52"/>
      <c r="EJ313" s="52"/>
      <c r="EK313" s="52"/>
      <c r="EL313" s="52"/>
      <c r="EM313" s="52"/>
      <c r="EN313" s="52"/>
      <c r="EO313" s="52"/>
      <c r="EP313" s="52"/>
      <c r="EQ313" s="52"/>
      <c r="ER313" s="52"/>
      <c r="ES313" s="52"/>
      <c r="ET313" s="52"/>
      <c r="EU313" s="52"/>
      <c r="EV313" s="52"/>
      <c r="EW313" s="52"/>
      <c r="EX313" s="52"/>
      <c r="EY313" s="52"/>
      <c r="EZ313" s="52"/>
      <c r="FA313" s="52"/>
      <c r="FB313" s="52"/>
      <c r="FC313" s="52"/>
      <c r="FD313" s="52"/>
      <c r="FE313" s="52"/>
      <c r="FF313" s="52"/>
      <c r="FG313" s="52"/>
      <c r="FH313" s="52"/>
      <c r="FI313" s="52"/>
      <c r="FJ313" s="52"/>
      <c r="FK313" s="52"/>
      <c r="FL313" s="52"/>
      <c r="FM313" s="52"/>
      <c r="FN313" s="52"/>
      <c r="FO313" s="52"/>
      <c r="FP313" s="52"/>
      <c r="FQ313" s="52"/>
      <c r="FR313" s="52"/>
      <c r="FS313" s="52"/>
      <c r="FT313" s="52"/>
      <c r="FU313" s="52"/>
      <c r="FV313" s="52"/>
      <c r="FW313" s="52"/>
      <c r="FX313" s="52"/>
      <c r="FY313" s="52"/>
      <c r="FZ313" s="52"/>
      <c r="GA313" s="52"/>
      <c r="GB313" s="52"/>
      <c r="GC313" s="52"/>
      <c r="GD313" s="52"/>
      <c r="GE313" s="52"/>
      <c r="GF313" s="52"/>
      <c r="GG313" s="52"/>
      <c r="GH313" s="52"/>
      <c r="GI313" s="52"/>
      <c r="GJ313" s="52"/>
      <c r="GK313" s="52"/>
      <c r="GL313" s="52"/>
      <c r="GM313" s="52"/>
      <c r="GN313" s="52"/>
      <c r="GO313" s="52"/>
      <c r="GP313" s="52"/>
      <c r="GQ313" s="52"/>
      <c r="GR313" s="52"/>
      <c r="GS313" s="52"/>
      <c r="GT313" s="52"/>
      <c r="GU313" s="52"/>
      <c r="GV313" s="52"/>
      <c r="GW313" s="52"/>
      <c r="GX313" s="52"/>
      <c r="GY313" s="52"/>
      <c r="GZ313" s="52"/>
      <c r="HA313" s="52"/>
      <c r="HB313" s="52"/>
      <c r="HC313" s="52"/>
      <c r="HD313" s="52"/>
      <c r="HE313" s="52"/>
      <c r="HF313" s="52"/>
      <c r="HG313" s="52"/>
      <c r="HH313" s="52"/>
      <c r="HI313" s="52"/>
      <c r="HJ313" s="52"/>
      <c r="HK313" s="52"/>
      <c r="HL313" s="52"/>
      <c r="HM313" s="52"/>
      <c r="HN313" s="52"/>
      <c r="HO313" s="52"/>
      <c r="HP313" s="52"/>
      <c r="HQ313" s="52"/>
      <c r="HR313" s="52"/>
      <c r="HS313" s="52"/>
      <c r="HT313" s="52"/>
      <c r="HU313" s="52"/>
      <c r="HV313" s="52"/>
      <c r="HW313" s="52"/>
      <c r="HX313" s="52"/>
      <c r="HY313" s="52"/>
      <c r="HZ313" s="52"/>
      <c r="IA313" s="52"/>
      <c r="IB313" s="52"/>
      <c r="IC313" s="52"/>
      <c r="ID313" s="52"/>
      <c r="IE313" s="52"/>
      <c r="IF313" s="52"/>
      <c r="IG313" s="52"/>
      <c r="IH313" s="52"/>
      <c r="II313" s="52"/>
      <c r="IJ313" s="52"/>
      <c r="IK313" s="52"/>
      <c r="IL313" s="52"/>
      <c r="IM313" s="52"/>
      <c r="IN313" s="52"/>
      <c r="IO313" s="52"/>
      <c r="IP313" s="52"/>
      <c r="IQ313" s="52"/>
      <c r="IR313" s="52"/>
      <c r="IS313" s="52"/>
      <c r="IT313" s="52"/>
      <c r="IU313" s="52"/>
      <c r="IV313" s="52"/>
      <c r="IW313" s="52"/>
      <c r="IX313" s="52"/>
      <c r="IY313" s="52"/>
      <c r="IZ313" s="52"/>
      <c r="JA313" s="52"/>
      <c r="JB313" s="52"/>
      <c r="JC313" s="52"/>
      <c r="JD313" s="52"/>
      <c r="JE313" s="52"/>
      <c r="JF313" s="52"/>
      <c r="JG313" s="52"/>
      <c r="JH313" s="52"/>
      <c r="JI313" s="52"/>
      <c r="JJ313" s="52"/>
      <c r="JK313" s="52"/>
      <c r="JL313" s="52"/>
      <c r="JM313" s="52"/>
      <c r="JN313" s="52"/>
      <c r="JO313" s="52"/>
      <c r="JP313" s="52"/>
      <c r="JQ313" s="52"/>
      <c r="JR313" s="52"/>
      <c r="JS313" s="52"/>
      <c r="JT313" s="52"/>
      <c r="JU313" s="52"/>
      <c r="JV313" s="52"/>
      <c r="JW313" s="52"/>
      <c r="JX313" s="52"/>
      <c r="JY313" s="52"/>
      <c r="JZ313" s="52"/>
      <c r="KA313" s="52"/>
      <c r="KB313" s="52"/>
      <c r="KC313" s="52"/>
      <c r="KD313" s="52"/>
      <c r="KE313" s="52"/>
      <c r="KF313" s="52"/>
      <c r="KG313" s="52"/>
      <c r="KH313" s="52"/>
      <c r="KI313" s="52"/>
      <c r="KJ313" s="52"/>
      <c r="KK313" s="52"/>
      <c r="KL313" s="52"/>
      <c r="KM313" s="52"/>
      <c r="KN313" s="52"/>
      <c r="KO313" s="52"/>
      <c r="KP313" s="52"/>
      <c r="KQ313" s="52"/>
      <c r="KR313" s="52"/>
      <c r="KS313" s="52"/>
      <c r="KT313" s="52"/>
      <c r="KU313" s="52"/>
      <c r="KV313" s="52"/>
      <c r="KW313" s="52"/>
      <c r="KX313" s="52"/>
      <c r="KY313" s="52"/>
      <c r="KZ313" s="52"/>
      <c r="LA313" s="52"/>
      <c r="LB313" s="52"/>
      <c r="LC313" s="52"/>
      <c r="LD313" s="52"/>
      <c r="LE313" s="52"/>
      <c r="LF313" s="52"/>
      <c r="LG313" s="52"/>
      <c r="LH313" s="52"/>
      <c r="LI313" s="52"/>
      <c r="LJ313" s="52"/>
      <c r="LK313" s="52"/>
      <c r="LL313" s="52"/>
      <c r="LM313" s="52"/>
      <c r="LN313" s="52"/>
      <c r="LO313" s="52"/>
      <c r="LP313" s="52"/>
      <c r="LQ313" s="52"/>
      <c r="LR313" s="52"/>
      <c r="LS313" s="52"/>
      <c r="LT313" s="52"/>
      <c r="LU313" s="52"/>
      <c r="LV313" s="52"/>
      <c r="LW313" s="52"/>
      <c r="LX313" s="52"/>
      <c r="LY313" s="52"/>
      <c r="LZ313" s="52"/>
      <c r="MA313" s="52"/>
      <c r="MB313" s="52"/>
      <c r="MC313" s="52"/>
      <c r="MD313" s="52"/>
      <c r="ME313" s="52"/>
      <c r="MF313" s="52"/>
      <c r="MG313" s="52"/>
      <c r="MH313" s="52"/>
      <c r="MI313" s="52"/>
      <c r="MJ313" s="52"/>
      <c r="MK313" s="52"/>
      <c r="ML313" s="52"/>
      <c r="MM313" s="52"/>
      <c r="MN313" s="52"/>
      <c r="MO313" s="52"/>
      <c r="MP313" s="52"/>
      <c r="MQ313" s="52"/>
      <c r="MR313" s="52"/>
      <c r="MS313" s="52"/>
      <c r="MT313" s="52"/>
      <c r="MU313" s="52"/>
      <c r="MV313" s="52"/>
      <c r="MW313" s="52"/>
      <c r="MX313" s="52"/>
      <c r="MY313" s="52"/>
      <c r="MZ313" s="52"/>
      <c r="NA313" s="52"/>
      <c r="NB313" s="52"/>
      <c r="NC313" s="52"/>
      <c r="ND313" s="52"/>
      <c r="NE313" s="52"/>
      <c r="NF313" s="52"/>
      <c r="NG313" s="52"/>
      <c r="NH313" s="52"/>
      <c r="NI313" s="52"/>
      <c r="NJ313" s="52"/>
      <c r="NK313" s="52"/>
      <c r="NL313" s="52"/>
      <c r="NM313" s="52"/>
      <c r="NN313" s="52"/>
      <c r="NO313" s="52"/>
      <c r="NP313" s="52"/>
      <c r="NQ313" s="52"/>
      <c r="NR313" s="52"/>
      <c r="NS313" s="52"/>
      <c r="NT313" s="52"/>
      <c r="NU313" s="52"/>
      <c r="NV313" s="52"/>
      <c r="NW313" s="52"/>
      <c r="NX313" s="52"/>
      <c r="NY313" s="52"/>
      <c r="NZ313" s="52"/>
      <c r="OA313" s="52"/>
      <c r="OB313" s="52"/>
      <c r="OC313" s="52"/>
      <c r="OD313" s="52"/>
      <c r="OE313" s="52"/>
      <c r="OF313" s="52"/>
      <c r="OG313" s="52"/>
      <c r="OH313" s="52"/>
      <c r="OI313" s="52"/>
      <c r="OJ313" s="52"/>
      <c r="OK313" s="52"/>
      <c r="OL313" s="52"/>
      <c r="OM313" s="52"/>
      <c r="ON313" s="52"/>
      <c r="OO313" s="52"/>
      <c r="OP313" s="52"/>
      <c r="OQ313" s="52"/>
      <c r="OR313" s="52"/>
      <c r="OS313" s="52"/>
      <c r="OT313" s="52"/>
      <c r="OU313" s="52"/>
      <c r="OV313" s="52"/>
      <c r="OW313" s="52"/>
      <c r="OX313" s="52"/>
      <c r="OY313" s="52"/>
      <c r="OZ313" s="52"/>
      <c r="PA313" s="52"/>
      <c r="PB313" s="52"/>
      <c r="PC313" s="52"/>
      <c r="PD313" s="52"/>
      <c r="PE313" s="52"/>
      <c r="PF313" s="52"/>
      <c r="PG313" s="52"/>
      <c r="PH313" s="52"/>
      <c r="PI313" s="52"/>
      <c r="PJ313" s="52"/>
      <c r="PK313" s="52"/>
      <c r="PL313" s="52"/>
      <c r="PM313" s="52"/>
      <c r="PN313" s="52"/>
      <c r="PO313" s="52"/>
      <c r="PP313" s="52"/>
      <c r="PQ313" s="52"/>
      <c r="PR313" s="52"/>
      <c r="PS313" s="52"/>
      <c r="PT313" s="52"/>
      <c r="PU313" s="52"/>
      <c r="PV313" s="52"/>
      <c r="PW313" s="52"/>
      <c r="PX313" s="52"/>
      <c r="PY313" s="52"/>
      <c r="PZ313" s="52"/>
      <c r="QA313" s="52"/>
      <c r="QB313" s="52"/>
      <c r="QC313" s="52"/>
      <c r="QD313" s="52"/>
      <c r="QE313" s="52"/>
      <c r="QF313" s="52"/>
      <c r="QG313" s="52"/>
      <c r="QH313" s="52"/>
      <c r="QI313" s="52"/>
      <c r="QJ313" s="52"/>
      <c r="QK313" s="52"/>
      <c r="QL313" s="52"/>
      <c r="QM313" s="52"/>
      <c r="QN313" s="52"/>
      <c r="QO313" s="52"/>
      <c r="QP313" s="52"/>
      <c r="QQ313" s="52"/>
      <c r="QR313" s="52"/>
      <c r="QS313" s="52"/>
      <c r="QT313" s="52"/>
      <c r="QU313" s="52"/>
      <c r="QV313" s="52"/>
      <c r="QW313" s="52"/>
      <c r="QX313" s="52"/>
      <c r="QY313" s="52"/>
      <c r="QZ313" s="52"/>
      <c r="RA313" s="52"/>
      <c r="RB313" s="52"/>
      <c r="RC313" s="52"/>
      <c r="RD313" s="52"/>
      <c r="RE313" s="52"/>
      <c r="RF313" s="52"/>
      <c r="RG313" s="52"/>
      <c r="RH313" s="52"/>
      <c r="RI313" s="52"/>
      <c r="RJ313" s="52"/>
      <c r="RK313" s="52"/>
      <c r="RL313" s="52"/>
      <c r="RM313" s="52"/>
      <c r="RN313" s="52"/>
      <c r="RO313" s="52"/>
      <c r="RP313" s="52"/>
      <c r="RQ313" s="52"/>
      <c r="RR313" s="52"/>
      <c r="RS313" s="52"/>
      <c r="RT313" s="52"/>
      <c r="RU313" s="52"/>
      <c r="RV313" s="52"/>
      <c r="RW313" s="52"/>
      <c r="RX313" s="52"/>
      <c r="RY313" s="52"/>
      <c r="RZ313" s="52"/>
      <c r="SA313" s="52"/>
      <c r="SB313" s="52"/>
      <c r="SC313" s="52"/>
      <c r="SD313" s="52"/>
      <c r="SE313" s="52"/>
      <c r="SF313" s="52"/>
      <c r="SG313" s="52"/>
      <c r="SH313" s="52"/>
      <c r="SI313" s="52"/>
      <c r="SJ313" s="52"/>
      <c r="SK313" s="52"/>
      <c r="SL313" s="52"/>
      <c r="SM313" s="52"/>
      <c r="SN313" s="52"/>
      <c r="SO313" s="52"/>
      <c r="SP313" s="52"/>
      <c r="SQ313" s="52"/>
      <c r="SR313" s="52"/>
      <c r="SS313" s="52"/>
      <c r="ST313" s="52"/>
      <c r="SU313" s="52"/>
      <c r="SV313" s="52"/>
      <c r="SW313" s="52"/>
      <c r="SX313" s="52"/>
      <c r="SY313" s="52"/>
      <c r="SZ313" s="52"/>
      <c r="TA313" s="52"/>
      <c r="TB313" s="52"/>
      <c r="TC313" s="52"/>
      <c r="TD313" s="52"/>
      <c r="TE313" s="52"/>
      <c r="TF313" s="52"/>
      <c r="TG313" s="52"/>
      <c r="TH313" s="52"/>
      <c r="TI313" s="52"/>
      <c r="TJ313" s="52"/>
      <c r="TK313" s="52"/>
      <c r="TL313" s="52"/>
      <c r="TM313" s="52"/>
      <c r="TN313" s="52"/>
      <c r="TO313" s="52"/>
      <c r="TP313" s="52"/>
      <c r="TQ313" s="52"/>
      <c r="TR313" s="52"/>
      <c r="TS313" s="52"/>
      <c r="TT313" s="52"/>
      <c r="TU313" s="52"/>
      <c r="TV313" s="52"/>
      <c r="TW313" s="52"/>
      <c r="TX313" s="52"/>
      <c r="TY313" s="52"/>
      <c r="TZ313" s="52"/>
      <c r="UA313" s="52"/>
      <c r="UB313" s="52"/>
      <c r="UC313" s="52"/>
      <c r="UD313" s="52"/>
      <c r="UE313" s="52"/>
      <c r="UF313" s="52"/>
      <c r="UG313" s="52"/>
      <c r="UH313" s="52"/>
      <c r="UI313" s="52"/>
      <c r="UJ313" s="52"/>
      <c r="UK313" s="52"/>
      <c r="UL313" s="52"/>
      <c r="UM313" s="52"/>
      <c r="UN313" s="52"/>
      <c r="UO313" s="52"/>
      <c r="UP313" s="52"/>
      <c r="UQ313" s="52"/>
      <c r="UR313" s="52"/>
      <c r="US313" s="52"/>
      <c r="UT313" s="52"/>
      <c r="UU313" s="52"/>
      <c r="UV313" s="52"/>
      <c r="UW313" s="52"/>
      <c r="UX313" s="52"/>
      <c r="UY313" s="52"/>
      <c r="UZ313" s="52"/>
      <c r="VA313" s="52"/>
      <c r="VB313" s="52"/>
      <c r="VC313" s="52"/>
      <c r="VD313" s="52"/>
      <c r="VE313" s="52"/>
      <c r="VF313" s="52"/>
      <c r="VG313" s="52"/>
      <c r="VH313" s="52"/>
      <c r="VI313" s="52"/>
      <c r="VJ313" s="52"/>
      <c r="VK313" s="52"/>
      <c r="VL313" s="52"/>
      <c r="VM313" s="52"/>
      <c r="VN313" s="52"/>
      <c r="VO313" s="52"/>
      <c r="VP313" s="52"/>
      <c r="VQ313" s="52"/>
      <c r="VR313" s="52"/>
      <c r="VS313" s="52"/>
      <c r="VT313" s="52"/>
      <c r="VU313" s="52"/>
      <c r="VV313" s="52"/>
      <c r="VW313" s="52"/>
      <c r="VX313" s="52"/>
      <c r="VY313" s="52"/>
      <c r="VZ313" s="52"/>
      <c r="WA313" s="52"/>
      <c r="WB313" s="52"/>
      <c r="WC313" s="52"/>
      <c r="WD313" s="52"/>
      <c r="WE313" s="52"/>
      <c r="WF313" s="52"/>
      <c r="WG313" s="52"/>
      <c r="WH313" s="52"/>
      <c r="WI313" s="52"/>
      <c r="WJ313" s="52"/>
      <c r="WK313" s="52"/>
      <c r="WL313" s="52"/>
      <c r="WM313" s="52"/>
      <c r="WN313" s="52"/>
      <c r="WO313" s="52"/>
      <c r="WP313" s="52"/>
      <c r="WQ313" s="52"/>
      <c r="WR313" s="52"/>
      <c r="WS313" s="52"/>
      <c r="WT313" s="52"/>
      <c r="WU313" s="52"/>
      <c r="WV313" s="52"/>
      <c r="WW313" s="52"/>
      <c r="WX313" s="52"/>
      <c r="WY313" s="52"/>
      <c r="WZ313" s="52"/>
      <c r="XA313" s="52"/>
      <c r="XB313" s="52"/>
      <c r="XC313" s="52"/>
      <c r="XD313" s="52"/>
      <c r="XE313" s="52"/>
      <c r="XF313" s="52"/>
      <c r="XG313" s="52"/>
      <c r="XH313" s="52"/>
      <c r="XI313" s="52"/>
      <c r="XJ313" s="52"/>
      <c r="XK313" s="52"/>
      <c r="XL313" s="52"/>
      <c r="XM313" s="52"/>
      <c r="XN313" s="52"/>
      <c r="XO313" s="52"/>
      <c r="XP313" s="52"/>
      <c r="XQ313" s="52"/>
      <c r="XR313" s="52"/>
      <c r="XS313" s="52"/>
      <c r="XT313" s="52"/>
      <c r="XU313" s="52"/>
      <c r="XV313" s="52"/>
      <c r="XW313" s="52"/>
      <c r="XX313" s="52"/>
      <c r="XY313" s="52"/>
      <c r="XZ313" s="52"/>
      <c r="YA313" s="52"/>
      <c r="YB313" s="52"/>
      <c r="YC313" s="52"/>
      <c r="YD313" s="52"/>
      <c r="YE313" s="52"/>
      <c r="YF313" s="52"/>
      <c r="YG313" s="52"/>
      <c r="YH313" s="52"/>
      <c r="YI313" s="52"/>
      <c r="YJ313" s="52"/>
      <c r="YK313" s="52"/>
      <c r="YL313" s="52"/>
      <c r="YM313" s="52"/>
      <c r="YN313" s="52"/>
      <c r="YO313" s="52"/>
      <c r="YP313" s="52"/>
      <c r="YQ313" s="52"/>
      <c r="YR313" s="52"/>
      <c r="YS313" s="52"/>
      <c r="YT313" s="52"/>
      <c r="YU313" s="52"/>
      <c r="YV313" s="52"/>
      <c r="YW313" s="52"/>
      <c r="YX313" s="52"/>
      <c r="YY313" s="52"/>
      <c r="YZ313" s="52"/>
      <c r="ZA313" s="52"/>
      <c r="ZB313" s="52"/>
      <c r="ZC313" s="52"/>
      <c r="ZD313" s="52"/>
      <c r="ZE313" s="52"/>
      <c r="ZF313" s="52"/>
      <c r="ZG313" s="52"/>
      <c r="ZH313" s="52"/>
      <c r="ZI313" s="52"/>
      <c r="ZJ313" s="52"/>
      <c r="ZK313" s="52"/>
      <c r="ZL313" s="52"/>
      <c r="ZM313" s="52"/>
      <c r="ZN313" s="52"/>
      <c r="ZO313" s="52"/>
      <c r="ZP313" s="52"/>
      <c r="ZQ313" s="52"/>
      <c r="ZR313" s="52"/>
      <c r="ZS313" s="52"/>
      <c r="ZT313" s="52"/>
      <c r="ZU313" s="52"/>
      <c r="ZV313" s="52"/>
      <c r="ZW313" s="52"/>
      <c r="ZX313" s="52"/>
      <c r="ZY313" s="52"/>
      <c r="ZZ313" s="52"/>
      <c r="AAA313" s="52"/>
      <c r="AAB313" s="52"/>
      <c r="AAC313" s="52"/>
      <c r="AAD313" s="52"/>
      <c r="AAE313" s="52"/>
      <c r="AAF313" s="52"/>
      <c r="AAG313" s="52"/>
      <c r="AAH313" s="52"/>
      <c r="AAI313" s="52"/>
      <c r="AAJ313" s="52"/>
      <c r="AAK313" s="52"/>
      <c r="AAL313" s="52"/>
      <c r="AAM313" s="52"/>
      <c r="AAN313" s="52"/>
      <c r="AAO313" s="52"/>
      <c r="AAP313" s="52"/>
      <c r="AAQ313" s="52"/>
      <c r="AAR313" s="52"/>
      <c r="AAS313" s="52"/>
      <c r="AAT313" s="52"/>
      <c r="AAU313" s="52"/>
      <c r="AAV313" s="52"/>
      <c r="AAW313" s="52"/>
      <c r="AAX313" s="52"/>
      <c r="AAY313" s="52"/>
      <c r="AAZ313" s="52"/>
      <c r="ABA313" s="52"/>
      <c r="ABB313" s="52"/>
      <c r="ABC313" s="52"/>
      <c r="ABD313" s="52"/>
      <c r="ABE313" s="52"/>
      <c r="ABF313" s="52"/>
      <c r="ABG313" s="52"/>
      <c r="ABH313" s="52"/>
      <c r="ABI313" s="52"/>
      <c r="ABJ313" s="52"/>
      <c r="ABK313" s="52"/>
      <c r="ABL313" s="52"/>
      <c r="ABM313" s="52"/>
      <c r="ABN313" s="52"/>
      <c r="ABO313" s="52"/>
      <c r="ABP313" s="52"/>
      <c r="ABQ313" s="52"/>
      <c r="ABR313" s="52"/>
      <c r="ABS313" s="52"/>
      <c r="ABT313" s="52"/>
      <c r="ABU313" s="52"/>
      <c r="ABV313" s="52"/>
      <c r="ABW313" s="52"/>
      <c r="ABX313" s="52"/>
      <c r="ABY313" s="52"/>
      <c r="ABZ313" s="52"/>
      <c r="ACA313" s="52"/>
      <c r="ACB313" s="52"/>
      <c r="ACC313" s="52"/>
      <c r="ACD313" s="52"/>
      <c r="ACE313" s="52"/>
      <c r="ACF313" s="52"/>
      <c r="ACG313" s="52"/>
      <c r="ACH313" s="52"/>
      <c r="ACI313" s="52"/>
      <c r="ACJ313" s="52"/>
      <c r="ACK313" s="52"/>
      <c r="ACL313" s="52"/>
      <c r="ACM313" s="52"/>
      <c r="ACN313" s="52"/>
      <c r="ACO313" s="52"/>
      <c r="ACP313" s="52"/>
      <c r="ACQ313" s="52"/>
      <c r="ACR313" s="52"/>
      <c r="ACS313" s="52"/>
      <c r="ACT313" s="52"/>
      <c r="ACU313" s="52"/>
      <c r="ACV313" s="52"/>
      <c r="ACW313" s="52"/>
      <c r="ACX313" s="52"/>
      <c r="ACY313" s="52"/>
      <c r="ACZ313" s="52"/>
      <c r="ADA313" s="52"/>
      <c r="ADB313" s="52"/>
      <c r="ADC313" s="52"/>
      <c r="ADD313" s="52"/>
      <c r="ADE313" s="52"/>
      <c r="ADF313" s="52"/>
      <c r="ADG313" s="52"/>
      <c r="ADH313" s="52"/>
      <c r="ADI313" s="52"/>
      <c r="ADJ313" s="52"/>
      <c r="ADK313" s="52"/>
      <c r="ADL313" s="52"/>
      <c r="ADM313" s="52"/>
      <c r="ADN313" s="52"/>
      <c r="ADO313" s="52"/>
      <c r="ADP313" s="52"/>
      <c r="ADQ313" s="52"/>
      <c r="ADR313" s="52"/>
      <c r="ADS313" s="52"/>
      <c r="ADT313" s="52"/>
      <c r="ADU313" s="52"/>
      <c r="ADV313" s="52"/>
      <c r="ADW313" s="52"/>
      <c r="ADX313" s="52"/>
      <c r="ADY313" s="52"/>
      <c r="ADZ313" s="52"/>
      <c r="AEA313" s="52"/>
      <c r="AEB313" s="52"/>
      <c r="AEC313" s="52"/>
      <c r="AED313" s="52"/>
      <c r="AEE313" s="52"/>
      <c r="AEF313" s="52"/>
      <c r="AEG313" s="52"/>
      <c r="AEH313" s="52"/>
      <c r="AEI313" s="52"/>
      <c r="AEJ313" s="52"/>
      <c r="AEK313" s="52"/>
      <c r="AEL313" s="52"/>
      <c r="AEM313" s="52"/>
      <c r="AEN313" s="52"/>
      <c r="AEO313" s="52"/>
      <c r="AEP313" s="52"/>
      <c r="AEQ313" s="52"/>
      <c r="AER313" s="52"/>
      <c r="AES313" s="52"/>
      <c r="AET313" s="52"/>
      <c r="AEU313" s="52"/>
      <c r="AEV313" s="52"/>
      <c r="AEW313" s="52"/>
      <c r="AEX313" s="52"/>
      <c r="AEY313" s="52"/>
      <c r="AEZ313" s="52"/>
      <c r="AFA313" s="52"/>
      <c r="AFB313" s="52"/>
      <c r="AFC313" s="52"/>
      <c r="AFD313" s="52"/>
      <c r="AFE313" s="52"/>
      <c r="AFF313" s="52"/>
      <c r="AFG313" s="52"/>
      <c r="AFH313" s="52"/>
      <c r="AFI313" s="52"/>
      <c r="AFJ313" s="52"/>
      <c r="AFK313" s="52"/>
      <c r="AFL313" s="52"/>
      <c r="AFM313" s="52"/>
      <c r="AFN313" s="52"/>
      <c r="AFO313" s="52"/>
      <c r="AFP313" s="52"/>
      <c r="AFQ313" s="52"/>
      <c r="AFR313" s="52"/>
      <c r="AFS313" s="52"/>
      <c r="AFT313" s="52"/>
      <c r="AFU313" s="52"/>
      <c r="AFV313" s="52"/>
      <c r="AFW313" s="52"/>
      <c r="AFX313" s="52"/>
      <c r="AFY313" s="52"/>
      <c r="AFZ313" s="52"/>
      <c r="AGA313" s="52"/>
      <c r="AGB313" s="52"/>
      <c r="AGC313" s="52"/>
      <c r="AGD313" s="52"/>
      <c r="AGE313" s="52"/>
      <c r="AGF313" s="52"/>
      <c r="AGG313" s="52"/>
      <c r="AGH313" s="52"/>
      <c r="AGI313" s="52"/>
      <c r="AGJ313" s="52"/>
      <c r="AGK313" s="52"/>
      <c r="AGL313" s="52"/>
      <c r="AGM313" s="52"/>
      <c r="AGN313" s="52"/>
      <c r="AGO313" s="52"/>
      <c r="AGP313" s="52"/>
      <c r="AGQ313" s="52"/>
      <c r="AGR313" s="52"/>
      <c r="AGS313" s="52"/>
      <c r="AGT313" s="52"/>
      <c r="AGU313" s="52"/>
      <c r="AGV313" s="52"/>
      <c r="AGW313" s="52"/>
      <c r="AGX313" s="52"/>
      <c r="AGY313" s="52"/>
      <c r="AGZ313" s="52"/>
      <c r="AHA313" s="52"/>
      <c r="AHB313" s="52"/>
      <c r="AHC313" s="52"/>
      <c r="AHD313" s="52"/>
      <c r="AHE313" s="52"/>
      <c r="AHF313" s="52"/>
      <c r="AHG313" s="52"/>
      <c r="AHH313" s="52"/>
      <c r="AHI313" s="52"/>
      <c r="AHJ313" s="52"/>
      <c r="AHK313" s="52"/>
      <c r="AHL313" s="52"/>
      <c r="AHM313" s="52"/>
      <c r="AHN313" s="52"/>
      <c r="AHO313" s="52"/>
      <c r="AHP313" s="52"/>
      <c r="AHQ313" s="52"/>
      <c r="AHR313" s="52"/>
      <c r="AHS313" s="52"/>
      <c r="AHT313" s="52"/>
      <c r="AHU313" s="52"/>
      <c r="AHV313" s="52"/>
      <c r="AHW313" s="52"/>
      <c r="AHX313" s="52"/>
      <c r="AHY313" s="52"/>
      <c r="AHZ313" s="52"/>
      <c r="AIA313" s="52"/>
      <c r="AIB313" s="52"/>
      <c r="AIC313" s="52"/>
      <c r="AID313" s="52"/>
      <c r="AIE313" s="52"/>
      <c r="AIF313" s="52"/>
      <c r="AIG313" s="52"/>
      <c r="AIH313" s="52"/>
      <c r="AII313" s="52"/>
      <c r="AIJ313" s="52"/>
      <c r="AIK313" s="52"/>
      <c r="AIL313" s="52"/>
      <c r="AIM313" s="52"/>
      <c r="AIN313" s="52"/>
      <c r="AIO313" s="52"/>
      <c r="AIP313" s="52"/>
      <c r="AIQ313" s="52"/>
      <c r="AIR313" s="52"/>
      <c r="AIS313" s="52"/>
      <c r="AIT313" s="52"/>
      <c r="AIU313" s="52"/>
      <c r="AIV313" s="52"/>
      <c r="AIW313" s="52"/>
      <c r="AIX313" s="52"/>
      <c r="AIY313" s="52"/>
      <c r="AIZ313" s="52"/>
      <c r="AJA313" s="52"/>
      <c r="AJB313" s="52"/>
      <c r="AJC313" s="52"/>
      <c r="AJD313" s="52"/>
      <c r="AJE313" s="52"/>
      <c r="AJF313" s="52"/>
      <c r="AJG313" s="52"/>
      <c r="AJH313" s="52"/>
      <c r="AJI313" s="52"/>
      <c r="AJJ313" s="52"/>
      <c r="AJK313" s="52"/>
      <c r="AJL313" s="52"/>
      <c r="AJM313" s="52"/>
      <c r="AJN313" s="52"/>
      <c r="AJO313" s="52"/>
      <c r="AJP313" s="52"/>
      <c r="AJQ313" s="52"/>
      <c r="AJR313" s="52"/>
      <c r="AJS313" s="52"/>
      <c r="AJT313" s="52"/>
      <c r="AJU313" s="52"/>
      <c r="AJV313" s="52"/>
      <c r="AJW313" s="52"/>
      <c r="AJX313" s="52"/>
      <c r="AJY313" s="52"/>
      <c r="AJZ313" s="52"/>
      <c r="AKA313" s="52"/>
      <c r="AKB313" s="52"/>
      <c r="AKC313" s="52"/>
      <c r="AKD313" s="52"/>
      <c r="AKE313" s="52"/>
      <c r="AKF313" s="52"/>
      <c r="AKG313" s="52"/>
      <c r="AKH313" s="52"/>
      <c r="AKI313" s="52"/>
      <c r="AKJ313" s="52"/>
      <c r="AKK313" s="52"/>
      <c r="AKL313" s="52"/>
      <c r="AKM313" s="52"/>
      <c r="AKN313" s="52"/>
      <c r="AKO313" s="52"/>
      <c r="AKP313" s="52"/>
      <c r="AKQ313" s="52"/>
      <c r="AKR313" s="52"/>
      <c r="AKS313" s="52"/>
      <c r="AKT313" s="52"/>
      <c r="AKU313" s="52"/>
      <c r="AKV313" s="52"/>
      <c r="AKW313" s="52"/>
      <c r="AKX313" s="52"/>
      <c r="AKY313" s="52"/>
      <c r="AKZ313" s="52"/>
      <c r="ALA313" s="52"/>
      <c r="ALB313" s="52"/>
      <c r="ALC313" s="52"/>
      <c r="ALD313" s="52"/>
      <c r="ALE313" s="52"/>
      <c r="ALF313" s="52"/>
      <c r="ALG313" s="52"/>
      <c r="ALH313" s="52"/>
      <c r="ALI313" s="52"/>
      <c r="ALJ313" s="52"/>
      <c r="ALK313" s="52"/>
      <c r="ALL313" s="52"/>
      <c r="ALM313" s="52"/>
      <c r="ALN313" s="52"/>
      <c r="ALO313" s="52"/>
      <c r="ALP313" s="52"/>
      <c r="ALQ313" s="52"/>
      <c r="ALR313" s="52"/>
      <c r="ALS313" s="52"/>
      <c r="ALT313" s="52"/>
      <c r="ALU313" s="52"/>
      <c r="ALV313" s="52"/>
      <c r="ALW313" s="52"/>
      <c r="ALX313" s="52"/>
      <c r="ALY313" s="52"/>
      <c r="ALZ313" s="52"/>
      <c r="AMA313" s="52"/>
      <c r="AMB313" s="52"/>
      <c r="AMC313" s="52"/>
      <c r="AMD313" s="52"/>
      <c r="AME313" s="52"/>
      <c r="AMF313" s="52"/>
      <c r="AMG313" s="52"/>
      <c r="AMH313" s="52"/>
      <c r="AMI313" s="52"/>
      <c r="AMJ313" s="52"/>
      <c r="AMK313" s="52"/>
      <c r="AML313" s="52"/>
      <c r="AMM313" s="52"/>
      <c r="AMN313" s="52"/>
      <c r="AMO313" s="52"/>
      <c r="AMP313" s="52"/>
      <c r="AMQ313" s="52"/>
      <c r="AMR313" s="52"/>
      <c r="AMS313" s="52"/>
      <c r="AMT313" s="52"/>
      <c r="AMU313" s="52"/>
      <c r="AMV313" s="52"/>
      <c r="AMW313" s="52"/>
      <c r="AMX313" s="52"/>
      <c r="AMY313" s="52"/>
      <c r="AMZ313" s="52"/>
      <c r="ANA313" s="52"/>
      <c r="ANB313" s="52"/>
      <c r="ANC313" s="52"/>
      <c r="AND313" s="52"/>
      <c r="ANE313" s="52"/>
      <c r="ANF313" s="52"/>
      <c r="ANG313" s="52"/>
      <c r="ANH313" s="52"/>
      <c r="ANI313" s="52"/>
      <c r="ANJ313" s="52"/>
      <c r="ANK313" s="52"/>
      <c r="ANL313" s="52"/>
      <c r="ANM313" s="52"/>
      <c r="ANN313" s="52"/>
      <c r="ANO313" s="52"/>
      <c r="ANP313" s="52"/>
      <c r="ANQ313" s="52"/>
      <c r="ANR313" s="52"/>
      <c r="ANS313" s="52"/>
      <c r="ANT313" s="52"/>
      <c r="ANU313" s="52"/>
      <c r="ANV313" s="52"/>
      <c r="ANW313" s="52"/>
      <c r="ANX313" s="52"/>
      <c r="ANY313" s="52"/>
      <c r="ANZ313" s="52"/>
      <c r="AOA313" s="52"/>
      <c r="AOB313" s="52"/>
      <c r="AOC313" s="52"/>
      <c r="AOD313" s="52"/>
      <c r="AOE313" s="52"/>
      <c r="AOF313" s="52"/>
      <c r="AOG313" s="52"/>
      <c r="AOH313" s="52"/>
      <c r="AOI313" s="52"/>
      <c r="AOJ313" s="52"/>
      <c r="AOK313" s="52"/>
      <c r="AOL313" s="52"/>
      <c r="AOM313" s="52"/>
      <c r="AON313" s="52"/>
      <c r="AOO313" s="52"/>
      <c r="AOP313" s="52"/>
      <c r="AOQ313" s="52"/>
      <c r="AOR313" s="52"/>
      <c r="AOS313" s="52"/>
      <c r="AOT313" s="52"/>
      <c r="AOU313" s="52"/>
      <c r="AOV313" s="52"/>
      <c r="AOW313" s="52"/>
      <c r="AOX313" s="52"/>
      <c r="AOY313" s="52"/>
      <c r="AOZ313" s="52"/>
      <c r="APA313" s="52"/>
      <c r="APB313" s="52"/>
      <c r="APC313" s="52"/>
      <c r="APD313" s="52"/>
      <c r="APE313" s="52"/>
      <c r="APF313" s="52"/>
      <c r="APG313" s="52"/>
      <c r="APH313" s="52"/>
      <c r="API313" s="52"/>
      <c r="APJ313" s="52"/>
      <c r="APK313" s="52"/>
      <c r="APL313" s="52"/>
      <c r="APM313" s="52"/>
      <c r="APN313" s="52"/>
      <c r="APO313" s="52"/>
      <c r="APP313" s="52"/>
      <c r="APQ313" s="52"/>
      <c r="APR313" s="52"/>
      <c r="APS313" s="52"/>
      <c r="APT313" s="52"/>
      <c r="APU313" s="52"/>
      <c r="APV313" s="52"/>
      <c r="APW313" s="52"/>
      <c r="APX313" s="52"/>
      <c r="APY313" s="52"/>
      <c r="APZ313" s="52"/>
      <c r="AQA313" s="52"/>
      <c r="AQB313" s="52"/>
      <c r="AQC313" s="52"/>
      <c r="AQD313" s="52"/>
      <c r="AQE313" s="52"/>
      <c r="AQF313" s="52"/>
      <c r="AQG313" s="52"/>
      <c r="AQH313" s="52"/>
      <c r="AQI313" s="52"/>
      <c r="AQJ313" s="52"/>
      <c r="AQK313" s="52"/>
      <c r="AQL313" s="52"/>
      <c r="AQM313" s="52"/>
      <c r="AQN313" s="52"/>
      <c r="AQO313" s="52"/>
      <c r="AQP313" s="52"/>
      <c r="AQQ313" s="52"/>
      <c r="AQR313" s="52"/>
      <c r="AQS313" s="52"/>
      <c r="AQT313" s="52"/>
      <c r="AQU313" s="52"/>
      <c r="AQV313" s="52"/>
      <c r="AQW313" s="52"/>
      <c r="AQX313" s="52"/>
      <c r="AQY313" s="52"/>
      <c r="AQZ313" s="52"/>
      <c r="ARA313" s="52"/>
      <c r="ARB313" s="52"/>
      <c r="ARC313" s="52"/>
      <c r="ARD313" s="52"/>
      <c r="ARE313" s="52"/>
      <c r="ARF313" s="52"/>
      <c r="ARG313" s="52"/>
      <c r="ARH313" s="52"/>
      <c r="ARI313" s="52"/>
      <c r="ARJ313" s="52"/>
      <c r="ARK313" s="52"/>
      <c r="ARL313" s="52"/>
      <c r="ARM313" s="52"/>
      <c r="ARN313" s="52"/>
      <c r="ARO313" s="52"/>
      <c r="ARP313" s="52"/>
      <c r="ARQ313" s="52"/>
      <c r="ARR313" s="52"/>
      <c r="ARS313" s="52"/>
      <c r="ART313" s="52"/>
      <c r="ARU313" s="52"/>
      <c r="ARV313" s="52"/>
      <c r="ARW313" s="52"/>
      <c r="ARX313" s="52"/>
      <c r="ARY313" s="52"/>
      <c r="ARZ313" s="52"/>
      <c r="ASA313" s="52"/>
      <c r="ASB313" s="52"/>
      <c r="ASC313" s="52"/>
      <c r="ASD313" s="52"/>
      <c r="ASE313" s="52"/>
      <c r="ASF313" s="52"/>
      <c r="ASG313" s="52"/>
      <c r="ASH313" s="52"/>
      <c r="ASI313" s="52"/>
      <c r="ASJ313" s="52"/>
      <c r="ASK313" s="52"/>
      <c r="ASL313" s="52"/>
      <c r="ASM313" s="52"/>
      <c r="ASN313" s="52"/>
      <c r="ASO313" s="52"/>
      <c r="ASP313" s="52"/>
      <c r="ASQ313" s="52"/>
      <c r="ASR313" s="52"/>
      <c r="ASS313" s="52"/>
      <c r="AST313" s="52"/>
      <c r="ASU313" s="52"/>
      <c r="ASV313" s="52"/>
      <c r="ASW313" s="52"/>
      <c r="ASX313" s="52"/>
      <c r="ASY313" s="52"/>
      <c r="ASZ313" s="52"/>
      <c r="ATA313" s="52"/>
      <c r="ATB313" s="52"/>
      <c r="ATC313" s="52"/>
      <c r="ATD313" s="52"/>
      <c r="ATE313" s="52"/>
      <c r="ATF313" s="52"/>
      <c r="ATG313" s="52"/>
      <c r="ATH313" s="52"/>
      <c r="ATI313" s="52"/>
      <c r="ATJ313" s="52"/>
      <c r="ATK313" s="52"/>
      <c r="ATL313" s="52"/>
      <c r="ATM313" s="52"/>
      <c r="ATN313" s="52"/>
      <c r="ATO313" s="52"/>
      <c r="ATP313" s="52"/>
      <c r="ATQ313" s="52"/>
      <c r="ATR313" s="52"/>
      <c r="ATS313" s="52"/>
      <c r="ATT313" s="52"/>
      <c r="ATU313" s="52"/>
      <c r="ATV313" s="52"/>
      <c r="ATW313" s="52"/>
      <c r="ATX313" s="52"/>
      <c r="ATY313" s="52"/>
      <c r="ATZ313" s="52"/>
      <c r="AUA313" s="52"/>
      <c r="AUB313" s="52"/>
      <c r="AUC313" s="52"/>
      <c r="AUD313" s="52"/>
      <c r="AUE313" s="52"/>
      <c r="AUF313" s="52"/>
      <c r="AUG313" s="52"/>
      <c r="AUH313" s="52"/>
      <c r="AUI313" s="52"/>
      <c r="AUJ313" s="52"/>
      <c r="AUK313" s="52"/>
      <c r="AUL313" s="52"/>
      <c r="AUM313" s="52"/>
      <c r="AUN313" s="52"/>
      <c r="AUO313" s="52"/>
      <c r="AUP313" s="52"/>
      <c r="AUQ313" s="52"/>
      <c r="AUR313" s="52"/>
      <c r="AUS313" s="52"/>
      <c r="AUT313" s="52"/>
      <c r="AUU313" s="52"/>
      <c r="AUV313" s="52"/>
      <c r="AUW313" s="52"/>
      <c r="AUX313" s="52"/>
      <c r="AUY313" s="52"/>
      <c r="AUZ313" s="52"/>
      <c r="AVA313" s="52"/>
      <c r="AVB313" s="52"/>
      <c r="AVC313" s="52"/>
      <c r="AVD313" s="52"/>
      <c r="AVE313" s="52"/>
      <c r="AVF313" s="52"/>
      <c r="AVG313" s="52"/>
      <c r="AVH313" s="52"/>
      <c r="AVI313" s="52"/>
      <c r="AVJ313" s="52"/>
      <c r="AVK313" s="52"/>
      <c r="AVL313" s="52"/>
      <c r="AVM313" s="52"/>
      <c r="AVN313" s="52"/>
      <c r="AVO313" s="52"/>
      <c r="AVP313" s="52"/>
      <c r="AVQ313" s="52"/>
      <c r="AVR313" s="52"/>
      <c r="AVS313" s="52"/>
      <c r="AVT313" s="52"/>
      <c r="AVU313" s="52"/>
      <c r="AVV313" s="52"/>
      <c r="AVW313" s="52"/>
      <c r="AVX313" s="52"/>
      <c r="AVY313" s="52"/>
      <c r="AVZ313" s="52"/>
      <c r="AWA313" s="52"/>
      <c r="AWB313" s="52"/>
      <c r="AWC313" s="52"/>
      <c r="AWD313" s="52"/>
      <c r="AWE313" s="52"/>
      <c r="AWF313" s="52"/>
      <c r="AWG313" s="52"/>
      <c r="AWH313" s="52"/>
      <c r="AWI313" s="52"/>
      <c r="AWJ313" s="52"/>
      <c r="AWK313" s="52"/>
      <c r="AWL313" s="52"/>
      <c r="AWM313" s="52"/>
      <c r="AWN313" s="52"/>
      <c r="AWO313" s="52"/>
      <c r="AWP313" s="52"/>
      <c r="AWQ313" s="52"/>
      <c r="AWR313" s="52"/>
      <c r="AWS313" s="52"/>
      <c r="AWT313" s="52"/>
      <c r="AWU313" s="52"/>
      <c r="AWV313" s="52"/>
      <c r="AWW313" s="52"/>
      <c r="AWX313" s="52"/>
      <c r="AWY313" s="52"/>
      <c r="AWZ313" s="52"/>
      <c r="AXA313" s="52"/>
      <c r="AXB313" s="52"/>
      <c r="AXC313" s="52"/>
      <c r="AXD313" s="52"/>
      <c r="AXE313" s="52"/>
      <c r="AXF313" s="52"/>
      <c r="AXG313" s="52"/>
      <c r="AXH313" s="52"/>
      <c r="AXI313" s="52"/>
      <c r="AXJ313" s="52"/>
      <c r="AXK313" s="52"/>
      <c r="AXL313" s="52"/>
      <c r="AXM313" s="52"/>
      <c r="AXN313" s="52"/>
      <c r="AXO313" s="52"/>
      <c r="AXP313" s="52"/>
      <c r="AXQ313" s="52"/>
      <c r="AXR313" s="52"/>
      <c r="AXS313" s="52"/>
      <c r="AXT313" s="52"/>
      <c r="AXU313" s="52"/>
      <c r="AXV313" s="52"/>
      <c r="AXW313" s="52"/>
      <c r="AXX313" s="52"/>
      <c r="AXY313" s="52"/>
      <c r="AXZ313" s="52"/>
      <c r="AYA313" s="52"/>
      <c r="AYB313" s="52"/>
      <c r="AYC313" s="52"/>
      <c r="AYD313" s="52"/>
      <c r="AYE313" s="52"/>
      <c r="AYF313" s="52"/>
      <c r="AYG313" s="52"/>
      <c r="AYH313" s="52"/>
      <c r="AYI313" s="52"/>
      <c r="AYJ313" s="52"/>
      <c r="AYK313" s="52"/>
      <c r="AYL313" s="52"/>
      <c r="AYM313" s="52"/>
      <c r="AYN313" s="52"/>
      <c r="AYO313" s="52"/>
      <c r="AYP313" s="52"/>
      <c r="AYQ313" s="52"/>
      <c r="AYR313" s="52"/>
      <c r="AYS313" s="52"/>
      <c r="AYT313" s="52"/>
      <c r="AYU313" s="52"/>
      <c r="AYV313" s="52"/>
      <c r="AYW313" s="52"/>
      <c r="AYX313" s="52"/>
      <c r="AYY313" s="52"/>
      <c r="AYZ313" s="52"/>
      <c r="AZA313" s="52"/>
      <c r="AZB313" s="52"/>
      <c r="AZC313" s="52"/>
      <c r="AZD313" s="52"/>
      <c r="AZE313" s="52"/>
      <c r="AZF313" s="52"/>
      <c r="AZG313" s="52"/>
      <c r="AZH313" s="52"/>
      <c r="AZI313" s="52"/>
      <c r="AZJ313" s="52"/>
      <c r="AZK313" s="52"/>
      <c r="AZL313" s="52"/>
      <c r="AZM313" s="52"/>
      <c r="AZN313" s="52"/>
      <c r="AZO313" s="52"/>
      <c r="AZP313" s="52"/>
      <c r="AZQ313" s="52"/>
      <c r="AZR313" s="52"/>
      <c r="AZS313" s="52"/>
      <c r="AZT313" s="52"/>
      <c r="AZU313" s="52"/>
      <c r="AZV313" s="52"/>
      <c r="AZW313" s="52"/>
      <c r="AZX313" s="52"/>
      <c r="AZY313" s="52"/>
      <c r="AZZ313" s="52"/>
      <c r="BAA313" s="52"/>
      <c r="BAB313" s="52"/>
      <c r="BAC313" s="52"/>
      <c r="BAD313" s="52"/>
      <c r="BAE313" s="52"/>
      <c r="BAF313" s="52"/>
      <c r="BAG313" s="52"/>
      <c r="BAH313" s="52"/>
      <c r="BAI313" s="52"/>
      <c r="BAJ313" s="52"/>
      <c r="BAK313" s="52"/>
      <c r="BAL313" s="52"/>
      <c r="BAM313" s="52"/>
      <c r="BAN313" s="52"/>
      <c r="BAO313" s="52"/>
      <c r="BAP313" s="52"/>
      <c r="BAQ313" s="52"/>
      <c r="BAR313" s="52"/>
      <c r="BAS313" s="52"/>
      <c r="BAT313" s="52"/>
      <c r="BAU313" s="52"/>
      <c r="BAV313" s="52"/>
      <c r="BAW313" s="52"/>
      <c r="BAX313" s="52"/>
      <c r="BAY313" s="52"/>
      <c r="BAZ313" s="52"/>
      <c r="BBA313" s="52"/>
      <c r="BBB313" s="52"/>
      <c r="BBC313" s="52"/>
      <c r="BBD313" s="52"/>
      <c r="BBE313" s="52"/>
      <c r="BBF313" s="52"/>
      <c r="BBG313" s="52"/>
      <c r="BBH313" s="52"/>
      <c r="BBI313" s="52"/>
      <c r="BBJ313" s="52"/>
      <c r="BBK313" s="52"/>
      <c r="BBL313" s="52"/>
      <c r="BBM313" s="52"/>
      <c r="BBN313" s="52"/>
      <c r="BBO313" s="52"/>
      <c r="BBP313" s="52"/>
      <c r="BBQ313" s="52"/>
      <c r="BBR313" s="52"/>
      <c r="BBS313" s="52"/>
      <c r="BBT313" s="52"/>
      <c r="BBU313" s="52"/>
      <c r="BBV313" s="52"/>
      <c r="BBW313" s="52"/>
      <c r="BBX313" s="52"/>
      <c r="BBY313" s="52"/>
      <c r="BBZ313" s="52"/>
      <c r="BCA313" s="52"/>
      <c r="BCB313" s="52"/>
      <c r="BCC313" s="52"/>
      <c r="BCD313" s="52"/>
      <c r="BCE313" s="52"/>
      <c r="BCF313" s="52"/>
      <c r="BCG313" s="52"/>
      <c r="BCH313" s="52"/>
      <c r="BCI313" s="52"/>
      <c r="BCJ313" s="52"/>
      <c r="BCK313" s="52"/>
      <c r="BCL313" s="52"/>
      <c r="BCM313" s="52"/>
      <c r="BCN313" s="52"/>
      <c r="BCO313" s="52"/>
      <c r="BCP313" s="52"/>
      <c r="BCQ313" s="52"/>
      <c r="BCR313" s="52"/>
      <c r="BCS313" s="52"/>
      <c r="BCT313" s="52"/>
    </row>
    <row r="314" spans="1:1450" s="52" customFormat="1" x14ac:dyDescent="0.25">
      <c r="A314" s="77" t="s">
        <v>592</v>
      </c>
      <c r="B314" s="61" t="s">
        <v>592</v>
      </c>
      <c r="C314" s="61" t="s">
        <v>84</v>
      </c>
      <c r="D314" s="61" t="s">
        <v>914</v>
      </c>
      <c r="E314" s="61" t="s">
        <v>915</v>
      </c>
      <c r="F314" s="61" t="s">
        <v>916</v>
      </c>
      <c r="G314" s="78">
        <v>33975</v>
      </c>
      <c r="H314" s="78">
        <v>1900</v>
      </c>
      <c r="I314" s="78">
        <v>583</v>
      </c>
      <c r="J314" s="61">
        <v>1</v>
      </c>
      <c r="K314" s="79">
        <f>AVERAGE(G314)</f>
        <v>33975</v>
      </c>
      <c r="L314" s="61"/>
      <c r="M314" s="61"/>
      <c r="N314" s="61"/>
      <c r="O314" s="61">
        <f t="shared" si="53"/>
        <v>1</v>
      </c>
      <c r="P314" s="61"/>
      <c r="Q314" s="61"/>
      <c r="R314" s="61"/>
      <c r="S314" s="61"/>
      <c r="T314" s="61"/>
      <c r="U314" s="61"/>
      <c r="V314" s="61"/>
      <c r="W314" s="61"/>
      <c r="X314" s="61"/>
      <c r="Y314" s="88"/>
      <c r="Z314" s="88"/>
      <c r="AA314" s="88"/>
      <c r="AB314" s="88"/>
      <c r="AC314" s="61"/>
      <c r="AD314" s="61"/>
      <c r="AE314" s="61"/>
      <c r="AF314" s="33"/>
      <c r="AG314" s="89"/>
      <c r="AH314" s="86"/>
      <c r="AI314" s="86"/>
      <c r="AJ314" s="86"/>
      <c r="AK314" s="86"/>
      <c r="AL314" s="61"/>
    </row>
    <row r="315" spans="1:1450" s="61" customFormat="1" x14ac:dyDescent="0.25">
      <c r="A315" s="115" t="s">
        <v>592</v>
      </c>
      <c r="B315" s="52" t="s">
        <v>592</v>
      </c>
      <c r="C315" s="52" t="s">
        <v>84</v>
      </c>
      <c r="D315" s="52" t="s">
        <v>917</v>
      </c>
      <c r="E315" s="52" t="s">
        <v>918</v>
      </c>
      <c r="F315" s="52" t="s">
        <v>919</v>
      </c>
      <c r="G315" s="53">
        <v>31609</v>
      </c>
      <c r="H315" s="53">
        <v>1850</v>
      </c>
      <c r="I315" s="53">
        <v>772</v>
      </c>
      <c r="J315" s="52">
        <v>1</v>
      </c>
      <c r="K315" s="116">
        <f>AVERAGE(G315:G319)</f>
        <v>65158.400000000001</v>
      </c>
      <c r="L315" s="116"/>
      <c r="M315" s="52"/>
      <c r="N315" s="52"/>
      <c r="O315" s="52">
        <f t="shared" si="53"/>
        <v>1</v>
      </c>
      <c r="P315" s="52"/>
      <c r="Q315" s="52"/>
      <c r="R315" s="52"/>
      <c r="S315" s="52"/>
      <c r="T315" s="52"/>
      <c r="U315" s="52"/>
      <c r="V315" s="52"/>
      <c r="W315" s="52"/>
      <c r="X315" s="52"/>
      <c r="Y315" s="58"/>
      <c r="Z315" s="58"/>
      <c r="AA315" s="58"/>
      <c r="AB315" s="58"/>
      <c r="AC315" s="52"/>
      <c r="AD315" s="52"/>
      <c r="AE315" s="52"/>
      <c r="AF315" s="29"/>
      <c r="AG315" s="60"/>
      <c r="AH315" s="59"/>
      <c r="AI315" s="59"/>
      <c r="AJ315" s="59"/>
      <c r="AK315" s="59"/>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c r="CN315" s="52"/>
      <c r="CO315" s="52"/>
      <c r="CP315" s="52"/>
      <c r="CQ315" s="52"/>
      <c r="CR315" s="52"/>
      <c r="CS315" s="52"/>
      <c r="CT315" s="52"/>
      <c r="CU315" s="52"/>
      <c r="CV315" s="52"/>
      <c r="CW315" s="52"/>
      <c r="CX315" s="52"/>
      <c r="CY315" s="52"/>
      <c r="CZ315" s="52"/>
      <c r="DA315" s="52"/>
      <c r="DB315" s="52"/>
      <c r="DC315" s="52"/>
      <c r="DD315" s="52"/>
      <c r="DE315" s="52"/>
      <c r="DF315" s="52"/>
      <c r="DG315" s="52"/>
      <c r="DH315" s="52"/>
      <c r="DI315" s="52"/>
      <c r="DJ315" s="52"/>
      <c r="DK315" s="52"/>
      <c r="DL315" s="52"/>
      <c r="DM315" s="52"/>
      <c r="DN315" s="52"/>
      <c r="DO315" s="52"/>
      <c r="DP315" s="52"/>
      <c r="DQ315" s="52"/>
      <c r="DR315" s="52"/>
      <c r="DS315" s="52"/>
      <c r="DT315" s="52"/>
      <c r="DU315" s="52"/>
      <c r="DV315" s="52"/>
      <c r="DW315" s="52"/>
      <c r="DX315" s="52"/>
      <c r="DY315" s="52"/>
      <c r="DZ315" s="52"/>
      <c r="EA315" s="52"/>
      <c r="EB315" s="52"/>
      <c r="EC315" s="52"/>
      <c r="ED315" s="52"/>
      <c r="EE315" s="52"/>
      <c r="EF315" s="52"/>
      <c r="EG315" s="52"/>
      <c r="EH315" s="52"/>
      <c r="EI315" s="52"/>
      <c r="EJ315" s="52"/>
      <c r="EK315" s="52"/>
      <c r="EL315" s="52"/>
      <c r="EM315" s="52"/>
      <c r="EN315" s="52"/>
      <c r="EO315" s="52"/>
      <c r="EP315" s="52"/>
      <c r="EQ315" s="52"/>
      <c r="ER315" s="52"/>
      <c r="ES315" s="52"/>
      <c r="ET315" s="52"/>
      <c r="EU315" s="52"/>
      <c r="EV315" s="52"/>
      <c r="EW315" s="52"/>
      <c r="EX315" s="52"/>
      <c r="EY315" s="52"/>
      <c r="EZ315" s="52"/>
      <c r="FA315" s="52"/>
      <c r="FB315" s="52"/>
      <c r="FC315" s="52"/>
      <c r="FD315" s="52"/>
      <c r="FE315" s="52"/>
      <c r="FF315" s="52"/>
      <c r="FG315" s="52"/>
      <c r="FH315" s="52"/>
      <c r="FI315" s="52"/>
      <c r="FJ315" s="52"/>
      <c r="FK315" s="52"/>
      <c r="FL315" s="52"/>
      <c r="FM315" s="52"/>
      <c r="FN315" s="52"/>
      <c r="FO315" s="52"/>
      <c r="FP315" s="52"/>
      <c r="FQ315" s="52"/>
      <c r="FR315" s="52"/>
      <c r="FS315" s="52"/>
      <c r="FT315" s="52"/>
      <c r="FU315" s="52"/>
      <c r="FV315" s="52"/>
      <c r="FW315" s="52"/>
      <c r="FX315" s="52"/>
      <c r="FY315" s="52"/>
      <c r="FZ315" s="52"/>
      <c r="GA315" s="52"/>
      <c r="GB315" s="52"/>
      <c r="GC315" s="52"/>
      <c r="GD315" s="52"/>
      <c r="GE315" s="52"/>
      <c r="GF315" s="52"/>
      <c r="GG315" s="52"/>
      <c r="GH315" s="52"/>
      <c r="GI315" s="52"/>
      <c r="GJ315" s="52"/>
      <c r="GK315" s="52"/>
      <c r="GL315" s="52"/>
      <c r="GM315" s="52"/>
      <c r="GN315" s="52"/>
      <c r="GO315" s="52"/>
      <c r="GP315" s="52"/>
      <c r="GQ315" s="52"/>
      <c r="GR315" s="52"/>
      <c r="GS315" s="52"/>
      <c r="GT315" s="52"/>
      <c r="GU315" s="52"/>
      <c r="GV315" s="52"/>
      <c r="GW315" s="52"/>
      <c r="GX315" s="52"/>
      <c r="GY315" s="52"/>
      <c r="GZ315" s="52"/>
      <c r="HA315" s="52"/>
      <c r="HB315" s="52"/>
      <c r="HC315" s="52"/>
      <c r="HD315" s="52"/>
      <c r="HE315" s="52"/>
      <c r="HF315" s="52"/>
      <c r="HG315" s="52"/>
      <c r="HH315" s="52"/>
      <c r="HI315" s="52"/>
      <c r="HJ315" s="52"/>
      <c r="HK315" s="52"/>
      <c r="HL315" s="52"/>
      <c r="HM315" s="52"/>
      <c r="HN315" s="52"/>
      <c r="HO315" s="52"/>
      <c r="HP315" s="52"/>
      <c r="HQ315" s="52"/>
      <c r="HR315" s="52"/>
      <c r="HS315" s="52"/>
      <c r="HT315" s="52"/>
      <c r="HU315" s="52"/>
      <c r="HV315" s="52"/>
      <c r="HW315" s="52"/>
      <c r="HX315" s="52"/>
      <c r="HY315" s="52"/>
      <c r="HZ315" s="52"/>
      <c r="IA315" s="52"/>
      <c r="IB315" s="52"/>
      <c r="IC315" s="52"/>
      <c r="ID315" s="52"/>
      <c r="IE315" s="52"/>
      <c r="IF315" s="52"/>
      <c r="IG315" s="52"/>
      <c r="IH315" s="52"/>
      <c r="II315" s="52"/>
      <c r="IJ315" s="52"/>
      <c r="IK315" s="52"/>
      <c r="IL315" s="52"/>
      <c r="IM315" s="52"/>
      <c r="IN315" s="52"/>
      <c r="IO315" s="52"/>
      <c r="IP315" s="52"/>
      <c r="IQ315" s="52"/>
      <c r="IR315" s="52"/>
      <c r="IS315" s="52"/>
      <c r="IT315" s="52"/>
      <c r="IU315" s="52"/>
      <c r="IV315" s="52"/>
      <c r="IW315" s="52"/>
      <c r="IX315" s="52"/>
      <c r="IY315" s="52"/>
      <c r="IZ315" s="52"/>
      <c r="JA315" s="52"/>
      <c r="JB315" s="52"/>
      <c r="JC315" s="52"/>
      <c r="JD315" s="52"/>
      <c r="JE315" s="52"/>
      <c r="JF315" s="52"/>
      <c r="JG315" s="52"/>
      <c r="JH315" s="52"/>
      <c r="JI315" s="52"/>
      <c r="JJ315" s="52"/>
      <c r="JK315" s="52"/>
      <c r="JL315" s="52"/>
      <c r="JM315" s="52"/>
      <c r="JN315" s="52"/>
      <c r="JO315" s="52"/>
      <c r="JP315" s="52"/>
      <c r="JQ315" s="52"/>
      <c r="JR315" s="52"/>
      <c r="JS315" s="52"/>
      <c r="JT315" s="52"/>
      <c r="JU315" s="52"/>
      <c r="JV315" s="52"/>
      <c r="JW315" s="52"/>
      <c r="JX315" s="52"/>
      <c r="JY315" s="52"/>
      <c r="JZ315" s="52"/>
      <c r="KA315" s="52"/>
      <c r="KB315" s="52"/>
      <c r="KC315" s="52"/>
      <c r="KD315" s="52"/>
      <c r="KE315" s="52"/>
      <c r="KF315" s="52"/>
      <c r="KG315" s="52"/>
      <c r="KH315" s="52"/>
      <c r="KI315" s="52"/>
      <c r="KJ315" s="52"/>
      <c r="KK315" s="52"/>
      <c r="KL315" s="52"/>
      <c r="KM315" s="52"/>
      <c r="KN315" s="52"/>
      <c r="KO315" s="52"/>
      <c r="KP315" s="52"/>
      <c r="KQ315" s="52"/>
      <c r="KR315" s="52"/>
      <c r="KS315" s="52"/>
      <c r="KT315" s="52"/>
      <c r="KU315" s="52"/>
      <c r="KV315" s="52"/>
      <c r="KW315" s="52"/>
      <c r="KX315" s="52"/>
      <c r="KY315" s="52"/>
      <c r="KZ315" s="52"/>
      <c r="LA315" s="52"/>
      <c r="LB315" s="52"/>
      <c r="LC315" s="52"/>
      <c r="LD315" s="52"/>
      <c r="LE315" s="52"/>
      <c r="LF315" s="52"/>
      <c r="LG315" s="52"/>
      <c r="LH315" s="52"/>
      <c r="LI315" s="52"/>
      <c r="LJ315" s="52"/>
      <c r="LK315" s="52"/>
      <c r="LL315" s="52"/>
      <c r="LM315" s="52"/>
      <c r="LN315" s="52"/>
      <c r="LO315" s="52"/>
      <c r="LP315" s="52"/>
      <c r="LQ315" s="52"/>
      <c r="LR315" s="52"/>
      <c r="LS315" s="52"/>
      <c r="LT315" s="52"/>
      <c r="LU315" s="52"/>
      <c r="LV315" s="52"/>
      <c r="LW315" s="52"/>
      <c r="LX315" s="52"/>
      <c r="LY315" s="52"/>
      <c r="LZ315" s="52"/>
      <c r="MA315" s="52"/>
      <c r="MB315" s="52"/>
      <c r="MC315" s="52"/>
      <c r="MD315" s="52"/>
      <c r="ME315" s="52"/>
      <c r="MF315" s="52"/>
      <c r="MG315" s="52"/>
      <c r="MH315" s="52"/>
      <c r="MI315" s="52"/>
      <c r="MJ315" s="52"/>
      <c r="MK315" s="52"/>
      <c r="ML315" s="52"/>
      <c r="MM315" s="52"/>
      <c r="MN315" s="52"/>
      <c r="MO315" s="52"/>
      <c r="MP315" s="52"/>
      <c r="MQ315" s="52"/>
      <c r="MR315" s="52"/>
      <c r="MS315" s="52"/>
      <c r="MT315" s="52"/>
      <c r="MU315" s="52"/>
      <c r="MV315" s="52"/>
      <c r="MW315" s="52"/>
      <c r="MX315" s="52"/>
      <c r="MY315" s="52"/>
      <c r="MZ315" s="52"/>
      <c r="NA315" s="52"/>
      <c r="NB315" s="52"/>
      <c r="NC315" s="52"/>
      <c r="ND315" s="52"/>
      <c r="NE315" s="52"/>
      <c r="NF315" s="52"/>
      <c r="NG315" s="52"/>
      <c r="NH315" s="52"/>
      <c r="NI315" s="52"/>
      <c r="NJ315" s="52"/>
      <c r="NK315" s="52"/>
      <c r="NL315" s="52"/>
      <c r="NM315" s="52"/>
      <c r="NN315" s="52"/>
      <c r="NO315" s="52"/>
      <c r="NP315" s="52"/>
      <c r="NQ315" s="52"/>
      <c r="NR315" s="52"/>
      <c r="NS315" s="52"/>
      <c r="NT315" s="52"/>
      <c r="NU315" s="52"/>
      <c r="NV315" s="52"/>
      <c r="NW315" s="52"/>
      <c r="NX315" s="52"/>
      <c r="NY315" s="52"/>
      <c r="NZ315" s="52"/>
      <c r="OA315" s="52"/>
      <c r="OB315" s="52"/>
      <c r="OC315" s="52"/>
      <c r="OD315" s="52"/>
      <c r="OE315" s="52"/>
      <c r="OF315" s="52"/>
      <c r="OG315" s="52"/>
      <c r="OH315" s="52"/>
      <c r="OI315" s="52"/>
      <c r="OJ315" s="52"/>
      <c r="OK315" s="52"/>
      <c r="OL315" s="52"/>
      <c r="OM315" s="52"/>
      <c r="ON315" s="52"/>
      <c r="OO315" s="52"/>
      <c r="OP315" s="52"/>
      <c r="OQ315" s="52"/>
      <c r="OR315" s="52"/>
      <c r="OS315" s="52"/>
      <c r="OT315" s="52"/>
      <c r="OU315" s="52"/>
      <c r="OV315" s="52"/>
      <c r="OW315" s="52"/>
      <c r="OX315" s="52"/>
      <c r="OY315" s="52"/>
      <c r="OZ315" s="52"/>
      <c r="PA315" s="52"/>
      <c r="PB315" s="52"/>
      <c r="PC315" s="52"/>
      <c r="PD315" s="52"/>
      <c r="PE315" s="52"/>
      <c r="PF315" s="52"/>
      <c r="PG315" s="52"/>
      <c r="PH315" s="52"/>
      <c r="PI315" s="52"/>
      <c r="PJ315" s="52"/>
      <c r="PK315" s="52"/>
      <c r="PL315" s="52"/>
      <c r="PM315" s="52"/>
      <c r="PN315" s="52"/>
      <c r="PO315" s="52"/>
      <c r="PP315" s="52"/>
      <c r="PQ315" s="52"/>
      <c r="PR315" s="52"/>
      <c r="PS315" s="52"/>
      <c r="PT315" s="52"/>
      <c r="PU315" s="52"/>
      <c r="PV315" s="52"/>
      <c r="PW315" s="52"/>
      <c r="PX315" s="52"/>
      <c r="PY315" s="52"/>
      <c r="PZ315" s="52"/>
      <c r="QA315" s="52"/>
      <c r="QB315" s="52"/>
      <c r="QC315" s="52"/>
      <c r="QD315" s="52"/>
      <c r="QE315" s="52"/>
      <c r="QF315" s="52"/>
      <c r="QG315" s="52"/>
      <c r="QH315" s="52"/>
      <c r="QI315" s="52"/>
      <c r="QJ315" s="52"/>
      <c r="QK315" s="52"/>
      <c r="QL315" s="52"/>
      <c r="QM315" s="52"/>
      <c r="QN315" s="52"/>
      <c r="QO315" s="52"/>
      <c r="QP315" s="52"/>
      <c r="QQ315" s="52"/>
      <c r="QR315" s="52"/>
      <c r="QS315" s="52"/>
      <c r="QT315" s="52"/>
      <c r="QU315" s="52"/>
      <c r="QV315" s="52"/>
      <c r="QW315" s="52"/>
      <c r="QX315" s="52"/>
      <c r="QY315" s="52"/>
      <c r="QZ315" s="52"/>
      <c r="RA315" s="52"/>
      <c r="RB315" s="52"/>
      <c r="RC315" s="52"/>
      <c r="RD315" s="52"/>
      <c r="RE315" s="52"/>
      <c r="RF315" s="52"/>
      <c r="RG315" s="52"/>
      <c r="RH315" s="52"/>
      <c r="RI315" s="52"/>
      <c r="RJ315" s="52"/>
      <c r="RK315" s="52"/>
      <c r="RL315" s="52"/>
      <c r="RM315" s="52"/>
      <c r="RN315" s="52"/>
      <c r="RO315" s="52"/>
      <c r="RP315" s="52"/>
      <c r="RQ315" s="52"/>
      <c r="RR315" s="52"/>
      <c r="RS315" s="52"/>
      <c r="RT315" s="52"/>
      <c r="RU315" s="52"/>
      <c r="RV315" s="52"/>
      <c r="RW315" s="52"/>
      <c r="RX315" s="52"/>
      <c r="RY315" s="52"/>
      <c r="RZ315" s="52"/>
      <c r="SA315" s="52"/>
      <c r="SB315" s="52"/>
      <c r="SC315" s="52"/>
      <c r="SD315" s="52"/>
      <c r="SE315" s="52"/>
      <c r="SF315" s="52"/>
      <c r="SG315" s="52"/>
      <c r="SH315" s="52"/>
      <c r="SI315" s="52"/>
      <c r="SJ315" s="52"/>
      <c r="SK315" s="52"/>
      <c r="SL315" s="52"/>
      <c r="SM315" s="52"/>
      <c r="SN315" s="52"/>
      <c r="SO315" s="52"/>
      <c r="SP315" s="52"/>
      <c r="SQ315" s="52"/>
      <c r="SR315" s="52"/>
      <c r="SS315" s="52"/>
      <c r="ST315" s="52"/>
      <c r="SU315" s="52"/>
      <c r="SV315" s="52"/>
      <c r="SW315" s="52"/>
      <c r="SX315" s="52"/>
      <c r="SY315" s="52"/>
      <c r="SZ315" s="52"/>
      <c r="TA315" s="52"/>
      <c r="TB315" s="52"/>
      <c r="TC315" s="52"/>
      <c r="TD315" s="52"/>
      <c r="TE315" s="52"/>
      <c r="TF315" s="52"/>
      <c r="TG315" s="52"/>
      <c r="TH315" s="52"/>
      <c r="TI315" s="52"/>
      <c r="TJ315" s="52"/>
      <c r="TK315" s="52"/>
      <c r="TL315" s="52"/>
      <c r="TM315" s="52"/>
      <c r="TN315" s="52"/>
      <c r="TO315" s="52"/>
      <c r="TP315" s="52"/>
      <c r="TQ315" s="52"/>
      <c r="TR315" s="52"/>
      <c r="TS315" s="52"/>
      <c r="TT315" s="52"/>
      <c r="TU315" s="52"/>
      <c r="TV315" s="52"/>
      <c r="TW315" s="52"/>
      <c r="TX315" s="52"/>
      <c r="TY315" s="52"/>
      <c r="TZ315" s="52"/>
      <c r="UA315" s="52"/>
      <c r="UB315" s="52"/>
      <c r="UC315" s="52"/>
      <c r="UD315" s="52"/>
      <c r="UE315" s="52"/>
      <c r="UF315" s="52"/>
      <c r="UG315" s="52"/>
      <c r="UH315" s="52"/>
      <c r="UI315" s="52"/>
      <c r="UJ315" s="52"/>
      <c r="UK315" s="52"/>
      <c r="UL315" s="52"/>
      <c r="UM315" s="52"/>
      <c r="UN315" s="52"/>
      <c r="UO315" s="52"/>
      <c r="UP315" s="52"/>
      <c r="UQ315" s="52"/>
      <c r="UR315" s="52"/>
      <c r="US315" s="52"/>
      <c r="UT315" s="52"/>
      <c r="UU315" s="52"/>
      <c r="UV315" s="52"/>
      <c r="UW315" s="52"/>
      <c r="UX315" s="52"/>
      <c r="UY315" s="52"/>
      <c r="UZ315" s="52"/>
      <c r="VA315" s="52"/>
      <c r="VB315" s="52"/>
      <c r="VC315" s="52"/>
      <c r="VD315" s="52"/>
      <c r="VE315" s="52"/>
      <c r="VF315" s="52"/>
      <c r="VG315" s="52"/>
      <c r="VH315" s="52"/>
      <c r="VI315" s="52"/>
      <c r="VJ315" s="52"/>
      <c r="VK315" s="52"/>
      <c r="VL315" s="52"/>
      <c r="VM315" s="52"/>
      <c r="VN315" s="52"/>
      <c r="VO315" s="52"/>
      <c r="VP315" s="52"/>
      <c r="VQ315" s="52"/>
      <c r="VR315" s="52"/>
      <c r="VS315" s="52"/>
      <c r="VT315" s="52"/>
      <c r="VU315" s="52"/>
      <c r="VV315" s="52"/>
      <c r="VW315" s="52"/>
      <c r="VX315" s="52"/>
      <c r="VY315" s="52"/>
      <c r="VZ315" s="52"/>
      <c r="WA315" s="52"/>
      <c r="WB315" s="52"/>
      <c r="WC315" s="52"/>
      <c r="WD315" s="52"/>
      <c r="WE315" s="52"/>
      <c r="WF315" s="52"/>
      <c r="WG315" s="52"/>
      <c r="WH315" s="52"/>
      <c r="WI315" s="52"/>
      <c r="WJ315" s="52"/>
      <c r="WK315" s="52"/>
      <c r="WL315" s="52"/>
      <c r="WM315" s="52"/>
      <c r="WN315" s="52"/>
      <c r="WO315" s="52"/>
      <c r="WP315" s="52"/>
      <c r="WQ315" s="52"/>
      <c r="WR315" s="52"/>
      <c r="WS315" s="52"/>
      <c r="WT315" s="52"/>
      <c r="WU315" s="52"/>
      <c r="WV315" s="52"/>
      <c r="WW315" s="52"/>
      <c r="WX315" s="52"/>
      <c r="WY315" s="52"/>
      <c r="WZ315" s="52"/>
      <c r="XA315" s="52"/>
      <c r="XB315" s="52"/>
      <c r="XC315" s="52"/>
      <c r="XD315" s="52"/>
      <c r="XE315" s="52"/>
      <c r="XF315" s="52"/>
      <c r="XG315" s="52"/>
      <c r="XH315" s="52"/>
      <c r="XI315" s="52"/>
      <c r="XJ315" s="52"/>
      <c r="XK315" s="52"/>
      <c r="XL315" s="52"/>
      <c r="XM315" s="52"/>
      <c r="XN315" s="52"/>
      <c r="XO315" s="52"/>
      <c r="XP315" s="52"/>
      <c r="XQ315" s="52"/>
      <c r="XR315" s="52"/>
      <c r="XS315" s="52"/>
      <c r="XT315" s="52"/>
      <c r="XU315" s="52"/>
      <c r="XV315" s="52"/>
      <c r="XW315" s="52"/>
      <c r="XX315" s="52"/>
      <c r="XY315" s="52"/>
      <c r="XZ315" s="52"/>
      <c r="YA315" s="52"/>
      <c r="YB315" s="52"/>
      <c r="YC315" s="52"/>
      <c r="YD315" s="52"/>
      <c r="YE315" s="52"/>
      <c r="YF315" s="52"/>
      <c r="YG315" s="52"/>
      <c r="YH315" s="52"/>
      <c r="YI315" s="52"/>
      <c r="YJ315" s="52"/>
      <c r="YK315" s="52"/>
      <c r="YL315" s="52"/>
      <c r="YM315" s="52"/>
      <c r="YN315" s="52"/>
      <c r="YO315" s="52"/>
      <c r="YP315" s="52"/>
      <c r="YQ315" s="52"/>
      <c r="YR315" s="52"/>
      <c r="YS315" s="52"/>
      <c r="YT315" s="52"/>
      <c r="YU315" s="52"/>
      <c r="YV315" s="52"/>
      <c r="YW315" s="52"/>
      <c r="YX315" s="52"/>
      <c r="YY315" s="52"/>
      <c r="YZ315" s="52"/>
      <c r="ZA315" s="52"/>
      <c r="ZB315" s="52"/>
      <c r="ZC315" s="52"/>
      <c r="ZD315" s="52"/>
      <c r="ZE315" s="52"/>
      <c r="ZF315" s="52"/>
      <c r="ZG315" s="52"/>
      <c r="ZH315" s="52"/>
      <c r="ZI315" s="52"/>
      <c r="ZJ315" s="52"/>
      <c r="ZK315" s="52"/>
      <c r="ZL315" s="52"/>
      <c r="ZM315" s="52"/>
      <c r="ZN315" s="52"/>
      <c r="ZO315" s="52"/>
      <c r="ZP315" s="52"/>
      <c r="ZQ315" s="52"/>
      <c r="ZR315" s="52"/>
      <c r="ZS315" s="52"/>
      <c r="ZT315" s="52"/>
      <c r="ZU315" s="52"/>
      <c r="ZV315" s="52"/>
      <c r="ZW315" s="52"/>
      <c r="ZX315" s="52"/>
      <c r="ZY315" s="52"/>
      <c r="ZZ315" s="52"/>
      <c r="AAA315" s="52"/>
      <c r="AAB315" s="52"/>
      <c r="AAC315" s="52"/>
      <c r="AAD315" s="52"/>
      <c r="AAE315" s="52"/>
      <c r="AAF315" s="52"/>
      <c r="AAG315" s="52"/>
      <c r="AAH315" s="52"/>
      <c r="AAI315" s="52"/>
      <c r="AAJ315" s="52"/>
      <c r="AAK315" s="52"/>
      <c r="AAL315" s="52"/>
      <c r="AAM315" s="52"/>
      <c r="AAN315" s="52"/>
      <c r="AAO315" s="52"/>
      <c r="AAP315" s="52"/>
      <c r="AAQ315" s="52"/>
      <c r="AAR315" s="52"/>
      <c r="AAS315" s="52"/>
      <c r="AAT315" s="52"/>
      <c r="AAU315" s="52"/>
      <c r="AAV315" s="52"/>
      <c r="AAW315" s="52"/>
      <c r="AAX315" s="52"/>
      <c r="AAY315" s="52"/>
      <c r="AAZ315" s="52"/>
      <c r="ABA315" s="52"/>
      <c r="ABB315" s="52"/>
      <c r="ABC315" s="52"/>
      <c r="ABD315" s="52"/>
      <c r="ABE315" s="52"/>
      <c r="ABF315" s="52"/>
      <c r="ABG315" s="52"/>
      <c r="ABH315" s="52"/>
      <c r="ABI315" s="52"/>
      <c r="ABJ315" s="52"/>
      <c r="ABK315" s="52"/>
      <c r="ABL315" s="52"/>
      <c r="ABM315" s="52"/>
      <c r="ABN315" s="52"/>
      <c r="ABO315" s="52"/>
      <c r="ABP315" s="52"/>
      <c r="ABQ315" s="52"/>
      <c r="ABR315" s="52"/>
      <c r="ABS315" s="52"/>
      <c r="ABT315" s="52"/>
      <c r="ABU315" s="52"/>
      <c r="ABV315" s="52"/>
      <c r="ABW315" s="52"/>
      <c r="ABX315" s="52"/>
      <c r="ABY315" s="52"/>
      <c r="ABZ315" s="52"/>
      <c r="ACA315" s="52"/>
      <c r="ACB315" s="52"/>
      <c r="ACC315" s="52"/>
      <c r="ACD315" s="52"/>
      <c r="ACE315" s="52"/>
      <c r="ACF315" s="52"/>
      <c r="ACG315" s="52"/>
      <c r="ACH315" s="52"/>
      <c r="ACI315" s="52"/>
      <c r="ACJ315" s="52"/>
      <c r="ACK315" s="52"/>
      <c r="ACL315" s="52"/>
      <c r="ACM315" s="52"/>
      <c r="ACN315" s="52"/>
      <c r="ACO315" s="52"/>
      <c r="ACP315" s="52"/>
      <c r="ACQ315" s="52"/>
      <c r="ACR315" s="52"/>
      <c r="ACS315" s="52"/>
      <c r="ACT315" s="52"/>
      <c r="ACU315" s="52"/>
      <c r="ACV315" s="52"/>
      <c r="ACW315" s="52"/>
      <c r="ACX315" s="52"/>
      <c r="ACY315" s="52"/>
      <c r="ACZ315" s="52"/>
      <c r="ADA315" s="52"/>
      <c r="ADB315" s="52"/>
      <c r="ADC315" s="52"/>
      <c r="ADD315" s="52"/>
      <c r="ADE315" s="52"/>
      <c r="ADF315" s="52"/>
      <c r="ADG315" s="52"/>
      <c r="ADH315" s="52"/>
      <c r="ADI315" s="52"/>
      <c r="ADJ315" s="52"/>
      <c r="ADK315" s="52"/>
      <c r="ADL315" s="52"/>
      <c r="ADM315" s="52"/>
      <c r="ADN315" s="52"/>
      <c r="ADO315" s="52"/>
      <c r="ADP315" s="52"/>
      <c r="ADQ315" s="52"/>
      <c r="ADR315" s="52"/>
      <c r="ADS315" s="52"/>
      <c r="ADT315" s="52"/>
      <c r="ADU315" s="52"/>
      <c r="ADV315" s="52"/>
      <c r="ADW315" s="52"/>
      <c r="ADX315" s="52"/>
      <c r="ADY315" s="52"/>
      <c r="ADZ315" s="52"/>
      <c r="AEA315" s="52"/>
      <c r="AEB315" s="52"/>
      <c r="AEC315" s="52"/>
      <c r="AED315" s="52"/>
      <c r="AEE315" s="52"/>
      <c r="AEF315" s="52"/>
      <c r="AEG315" s="52"/>
      <c r="AEH315" s="52"/>
      <c r="AEI315" s="52"/>
      <c r="AEJ315" s="52"/>
      <c r="AEK315" s="52"/>
      <c r="AEL315" s="52"/>
      <c r="AEM315" s="52"/>
      <c r="AEN315" s="52"/>
      <c r="AEO315" s="52"/>
      <c r="AEP315" s="52"/>
      <c r="AEQ315" s="52"/>
      <c r="AER315" s="52"/>
      <c r="AES315" s="52"/>
      <c r="AET315" s="52"/>
      <c r="AEU315" s="52"/>
      <c r="AEV315" s="52"/>
      <c r="AEW315" s="52"/>
      <c r="AEX315" s="52"/>
      <c r="AEY315" s="52"/>
      <c r="AEZ315" s="52"/>
      <c r="AFA315" s="52"/>
      <c r="AFB315" s="52"/>
      <c r="AFC315" s="52"/>
      <c r="AFD315" s="52"/>
      <c r="AFE315" s="52"/>
      <c r="AFF315" s="52"/>
      <c r="AFG315" s="52"/>
      <c r="AFH315" s="52"/>
      <c r="AFI315" s="52"/>
      <c r="AFJ315" s="52"/>
      <c r="AFK315" s="52"/>
      <c r="AFL315" s="52"/>
      <c r="AFM315" s="52"/>
      <c r="AFN315" s="52"/>
      <c r="AFO315" s="52"/>
      <c r="AFP315" s="52"/>
      <c r="AFQ315" s="52"/>
      <c r="AFR315" s="52"/>
      <c r="AFS315" s="52"/>
      <c r="AFT315" s="52"/>
      <c r="AFU315" s="52"/>
      <c r="AFV315" s="52"/>
      <c r="AFW315" s="52"/>
      <c r="AFX315" s="52"/>
      <c r="AFY315" s="52"/>
      <c r="AFZ315" s="52"/>
      <c r="AGA315" s="52"/>
      <c r="AGB315" s="52"/>
      <c r="AGC315" s="52"/>
      <c r="AGD315" s="52"/>
      <c r="AGE315" s="52"/>
      <c r="AGF315" s="52"/>
      <c r="AGG315" s="52"/>
      <c r="AGH315" s="52"/>
      <c r="AGI315" s="52"/>
      <c r="AGJ315" s="52"/>
      <c r="AGK315" s="52"/>
      <c r="AGL315" s="52"/>
      <c r="AGM315" s="52"/>
      <c r="AGN315" s="52"/>
      <c r="AGO315" s="52"/>
      <c r="AGP315" s="52"/>
      <c r="AGQ315" s="52"/>
      <c r="AGR315" s="52"/>
      <c r="AGS315" s="52"/>
      <c r="AGT315" s="52"/>
      <c r="AGU315" s="52"/>
      <c r="AGV315" s="52"/>
      <c r="AGW315" s="52"/>
      <c r="AGX315" s="52"/>
      <c r="AGY315" s="52"/>
      <c r="AGZ315" s="52"/>
      <c r="AHA315" s="52"/>
      <c r="AHB315" s="52"/>
      <c r="AHC315" s="52"/>
      <c r="AHD315" s="52"/>
      <c r="AHE315" s="52"/>
      <c r="AHF315" s="52"/>
      <c r="AHG315" s="52"/>
      <c r="AHH315" s="52"/>
      <c r="AHI315" s="52"/>
      <c r="AHJ315" s="52"/>
      <c r="AHK315" s="52"/>
      <c r="AHL315" s="52"/>
      <c r="AHM315" s="52"/>
      <c r="AHN315" s="52"/>
      <c r="AHO315" s="52"/>
      <c r="AHP315" s="52"/>
      <c r="AHQ315" s="52"/>
      <c r="AHR315" s="52"/>
      <c r="AHS315" s="52"/>
      <c r="AHT315" s="52"/>
      <c r="AHU315" s="52"/>
      <c r="AHV315" s="52"/>
      <c r="AHW315" s="52"/>
      <c r="AHX315" s="52"/>
      <c r="AHY315" s="52"/>
      <c r="AHZ315" s="52"/>
      <c r="AIA315" s="52"/>
      <c r="AIB315" s="52"/>
      <c r="AIC315" s="52"/>
      <c r="AID315" s="52"/>
      <c r="AIE315" s="52"/>
      <c r="AIF315" s="52"/>
      <c r="AIG315" s="52"/>
      <c r="AIH315" s="52"/>
      <c r="AII315" s="52"/>
      <c r="AIJ315" s="52"/>
      <c r="AIK315" s="52"/>
      <c r="AIL315" s="52"/>
      <c r="AIM315" s="52"/>
      <c r="AIN315" s="52"/>
      <c r="AIO315" s="52"/>
      <c r="AIP315" s="52"/>
      <c r="AIQ315" s="52"/>
      <c r="AIR315" s="52"/>
      <c r="AIS315" s="52"/>
      <c r="AIT315" s="52"/>
      <c r="AIU315" s="52"/>
      <c r="AIV315" s="52"/>
      <c r="AIW315" s="52"/>
      <c r="AIX315" s="52"/>
      <c r="AIY315" s="52"/>
      <c r="AIZ315" s="52"/>
      <c r="AJA315" s="52"/>
      <c r="AJB315" s="52"/>
      <c r="AJC315" s="52"/>
      <c r="AJD315" s="52"/>
      <c r="AJE315" s="52"/>
      <c r="AJF315" s="52"/>
      <c r="AJG315" s="52"/>
      <c r="AJH315" s="52"/>
      <c r="AJI315" s="52"/>
      <c r="AJJ315" s="52"/>
      <c r="AJK315" s="52"/>
      <c r="AJL315" s="52"/>
      <c r="AJM315" s="52"/>
      <c r="AJN315" s="52"/>
      <c r="AJO315" s="52"/>
      <c r="AJP315" s="52"/>
      <c r="AJQ315" s="52"/>
      <c r="AJR315" s="52"/>
      <c r="AJS315" s="52"/>
      <c r="AJT315" s="52"/>
      <c r="AJU315" s="52"/>
      <c r="AJV315" s="52"/>
      <c r="AJW315" s="52"/>
      <c r="AJX315" s="52"/>
      <c r="AJY315" s="52"/>
      <c r="AJZ315" s="52"/>
      <c r="AKA315" s="52"/>
      <c r="AKB315" s="52"/>
      <c r="AKC315" s="52"/>
      <c r="AKD315" s="52"/>
      <c r="AKE315" s="52"/>
      <c r="AKF315" s="52"/>
      <c r="AKG315" s="52"/>
      <c r="AKH315" s="52"/>
      <c r="AKI315" s="52"/>
      <c r="AKJ315" s="52"/>
      <c r="AKK315" s="52"/>
      <c r="AKL315" s="52"/>
      <c r="AKM315" s="52"/>
      <c r="AKN315" s="52"/>
      <c r="AKO315" s="52"/>
      <c r="AKP315" s="52"/>
      <c r="AKQ315" s="52"/>
      <c r="AKR315" s="52"/>
      <c r="AKS315" s="52"/>
      <c r="AKT315" s="52"/>
      <c r="AKU315" s="52"/>
      <c r="AKV315" s="52"/>
      <c r="AKW315" s="52"/>
      <c r="AKX315" s="52"/>
      <c r="AKY315" s="52"/>
      <c r="AKZ315" s="52"/>
      <c r="ALA315" s="52"/>
      <c r="ALB315" s="52"/>
      <c r="ALC315" s="52"/>
      <c r="ALD315" s="52"/>
      <c r="ALE315" s="52"/>
      <c r="ALF315" s="52"/>
      <c r="ALG315" s="52"/>
      <c r="ALH315" s="52"/>
      <c r="ALI315" s="52"/>
      <c r="ALJ315" s="52"/>
      <c r="ALK315" s="52"/>
      <c r="ALL315" s="52"/>
      <c r="ALM315" s="52"/>
      <c r="ALN315" s="52"/>
      <c r="ALO315" s="52"/>
      <c r="ALP315" s="52"/>
      <c r="ALQ315" s="52"/>
      <c r="ALR315" s="52"/>
      <c r="ALS315" s="52"/>
      <c r="ALT315" s="52"/>
      <c r="ALU315" s="52"/>
      <c r="ALV315" s="52"/>
      <c r="ALW315" s="52"/>
      <c r="ALX315" s="52"/>
      <c r="ALY315" s="52"/>
      <c r="ALZ315" s="52"/>
      <c r="AMA315" s="52"/>
      <c r="AMB315" s="52"/>
      <c r="AMC315" s="52"/>
      <c r="AMD315" s="52"/>
      <c r="AME315" s="52"/>
      <c r="AMF315" s="52"/>
      <c r="AMG315" s="52"/>
      <c r="AMH315" s="52"/>
      <c r="AMI315" s="52"/>
      <c r="AMJ315" s="52"/>
      <c r="AMK315" s="52"/>
      <c r="AML315" s="52"/>
      <c r="AMM315" s="52"/>
      <c r="AMN315" s="52"/>
      <c r="AMO315" s="52"/>
      <c r="AMP315" s="52"/>
      <c r="AMQ315" s="52"/>
      <c r="AMR315" s="52"/>
      <c r="AMS315" s="52"/>
      <c r="AMT315" s="52"/>
      <c r="AMU315" s="52"/>
      <c r="AMV315" s="52"/>
      <c r="AMW315" s="52"/>
      <c r="AMX315" s="52"/>
      <c r="AMY315" s="52"/>
      <c r="AMZ315" s="52"/>
      <c r="ANA315" s="52"/>
      <c r="ANB315" s="52"/>
      <c r="ANC315" s="52"/>
      <c r="AND315" s="52"/>
      <c r="ANE315" s="52"/>
      <c r="ANF315" s="52"/>
      <c r="ANG315" s="52"/>
      <c r="ANH315" s="52"/>
      <c r="ANI315" s="52"/>
      <c r="ANJ315" s="52"/>
      <c r="ANK315" s="52"/>
      <c r="ANL315" s="52"/>
      <c r="ANM315" s="52"/>
      <c r="ANN315" s="52"/>
      <c r="ANO315" s="52"/>
      <c r="ANP315" s="52"/>
      <c r="ANQ315" s="52"/>
      <c r="ANR315" s="52"/>
      <c r="ANS315" s="52"/>
      <c r="ANT315" s="52"/>
      <c r="ANU315" s="52"/>
      <c r="ANV315" s="52"/>
      <c r="ANW315" s="52"/>
      <c r="ANX315" s="52"/>
      <c r="ANY315" s="52"/>
      <c r="ANZ315" s="52"/>
      <c r="AOA315" s="52"/>
      <c r="AOB315" s="52"/>
      <c r="AOC315" s="52"/>
      <c r="AOD315" s="52"/>
      <c r="AOE315" s="52"/>
      <c r="AOF315" s="52"/>
      <c r="AOG315" s="52"/>
      <c r="AOH315" s="52"/>
      <c r="AOI315" s="52"/>
      <c r="AOJ315" s="52"/>
      <c r="AOK315" s="52"/>
      <c r="AOL315" s="52"/>
      <c r="AOM315" s="52"/>
      <c r="AON315" s="52"/>
      <c r="AOO315" s="52"/>
      <c r="AOP315" s="52"/>
      <c r="AOQ315" s="52"/>
      <c r="AOR315" s="52"/>
      <c r="AOS315" s="52"/>
      <c r="AOT315" s="52"/>
      <c r="AOU315" s="52"/>
      <c r="AOV315" s="52"/>
      <c r="AOW315" s="52"/>
      <c r="AOX315" s="52"/>
      <c r="AOY315" s="52"/>
      <c r="AOZ315" s="52"/>
      <c r="APA315" s="52"/>
      <c r="APB315" s="52"/>
      <c r="APC315" s="52"/>
      <c r="APD315" s="52"/>
      <c r="APE315" s="52"/>
      <c r="APF315" s="52"/>
      <c r="APG315" s="52"/>
      <c r="APH315" s="52"/>
      <c r="API315" s="52"/>
      <c r="APJ315" s="52"/>
      <c r="APK315" s="52"/>
      <c r="APL315" s="52"/>
      <c r="APM315" s="52"/>
      <c r="APN315" s="52"/>
      <c r="APO315" s="52"/>
      <c r="APP315" s="52"/>
      <c r="APQ315" s="52"/>
      <c r="APR315" s="52"/>
      <c r="APS315" s="52"/>
      <c r="APT315" s="52"/>
      <c r="APU315" s="52"/>
      <c r="APV315" s="52"/>
      <c r="APW315" s="52"/>
      <c r="APX315" s="52"/>
      <c r="APY315" s="52"/>
      <c r="APZ315" s="52"/>
      <c r="AQA315" s="52"/>
      <c r="AQB315" s="52"/>
      <c r="AQC315" s="52"/>
      <c r="AQD315" s="52"/>
      <c r="AQE315" s="52"/>
      <c r="AQF315" s="52"/>
      <c r="AQG315" s="52"/>
      <c r="AQH315" s="52"/>
      <c r="AQI315" s="52"/>
      <c r="AQJ315" s="52"/>
      <c r="AQK315" s="52"/>
      <c r="AQL315" s="52"/>
      <c r="AQM315" s="52"/>
      <c r="AQN315" s="52"/>
      <c r="AQO315" s="52"/>
      <c r="AQP315" s="52"/>
      <c r="AQQ315" s="52"/>
      <c r="AQR315" s="52"/>
      <c r="AQS315" s="52"/>
      <c r="AQT315" s="52"/>
      <c r="AQU315" s="52"/>
      <c r="AQV315" s="52"/>
      <c r="AQW315" s="52"/>
      <c r="AQX315" s="52"/>
      <c r="AQY315" s="52"/>
      <c r="AQZ315" s="52"/>
      <c r="ARA315" s="52"/>
      <c r="ARB315" s="52"/>
      <c r="ARC315" s="52"/>
      <c r="ARD315" s="52"/>
      <c r="ARE315" s="52"/>
      <c r="ARF315" s="52"/>
      <c r="ARG315" s="52"/>
      <c r="ARH315" s="52"/>
      <c r="ARI315" s="52"/>
      <c r="ARJ315" s="52"/>
      <c r="ARK315" s="52"/>
      <c r="ARL315" s="52"/>
      <c r="ARM315" s="52"/>
      <c r="ARN315" s="52"/>
      <c r="ARO315" s="52"/>
      <c r="ARP315" s="52"/>
      <c r="ARQ315" s="52"/>
      <c r="ARR315" s="52"/>
      <c r="ARS315" s="52"/>
      <c r="ART315" s="52"/>
      <c r="ARU315" s="52"/>
      <c r="ARV315" s="52"/>
      <c r="ARW315" s="52"/>
      <c r="ARX315" s="52"/>
      <c r="ARY315" s="52"/>
      <c r="ARZ315" s="52"/>
      <c r="ASA315" s="52"/>
      <c r="ASB315" s="52"/>
      <c r="ASC315" s="52"/>
      <c r="ASD315" s="52"/>
      <c r="ASE315" s="52"/>
      <c r="ASF315" s="52"/>
      <c r="ASG315" s="52"/>
      <c r="ASH315" s="52"/>
      <c r="ASI315" s="52"/>
      <c r="ASJ315" s="52"/>
      <c r="ASK315" s="52"/>
      <c r="ASL315" s="52"/>
      <c r="ASM315" s="52"/>
      <c r="ASN315" s="52"/>
      <c r="ASO315" s="52"/>
      <c r="ASP315" s="52"/>
      <c r="ASQ315" s="52"/>
      <c r="ASR315" s="52"/>
      <c r="ASS315" s="52"/>
      <c r="AST315" s="52"/>
      <c r="ASU315" s="52"/>
      <c r="ASV315" s="52"/>
      <c r="ASW315" s="52"/>
      <c r="ASX315" s="52"/>
      <c r="ASY315" s="52"/>
      <c r="ASZ315" s="52"/>
      <c r="ATA315" s="52"/>
      <c r="ATB315" s="52"/>
      <c r="ATC315" s="52"/>
      <c r="ATD315" s="52"/>
      <c r="ATE315" s="52"/>
      <c r="ATF315" s="52"/>
      <c r="ATG315" s="52"/>
      <c r="ATH315" s="52"/>
      <c r="ATI315" s="52"/>
      <c r="ATJ315" s="52"/>
      <c r="ATK315" s="52"/>
      <c r="ATL315" s="52"/>
      <c r="ATM315" s="52"/>
      <c r="ATN315" s="52"/>
      <c r="ATO315" s="52"/>
      <c r="ATP315" s="52"/>
      <c r="ATQ315" s="52"/>
      <c r="ATR315" s="52"/>
      <c r="ATS315" s="52"/>
      <c r="ATT315" s="52"/>
      <c r="ATU315" s="52"/>
      <c r="ATV315" s="52"/>
      <c r="ATW315" s="52"/>
      <c r="ATX315" s="52"/>
      <c r="ATY315" s="52"/>
      <c r="ATZ315" s="52"/>
      <c r="AUA315" s="52"/>
      <c r="AUB315" s="52"/>
      <c r="AUC315" s="52"/>
      <c r="AUD315" s="52"/>
      <c r="AUE315" s="52"/>
      <c r="AUF315" s="52"/>
      <c r="AUG315" s="52"/>
      <c r="AUH315" s="52"/>
      <c r="AUI315" s="52"/>
      <c r="AUJ315" s="52"/>
      <c r="AUK315" s="52"/>
      <c r="AUL315" s="52"/>
      <c r="AUM315" s="52"/>
      <c r="AUN315" s="52"/>
      <c r="AUO315" s="52"/>
      <c r="AUP315" s="52"/>
      <c r="AUQ315" s="52"/>
      <c r="AUR315" s="52"/>
      <c r="AUS315" s="52"/>
      <c r="AUT315" s="52"/>
      <c r="AUU315" s="52"/>
      <c r="AUV315" s="52"/>
      <c r="AUW315" s="52"/>
      <c r="AUX315" s="52"/>
      <c r="AUY315" s="52"/>
      <c r="AUZ315" s="52"/>
      <c r="AVA315" s="52"/>
      <c r="AVB315" s="52"/>
      <c r="AVC315" s="52"/>
      <c r="AVD315" s="52"/>
      <c r="AVE315" s="52"/>
      <c r="AVF315" s="52"/>
      <c r="AVG315" s="52"/>
      <c r="AVH315" s="52"/>
      <c r="AVI315" s="52"/>
      <c r="AVJ315" s="52"/>
      <c r="AVK315" s="52"/>
      <c r="AVL315" s="52"/>
      <c r="AVM315" s="52"/>
      <c r="AVN315" s="52"/>
      <c r="AVO315" s="52"/>
      <c r="AVP315" s="52"/>
      <c r="AVQ315" s="52"/>
      <c r="AVR315" s="52"/>
      <c r="AVS315" s="52"/>
      <c r="AVT315" s="52"/>
      <c r="AVU315" s="52"/>
      <c r="AVV315" s="52"/>
      <c r="AVW315" s="52"/>
      <c r="AVX315" s="52"/>
      <c r="AVY315" s="52"/>
      <c r="AVZ315" s="52"/>
      <c r="AWA315" s="52"/>
      <c r="AWB315" s="52"/>
      <c r="AWC315" s="52"/>
      <c r="AWD315" s="52"/>
      <c r="AWE315" s="52"/>
      <c r="AWF315" s="52"/>
      <c r="AWG315" s="52"/>
      <c r="AWH315" s="52"/>
      <c r="AWI315" s="52"/>
      <c r="AWJ315" s="52"/>
      <c r="AWK315" s="52"/>
      <c r="AWL315" s="52"/>
      <c r="AWM315" s="52"/>
      <c r="AWN315" s="52"/>
      <c r="AWO315" s="52"/>
      <c r="AWP315" s="52"/>
      <c r="AWQ315" s="52"/>
      <c r="AWR315" s="52"/>
      <c r="AWS315" s="52"/>
      <c r="AWT315" s="52"/>
      <c r="AWU315" s="52"/>
      <c r="AWV315" s="52"/>
      <c r="AWW315" s="52"/>
      <c r="AWX315" s="52"/>
      <c r="AWY315" s="52"/>
      <c r="AWZ315" s="52"/>
      <c r="AXA315" s="52"/>
      <c r="AXB315" s="52"/>
      <c r="AXC315" s="52"/>
      <c r="AXD315" s="52"/>
      <c r="AXE315" s="52"/>
      <c r="AXF315" s="52"/>
      <c r="AXG315" s="52"/>
      <c r="AXH315" s="52"/>
      <c r="AXI315" s="52"/>
      <c r="AXJ315" s="52"/>
      <c r="AXK315" s="52"/>
      <c r="AXL315" s="52"/>
      <c r="AXM315" s="52"/>
      <c r="AXN315" s="52"/>
      <c r="AXO315" s="52"/>
      <c r="AXP315" s="52"/>
      <c r="AXQ315" s="52"/>
      <c r="AXR315" s="52"/>
      <c r="AXS315" s="52"/>
      <c r="AXT315" s="52"/>
      <c r="AXU315" s="52"/>
      <c r="AXV315" s="52"/>
      <c r="AXW315" s="52"/>
      <c r="AXX315" s="52"/>
      <c r="AXY315" s="52"/>
      <c r="AXZ315" s="52"/>
      <c r="AYA315" s="52"/>
      <c r="AYB315" s="52"/>
      <c r="AYC315" s="52"/>
      <c r="AYD315" s="52"/>
      <c r="AYE315" s="52"/>
      <c r="AYF315" s="52"/>
      <c r="AYG315" s="52"/>
      <c r="AYH315" s="52"/>
      <c r="AYI315" s="52"/>
      <c r="AYJ315" s="52"/>
      <c r="AYK315" s="52"/>
      <c r="AYL315" s="52"/>
      <c r="AYM315" s="52"/>
      <c r="AYN315" s="52"/>
      <c r="AYO315" s="52"/>
      <c r="AYP315" s="52"/>
      <c r="AYQ315" s="52"/>
      <c r="AYR315" s="52"/>
      <c r="AYS315" s="52"/>
      <c r="AYT315" s="52"/>
      <c r="AYU315" s="52"/>
      <c r="AYV315" s="52"/>
      <c r="AYW315" s="52"/>
      <c r="AYX315" s="52"/>
      <c r="AYY315" s="52"/>
      <c r="AYZ315" s="52"/>
      <c r="AZA315" s="52"/>
      <c r="AZB315" s="52"/>
      <c r="AZC315" s="52"/>
      <c r="AZD315" s="52"/>
      <c r="AZE315" s="52"/>
      <c r="AZF315" s="52"/>
      <c r="AZG315" s="52"/>
      <c r="AZH315" s="52"/>
      <c r="AZI315" s="52"/>
      <c r="AZJ315" s="52"/>
      <c r="AZK315" s="52"/>
      <c r="AZL315" s="52"/>
      <c r="AZM315" s="52"/>
      <c r="AZN315" s="52"/>
      <c r="AZO315" s="52"/>
      <c r="AZP315" s="52"/>
      <c r="AZQ315" s="52"/>
      <c r="AZR315" s="52"/>
      <c r="AZS315" s="52"/>
      <c r="AZT315" s="52"/>
      <c r="AZU315" s="52"/>
      <c r="AZV315" s="52"/>
      <c r="AZW315" s="52"/>
      <c r="AZX315" s="52"/>
      <c r="AZY315" s="52"/>
      <c r="AZZ315" s="52"/>
      <c r="BAA315" s="52"/>
      <c r="BAB315" s="52"/>
      <c r="BAC315" s="52"/>
      <c r="BAD315" s="52"/>
      <c r="BAE315" s="52"/>
      <c r="BAF315" s="52"/>
      <c r="BAG315" s="52"/>
      <c r="BAH315" s="52"/>
      <c r="BAI315" s="52"/>
      <c r="BAJ315" s="52"/>
      <c r="BAK315" s="52"/>
      <c r="BAL315" s="52"/>
      <c r="BAM315" s="52"/>
      <c r="BAN315" s="52"/>
      <c r="BAO315" s="52"/>
      <c r="BAP315" s="52"/>
      <c r="BAQ315" s="52"/>
      <c r="BAR315" s="52"/>
      <c r="BAS315" s="52"/>
      <c r="BAT315" s="52"/>
      <c r="BAU315" s="52"/>
      <c r="BAV315" s="52"/>
      <c r="BAW315" s="52"/>
      <c r="BAX315" s="52"/>
      <c r="BAY315" s="52"/>
      <c r="BAZ315" s="52"/>
      <c r="BBA315" s="52"/>
      <c r="BBB315" s="52"/>
      <c r="BBC315" s="52"/>
      <c r="BBD315" s="52"/>
      <c r="BBE315" s="52"/>
      <c r="BBF315" s="52"/>
      <c r="BBG315" s="52"/>
      <c r="BBH315" s="52"/>
      <c r="BBI315" s="52"/>
      <c r="BBJ315" s="52"/>
      <c r="BBK315" s="52"/>
      <c r="BBL315" s="52"/>
      <c r="BBM315" s="52"/>
      <c r="BBN315" s="52"/>
      <c r="BBO315" s="52"/>
      <c r="BBP315" s="52"/>
      <c r="BBQ315" s="52"/>
      <c r="BBR315" s="52"/>
      <c r="BBS315" s="52"/>
      <c r="BBT315" s="52"/>
      <c r="BBU315" s="52"/>
      <c r="BBV315" s="52"/>
      <c r="BBW315" s="52"/>
      <c r="BBX315" s="52"/>
      <c r="BBY315" s="52"/>
      <c r="BBZ315" s="52"/>
      <c r="BCA315" s="52"/>
      <c r="BCB315" s="52"/>
      <c r="BCC315" s="52"/>
      <c r="BCD315" s="52"/>
      <c r="BCE315" s="52"/>
      <c r="BCF315" s="52"/>
      <c r="BCG315" s="52"/>
      <c r="BCH315" s="52"/>
      <c r="BCI315" s="52"/>
      <c r="BCJ315" s="52"/>
      <c r="BCK315" s="52"/>
      <c r="BCL315" s="52"/>
      <c r="BCM315" s="52"/>
      <c r="BCN315" s="52"/>
      <c r="BCO315" s="52"/>
      <c r="BCP315" s="52"/>
      <c r="BCQ315" s="52"/>
      <c r="BCR315" s="52"/>
      <c r="BCS315" s="52"/>
      <c r="BCT315" s="52"/>
    </row>
    <row r="316" spans="1:1450" s="52" customFormat="1" x14ac:dyDescent="0.25">
      <c r="A316" s="77" t="s">
        <v>592</v>
      </c>
      <c r="B316" s="61" t="s">
        <v>592</v>
      </c>
      <c r="C316" s="61" t="s">
        <v>84</v>
      </c>
      <c r="D316" s="61" t="s">
        <v>920</v>
      </c>
      <c r="E316" s="61" t="s">
        <v>921</v>
      </c>
      <c r="F316" s="61" t="s">
        <v>922</v>
      </c>
      <c r="G316" s="78">
        <v>49724</v>
      </c>
      <c r="H316" s="78">
        <v>2941</v>
      </c>
      <c r="I316" s="78">
        <v>1261</v>
      </c>
      <c r="J316" s="61">
        <v>1</v>
      </c>
      <c r="K316" s="79">
        <f>AVERAGE(G316)</f>
        <v>49724</v>
      </c>
      <c r="L316" s="61"/>
      <c r="M316" s="61"/>
      <c r="N316" s="61"/>
      <c r="O316" s="61">
        <f t="shared" si="53"/>
        <v>1</v>
      </c>
      <c r="P316" s="61"/>
      <c r="Q316" s="61"/>
      <c r="R316" s="61"/>
      <c r="S316" s="61"/>
      <c r="T316" s="61"/>
      <c r="U316" s="61"/>
      <c r="V316" s="61"/>
      <c r="W316" s="61"/>
      <c r="X316" s="61"/>
      <c r="Y316" s="88"/>
      <c r="Z316" s="88"/>
      <c r="AA316" s="88"/>
      <c r="AB316" s="88"/>
      <c r="AC316" s="61"/>
      <c r="AD316" s="61"/>
      <c r="AE316" s="61"/>
      <c r="AF316" s="33"/>
      <c r="AG316" s="89"/>
      <c r="AH316" s="86"/>
      <c r="AI316" s="86"/>
      <c r="AJ316" s="86"/>
      <c r="AK316" s="86"/>
      <c r="AL316" s="61"/>
    </row>
    <row r="317" spans="1:1450" s="52" customFormat="1" x14ac:dyDescent="0.25">
      <c r="A317" s="115" t="s">
        <v>592</v>
      </c>
      <c r="B317" s="52" t="s">
        <v>592</v>
      </c>
      <c r="C317" s="52" t="s">
        <v>84</v>
      </c>
      <c r="D317" s="52" t="s">
        <v>923</v>
      </c>
      <c r="E317" s="52" t="s">
        <v>924</v>
      </c>
      <c r="F317" s="52" t="s">
        <v>925</v>
      </c>
      <c r="G317" s="53">
        <v>60366</v>
      </c>
      <c r="H317" s="53">
        <v>3315</v>
      </c>
      <c r="I317" s="53">
        <v>728</v>
      </c>
      <c r="J317" s="52">
        <v>2</v>
      </c>
      <c r="K317" s="116">
        <f>AVERAGE(G317:G318)</f>
        <v>62890</v>
      </c>
      <c r="L317" s="116">
        <f>STDEV(G317:G318)</f>
        <v>3569.4750314296921</v>
      </c>
      <c r="O317" s="52">
        <f t="shared" si="53"/>
        <v>1</v>
      </c>
      <c r="Y317" s="58"/>
      <c r="Z317" s="58"/>
      <c r="AA317" s="58"/>
      <c r="AB317" s="58"/>
      <c r="AF317" s="29"/>
      <c r="AG317" s="60"/>
      <c r="AH317" s="59"/>
      <c r="AI317" s="59"/>
      <c r="AJ317" s="59"/>
      <c r="AK317" s="59"/>
    </row>
    <row r="318" spans="1:1450" s="61" customFormat="1" x14ac:dyDescent="0.25">
      <c r="A318" s="115" t="s">
        <v>592</v>
      </c>
      <c r="B318" s="52" t="s">
        <v>592</v>
      </c>
      <c r="C318" s="52" t="s">
        <v>84</v>
      </c>
      <c r="D318" s="52" t="s">
        <v>926</v>
      </c>
      <c r="E318" s="52" t="s">
        <v>924</v>
      </c>
      <c r="F318" s="52" t="s">
        <v>927</v>
      </c>
      <c r="G318" s="53">
        <v>65414</v>
      </c>
      <c r="H318" s="53">
        <v>3679</v>
      </c>
      <c r="I318" s="53">
        <v>1108</v>
      </c>
      <c r="J318" s="52"/>
      <c r="K318" s="52"/>
      <c r="L318" s="52"/>
      <c r="M318" s="52"/>
      <c r="N318" s="52"/>
      <c r="O318" s="52">
        <f t="shared" si="53"/>
        <v>1</v>
      </c>
      <c r="P318" s="52"/>
      <c r="Q318" s="52"/>
      <c r="R318" s="52"/>
      <c r="S318" s="52"/>
      <c r="T318" s="52"/>
      <c r="U318" s="52"/>
      <c r="V318" s="52"/>
      <c r="W318" s="52"/>
      <c r="X318" s="52"/>
      <c r="Y318" s="58"/>
      <c r="Z318" s="58"/>
      <c r="AA318" s="58"/>
      <c r="AB318" s="58"/>
      <c r="AC318" s="52"/>
      <c r="AD318" s="52"/>
      <c r="AE318" s="52"/>
      <c r="AF318" s="29"/>
      <c r="AG318" s="60"/>
      <c r="AH318" s="59"/>
      <c r="AI318" s="59"/>
      <c r="AJ318" s="59"/>
      <c r="AK318" s="59"/>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c r="CN318" s="52"/>
      <c r="CO318" s="52"/>
      <c r="CP318" s="52"/>
      <c r="CQ318" s="52"/>
      <c r="CR318" s="52"/>
      <c r="CS318" s="52"/>
      <c r="CT318" s="52"/>
      <c r="CU318" s="52"/>
      <c r="CV318" s="52"/>
      <c r="CW318" s="52"/>
      <c r="CX318" s="52"/>
      <c r="CY318" s="52"/>
      <c r="CZ318" s="52"/>
      <c r="DA318" s="52"/>
      <c r="DB318" s="52"/>
      <c r="DC318" s="52"/>
      <c r="DD318" s="52"/>
      <c r="DE318" s="52"/>
      <c r="DF318" s="52"/>
      <c r="DG318" s="52"/>
      <c r="DH318" s="52"/>
      <c r="DI318" s="52"/>
      <c r="DJ318" s="52"/>
      <c r="DK318" s="52"/>
      <c r="DL318" s="52"/>
      <c r="DM318" s="52"/>
      <c r="DN318" s="52"/>
      <c r="DO318" s="52"/>
      <c r="DP318" s="52"/>
      <c r="DQ318" s="52"/>
      <c r="DR318" s="52"/>
      <c r="DS318" s="52"/>
      <c r="DT318" s="52"/>
      <c r="DU318" s="52"/>
      <c r="DV318" s="52"/>
      <c r="DW318" s="52"/>
      <c r="DX318" s="52"/>
      <c r="DY318" s="52"/>
      <c r="DZ318" s="52"/>
      <c r="EA318" s="52"/>
      <c r="EB318" s="52"/>
      <c r="EC318" s="52"/>
      <c r="ED318" s="52"/>
      <c r="EE318" s="52"/>
      <c r="EF318" s="52"/>
      <c r="EG318" s="52"/>
      <c r="EH318" s="52"/>
      <c r="EI318" s="52"/>
      <c r="EJ318" s="52"/>
      <c r="EK318" s="52"/>
      <c r="EL318" s="52"/>
      <c r="EM318" s="52"/>
      <c r="EN318" s="52"/>
      <c r="EO318" s="52"/>
      <c r="EP318" s="52"/>
      <c r="EQ318" s="52"/>
      <c r="ER318" s="52"/>
      <c r="ES318" s="52"/>
      <c r="ET318" s="52"/>
      <c r="EU318" s="52"/>
      <c r="EV318" s="52"/>
      <c r="EW318" s="52"/>
      <c r="EX318" s="52"/>
      <c r="EY318" s="52"/>
      <c r="EZ318" s="52"/>
      <c r="FA318" s="52"/>
      <c r="FB318" s="52"/>
      <c r="FC318" s="52"/>
      <c r="FD318" s="52"/>
      <c r="FE318" s="52"/>
      <c r="FF318" s="52"/>
      <c r="FG318" s="52"/>
      <c r="FH318" s="52"/>
      <c r="FI318" s="52"/>
      <c r="FJ318" s="52"/>
      <c r="FK318" s="52"/>
      <c r="FL318" s="52"/>
      <c r="FM318" s="52"/>
      <c r="FN318" s="52"/>
      <c r="FO318" s="52"/>
      <c r="FP318" s="52"/>
      <c r="FQ318" s="52"/>
      <c r="FR318" s="52"/>
      <c r="FS318" s="52"/>
      <c r="FT318" s="52"/>
      <c r="FU318" s="52"/>
      <c r="FV318" s="52"/>
      <c r="FW318" s="52"/>
      <c r="FX318" s="52"/>
      <c r="FY318" s="52"/>
      <c r="FZ318" s="52"/>
      <c r="GA318" s="52"/>
      <c r="GB318" s="52"/>
      <c r="GC318" s="52"/>
      <c r="GD318" s="52"/>
      <c r="GE318" s="52"/>
      <c r="GF318" s="52"/>
      <c r="GG318" s="52"/>
      <c r="GH318" s="52"/>
      <c r="GI318" s="52"/>
      <c r="GJ318" s="52"/>
      <c r="GK318" s="52"/>
      <c r="GL318" s="52"/>
      <c r="GM318" s="52"/>
      <c r="GN318" s="52"/>
      <c r="GO318" s="52"/>
      <c r="GP318" s="52"/>
      <c r="GQ318" s="52"/>
      <c r="GR318" s="52"/>
      <c r="GS318" s="52"/>
      <c r="GT318" s="52"/>
      <c r="GU318" s="52"/>
      <c r="GV318" s="52"/>
      <c r="GW318" s="52"/>
      <c r="GX318" s="52"/>
      <c r="GY318" s="52"/>
      <c r="GZ318" s="52"/>
      <c r="HA318" s="52"/>
      <c r="HB318" s="52"/>
      <c r="HC318" s="52"/>
      <c r="HD318" s="52"/>
      <c r="HE318" s="52"/>
      <c r="HF318" s="52"/>
      <c r="HG318" s="52"/>
      <c r="HH318" s="52"/>
      <c r="HI318" s="52"/>
      <c r="HJ318" s="52"/>
      <c r="HK318" s="52"/>
      <c r="HL318" s="52"/>
      <c r="HM318" s="52"/>
      <c r="HN318" s="52"/>
      <c r="HO318" s="52"/>
      <c r="HP318" s="52"/>
      <c r="HQ318" s="52"/>
      <c r="HR318" s="52"/>
      <c r="HS318" s="52"/>
      <c r="HT318" s="52"/>
      <c r="HU318" s="52"/>
      <c r="HV318" s="52"/>
      <c r="HW318" s="52"/>
      <c r="HX318" s="52"/>
      <c r="HY318" s="52"/>
      <c r="HZ318" s="52"/>
      <c r="IA318" s="52"/>
      <c r="IB318" s="52"/>
      <c r="IC318" s="52"/>
      <c r="ID318" s="52"/>
      <c r="IE318" s="52"/>
      <c r="IF318" s="52"/>
      <c r="IG318" s="52"/>
      <c r="IH318" s="52"/>
      <c r="II318" s="52"/>
      <c r="IJ318" s="52"/>
      <c r="IK318" s="52"/>
      <c r="IL318" s="52"/>
      <c r="IM318" s="52"/>
      <c r="IN318" s="52"/>
      <c r="IO318" s="52"/>
      <c r="IP318" s="52"/>
      <c r="IQ318" s="52"/>
      <c r="IR318" s="52"/>
      <c r="IS318" s="52"/>
      <c r="IT318" s="52"/>
      <c r="IU318" s="52"/>
      <c r="IV318" s="52"/>
      <c r="IW318" s="52"/>
      <c r="IX318" s="52"/>
      <c r="IY318" s="52"/>
      <c r="IZ318" s="52"/>
      <c r="JA318" s="52"/>
      <c r="JB318" s="52"/>
      <c r="JC318" s="52"/>
      <c r="JD318" s="52"/>
      <c r="JE318" s="52"/>
      <c r="JF318" s="52"/>
      <c r="JG318" s="52"/>
      <c r="JH318" s="52"/>
      <c r="JI318" s="52"/>
      <c r="JJ318" s="52"/>
      <c r="JK318" s="52"/>
      <c r="JL318" s="52"/>
      <c r="JM318" s="52"/>
      <c r="JN318" s="52"/>
      <c r="JO318" s="52"/>
      <c r="JP318" s="52"/>
      <c r="JQ318" s="52"/>
      <c r="JR318" s="52"/>
      <c r="JS318" s="52"/>
      <c r="JT318" s="52"/>
      <c r="JU318" s="52"/>
      <c r="JV318" s="52"/>
      <c r="JW318" s="52"/>
      <c r="JX318" s="52"/>
      <c r="JY318" s="52"/>
      <c r="JZ318" s="52"/>
      <c r="KA318" s="52"/>
      <c r="KB318" s="52"/>
      <c r="KC318" s="52"/>
      <c r="KD318" s="52"/>
      <c r="KE318" s="52"/>
      <c r="KF318" s="52"/>
      <c r="KG318" s="52"/>
      <c r="KH318" s="52"/>
      <c r="KI318" s="52"/>
      <c r="KJ318" s="52"/>
      <c r="KK318" s="52"/>
      <c r="KL318" s="52"/>
      <c r="KM318" s="52"/>
      <c r="KN318" s="52"/>
      <c r="KO318" s="52"/>
      <c r="KP318" s="52"/>
      <c r="KQ318" s="52"/>
      <c r="KR318" s="52"/>
      <c r="KS318" s="52"/>
      <c r="KT318" s="52"/>
      <c r="KU318" s="52"/>
      <c r="KV318" s="52"/>
      <c r="KW318" s="52"/>
      <c r="KX318" s="52"/>
      <c r="KY318" s="52"/>
      <c r="KZ318" s="52"/>
      <c r="LA318" s="52"/>
      <c r="LB318" s="52"/>
      <c r="LC318" s="52"/>
      <c r="LD318" s="52"/>
      <c r="LE318" s="52"/>
      <c r="LF318" s="52"/>
      <c r="LG318" s="52"/>
      <c r="LH318" s="52"/>
      <c r="LI318" s="52"/>
      <c r="LJ318" s="52"/>
      <c r="LK318" s="52"/>
      <c r="LL318" s="52"/>
      <c r="LM318" s="52"/>
      <c r="LN318" s="52"/>
      <c r="LO318" s="52"/>
      <c r="LP318" s="52"/>
      <c r="LQ318" s="52"/>
      <c r="LR318" s="52"/>
      <c r="LS318" s="52"/>
      <c r="LT318" s="52"/>
      <c r="LU318" s="52"/>
      <c r="LV318" s="52"/>
      <c r="LW318" s="52"/>
      <c r="LX318" s="52"/>
      <c r="LY318" s="52"/>
      <c r="LZ318" s="52"/>
      <c r="MA318" s="52"/>
      <c r="MB318" s="52"/>
      <c r="MC318" s="52"/>
      <c r="MD318" s="52"/>
      <c r="ME318" s="52"/>
      <c r="MF318" s="52"/>
      <c r="MG318" s="52"/>
      <c r="MH318" s="52"/>
      <c r="MI318" s="52"/>
      <c r="MJ318" s="52"/>
      <c r="MK318" s="52"/>
      <c r="ML318" s="52"/>
      <c r="MM318" s="52"/>
      <c r="MN318" s="52"/>
      <c r="MO318" s="52"/>
      <c r="MP318" s="52"/>
      <c r="MQ318" s="52"/>
      <c r="MR318" s="52"/>
      <c r="MS318" s="52"/>
      <c r="MT318" s="52"/>
      <c r="MU318" s="52"/>
      <c r="MV318" s="52"/>
      <c r="MW318" s="52"/>
      <c r="MX318" s="52"/>
      <c r="MY318" s="52"/>
      <c r="MZ318" s="52"/>
      <c r="NA318" s="52"/>
      <c r="NB318" s="52"/>
      <c r="NC318" s="52"/>
      <c r="ND318" s="52"/>
      <c r="NE318" s="52"/>
      <c r="NF318" s="52"/>
      <c r="NG318" s="52"/>
      <c r="NH318" s="52"/>
      <c r="NI318" s="52"/>
      <c r="NJ318" s="52"/>
      <c r="NK318" s="52"/>
      <c r="NL318" s="52"/>
      <c r="NM318" s="52"/>
      <c r="NN318" s="52"/>
      <c r="NO318" s="52"/>
      <c r="NP318" s="52"/>
      <c r="NQ318" s="52"/>
      <c r="NR318" s="52"/>
      <c r="NS318" s="52"/>
      <c r="NT318" s="52"/>
      <c r="NU318" s="52"/>
      <c r="NV318" s="52"/>
      <c r="NW318" s="52"/>
      <c r="NX318" s="52"/>
      <c r="NY318" s="52"/>
      <c r="NZ318" s="52"/>
      <c r="OA318" s="52"/>
      <c r="OB318" s="52"/>
      <c r="OC318" s="52"/>
      <c r="OD318" s="52"/>
      <c r="OE318" s="52"/>
      <c r="OF318" s="52"/>
      <c r="OG318" s="52"/>
      <c r="OH318" s="52"/>
      <c r="OI318" s="52"/>
      <c r="OJ318" s="52"/>
      <c r="OK318" s="52"/>
      <c r="OL318" s="52"/>
      <c r="OM318" s="52"/>
      <c r="ON318" s="52"/>
      <c r="OO318" s="52"/>
      <c r="OP318" s="52"/>
      <c r="OQ318" s="52"/>
      <c r="OR318" s="52"/>
      <c r="OS318" s="52"/>
      <c r="OT318" s="52"/>
      <c r="OU318" s="52"/>
      <c r="OV318" s="52"/>
      <c r="OW318" s="52"/>
      <c r="OX318" s="52"/>
      <c r="OY318" s="52"/>
      <c r="OZ318" s="52"/>
      <c r="PA318" s="52"/>
      <c r="PB318" s="52"/>
      <c r="PC318" s="52"/>
      <c r="PD318" s="52"/>
      <c r="PE318" s="52"/>
      <c r="PF318" s="52"/>
      <c r="PG318" s="52"/>
      <c r="PH318" s="52"/>
      <c r="PI318" s="52"/>
      <c r="PJ318" s="52"/>
      <c r="PK318" s="52"/>
      <c r="PL318" s="52"/>
      <c r="PM318" s="52"/>
      <c r="PN318" s="52"/>
      <c r="PO318" s="52"/>
      <c r="PP318" s="52"/>
      <c r="PQ318" s="52"/>
      <c r="PR318" s="52"/>
      <c r="PS318" s="52"/>
      <c r="PT318" s="52"/>
      <c r="PU318" s="52"/>
      <c r="PV318" s="52"/>
      <c r="PW318" s="52"/>
      <c r="PX318" s="52"/>
      <c r="PY318" s="52"/>
      <c r="PZ318" s="52"/>
      <c r="QA318" s="52"/>
      <c r="QB318" s="52"/>
      <c r="QC318" s="52"/>
      <c r="QD318" s="52"/>
      <c r="QE318" s="52"/>
      <c r="QF318" s="52"/>
      <c r="QG318" s="52"/>
      <c r="QH318" s="52"/>
      <c r="QI318" s="52"/>
      <c r="QJ318" s="52"/>
      <c r="QK318" s="52"/>
      <c r="QL318" s="52"/>
      <c r="QM318" s="52"/>
      <c r="QN318" s="52"/>
      <c r="QO318" s="52"/>
      <c r="QP318" s="52"/>
      <c r="QQ318" s="52"/>
      <c r="QR318" s="52"/>
      <c r="QS318" s="52"/>
      <c r="QT318" s="52"/>
      <c r="QU318" s="52"/>
      <c r="QV318" s="52"/>
      <c r="QW318" s="52"/>
      <c r="QX318" s="52"/>
      <c r="QY318" s="52"/>
      <c r="QZ318" s="52"/>
      <c r="RA318" s="52"/>
      <c r="RB318" s="52"/>
      <c r="RC318" s="52"/>
      <c r="RD318" s="52"/>
      <c r="RE318" s="52"/>
      <c r="RF318" s="52"/>
      <c r="RG318" s="52"/>
      <c r="RH318" s="52"/>
      <c r="RI318" s="52"/>
      <c r="RJ318" s="52"/>
      <c r="RK318" s="52"/>
      <c r="RL318" s="52"/>
      <c r="RM318" s="52"/>
      <c r="RN318" s="52"/>
      <c r="RO318" s="52"/>
      <c r="RP318" s="52"/>
      <c r="RQ318" s="52"/>
      <c r="RR318" s="52"/>
      <c r="RS318" s="52"/>
      <c r="RT318" s="52"/>
      <c r="RU318" s="52"/>
      <c r="RV318" s="52"/>
      <c r="RW318" s="52"/>
      <c r="RX318" s="52"/>
      <c r="RY318" s="52"/>
      <c r="RZ318" s="52"/>
      <c r="SA318" s="52"/>
      <c r="SB318" s="52"/>
      <c r="SC318" s="52"/>
      <c r="SD318" s="52"/>
      <c r="SE318" s="52"/>
      <c r="SF318" s="52"/>
      <c r="SG318" s="52"/>
      <c r="SH318" s="52"/>
      <c r="SI318" s="52"/>
      <c r="SJ318" s="52"/>
      <c r="SK318" s="52"/>
      <c r="SL318" s="52"/>
      <c r="SM318" s="52"/>
      <c r="SN318" s="52"/>
      <c r="SO318" s="52"/>
      <c r="SP318" s="52"/>
      <c r="SQ318" s="52"/>
      <c r="SR318" s="52"/>
      <c r="SS318" s="52"/>
      <c r="ST318" s="52"/>
      <c r="SU318" s="52"/>
      <c r="SV318" s="52"/>
      <c r="SW318" s="52"/>
      <c r="SX318" s="52"/>
      <c r="SY318" s="52"/>
      <c r="SZ318" s="52"/>
      <c r="TA318" s="52"/>
      <c r="TB318" s="52"/>
      <c r="TC318" s="52"/>
      <c r="TD318" s="52"/>
      <c r="TE318" s="52"/>
      <c r="TF318" s="52"/>
      <c r="TG318" s="52"/>
      <c r="TH318" s="52"/>
      <c r="TI318" s="52"/>
      <c r="TJ318" s="52"/>
      <c r="TK318" s="52"/>
      <c r="TL318" s="52"/>
      <c r="TM318" s="52"/>
      <c r="TN318" s="52"/>
      <c r="TO318" s="52"/>
      <c r="TP318" s="52"/>
      <c r="TQ318" s="52"/>
      <c r="TR318" s="52"/>
      <c r="TS318" s="52"/>
      <c r="TT318" s="52"/>
      <c r="TU318" s="52"/>
      <c r="TV318" s="52"/>
      <c r="TW318" s="52"/>
      <c r="TX318" s="52"/>
      <c r="TY318" s="52"/>
      <c r="TZ318" s="52"/>
      <c r="UA318" s="52"/>
      <c r="UB318" s="52"/>
      <c r="UC318" s="52"/>
      <c r="UD318" s="52"/>
      <c r="UE318" s="52"/>
      <c r="UF318" s="52"/>
      <c r="UG318" s="52"/>
      <c r="UH318" s="52"/>
      <c r="UI318" s="52"/>
      <c r="UJ318" s="52"/>
      <c r="UK318" s="52"/>
      <c r="UL318" s="52"/>
      <c r="UM318" s="52"/>
      <c r="UN318" s="52"/>
      <c r="UO318" s="52"/>
      <c r="UP318" s="52"/>
      <c r="UQ318" s="52"/>
      <c r="UR318" s="52"/>
      <c r="US318" s="52"/>
      <c r="UT318" s="52"/>
      <c r="UU318" s="52"/>
      <c r="UV318" s="52"/>
      <c r="UW318" s="52"/>
      <c r="UX318" s="52"/>
      <c r="UY318" s="52"/>
      <c r="UZ318" s="52"/>
      <c r="VA318" s="52"/>
      <c r="VB318" s="52"/>
      <c r="VC318" s="52"/>
      <c r="VD318" s="52"/>
      <c r="VE318" s="52"/>
      <c r="VF318" s="52"/>
      <c r="VG318" s="52"/>
      <c r="VH318" s="52"/>
      <c r="VI318" s="52"/>
      <c r="VJ318" s="52"/>
      <c r="VK318" s="52"/>
      <c r="VL318" s="52"/>
      <c r="VM318" s="52"/>
      <c r="VN318" s="52"/>
      <c r="VO318" s="52"/>
      <c r="VP318" s="52"/>
      <c r="VQ318" s="52"/>
      <c r="VR318" s="52"/>
      <c r="VS318" s="52"/>
      <c r="VT318" s="52"/>
      <c r="VU318" s="52"/>
      <c r="VV318" s="52"/>
      <c r="VW318" s="52"/>
      <c r="VX318" s="52"/>
      <c r="VY318" s="52"/>
      <c r="VZ318" s="52"/>
      <c r="WA318" s="52"/>
      <c r="WB318" s="52"/>
      <c r="WC318" s="52"/>
      <c r="WD318" s="52"/>
      <c r="WE318" s="52"/>
      <c r="WF318" s="52"/>
      <c r="WG318" s="52"/>
      <c r="WH318" s="52"/>
      <c r="WI318" s="52"/>
      <c r="WJ318" s="52"/>
      <c r="WK318" s="52"/>
      <c r="WL318" s="52"/>
      <c r="WM318" s="52"/>
      <c r="WN318" s="52"/>
      <c r="WO318" s="52"/>
      <c r="WP318" s="52"/>
      <c r="WQ318" s="52"/>
      <c r="WR318" s="52"/>
      <c r="WS318" s="52"/>
      <c r="WT318" s="52"/>
      <c r="WU318" s="52"/>
      <c r="WV318" s="52"/>
      <c r="WW318" s="52"/>
      <c r="WX318" s="52"/>
      <c r="WY318" s="52"/>
      <c r="WZ318" s="52"/>
      <c r="XA318" s="52"/>
      <c r="XB318" s="52"/>
      <c r="XC318" s="52"/>
      <c r="XD318" s="52"/>
      <c r="XE318" s="52"/>
      <c r="XF318" s="52"/>
      <c r="XG318" s="52"/>
      <c r="XH318" s="52"/>
      <c r="XI318" s="52"/>
      <c r="XJ318" s="52"/>
      <c r="XK318" s="52"/>
      <c r="XL318" s="52"/>
      <c r="XM318" s="52"/>
      <c r="XN318" s="52"/>
      <c r="XO318" s="52"/>
      <c r="XP318" s="52"/>
      <c r="XQ318" s="52"/>
      <c r="XR318" s="52"/>
      <c r="XS318" s="52"/>
      <c r="XT318" s="52"/>
      <c r="XU318" s="52"/>
      <c r="XV318" s="52"/>
      <c r="XW318" s="52"/>
      <c r="XX318" s="52"/>
      <c r="XY318" s="52"/>
      <c r="XZ318" s="52"/>
      <c r="YA318" s="52"/>
      <c r="YB318" s="52"/>
      <c r="YC318" s="52"/>
      <c r="YD318" s="52"/>
      <c r="YE318" s="52"/>
      <c r="YF318" s="52"/>
      <c r="YG318" s="52"/>
      <c r="YH318" s="52"/>
      <c r="YI318" s="52"/>
      <c r="YJ318" s="52"/>
      <c r="YK318" s="52"/>
      <c r="YL318" s="52"/>
      <c r="YM318" s="52"/>
      <c r="YN318" s="52"/>
      <c r="YO318" s="52"/>
      <c r="YP318" s="52"/>
      <c r="YQ318" s="52"/>
      <c r="YR318" s="52"/>
      <c r="YS318" s="52"/>
      <c r="YT318" s="52"/>
      <c r="YU318" s="52"/>
      <c r="YV318" s="52"/>
      <c r="YW318" s="52"/>
      <c r="YX318" s="52"/>
      <c r="YY318" s="52"/>
      <c r="YZ318" s="52"/>
      <c r="ZA318" s="52"/>
      <c r="ZB318" s="52"/>
      <c r="ZC318" s="52"/>
      <c r="ZD318" s="52"/>
      <c r="ZE318" s="52"/>
      <c r="ZF318" s="52"/>
      <c r="ZG318" s="52"/>
      <c r="ZH318" s="52"/>
      <c r="ZI318" s="52"/>
      <c r="ZJ318" s="52"/>
      <c r="ZK318" s="52"/>
      <c r="ZL318" s="52"/>
      <c r="ZM318" s="52"/>
      <c r="ZN318" s="52"/>
      <c r="ZO318" s="52"/>
      <c r="ZP318" s="52"/>
      <c r="ZQ318" s="52"/>
      <c r="ZR318" s="52"/>
      <c r="ZS318" s="52"/>
      <c r="ZT318" s="52"/>
      <c r="ZU318" s="52"/>
      <c r="ZV318" s="52"/>
      <c r="ZW318" s="52"/>
      <c r="ZX318" s="52"/>
      <c r="ZY318" s="52"/>
      <c r="ZZ318" s="52"/>
      <c r="AAA318" s="52"/>
      <c r="AAB318" s="52"/>
      <c r="AAC318" s="52"/>
      <c r="AAD318" s="52"/>
      <c r="AAE318" s="52"/>
      <c r="AAF318" s="52"/>
      <c r="AAG318" s="52"/>
      <c r="AAH318" s="52"/>
      <c r="AAI318" s="52"/>
      <c r="AAJ318" s="52"/>
      <c r="AAK318" s="52"/>
      <c r="AAL318" s="52"/>
      <c r="AAM318" s="52"/>
      <c r="AAN318" s="52"/>
      <c r="AAO318" s="52"/>
      <c r="AAP318" s="52"/>
      <c r="AAQ318" s="52"/>
      <c r="AAR318" s="52"/>
      <c r="AAS318" s="52"/>
      <c r="AAT318" s="52"/>
      <c r="AAU318" s="52"/>
      <c r="AAV318" s="52"/>
      <c r="AAW318" s="52"/>
      <c r="AAX318" s="52"/>
      <c r="AAY318" s="52"/>
      <c r="AAZ318" s="52"/>
      <c r="ABA318" s="52"/>
      <c r="ABB318" s="52"/>
      <c r="ABC318" s="52"/>
      <c r="ABD318" s="52"/>
      <c r="ABE318" s="52"/>
      <c r="ABF318" s="52"/>
      <c r="ABG318" s="52"/>
      <c r="ABH318" s="52"/>
      <c r="ABI318" s="52"/>
      <c r="ABJ318" s="52"/>
      <c r="ABK318" s="52"/>
      <c r="ABL318" s="52"/>
      <c r="ABM318" s="52"/>
      <c r="ABN318" s="52"/>
      <c r="ABO318" s="52"/>
      <c r="ABP318" s="52"/>
      <c r="ABQ318" s="52"/>
      <c r="ABR318" s="52"/>
      <c r="ABS318" s="52"/>
      <c r="ABT318" s="52"/>
      <c r="ABU318" s="52"/>
      <c r="ABV318" s="52"/>
      <c r="ABW318" s="52"/>
      <c r="ABX318" s="52"/>
      <c r="ABY318" s="52"/>
      <c r="ABZ318" s="52"/>
      <c r="ACA318" s="52"/>
      <c r="ACB318" s="52"/>
      <c r="ACC318" s="52"/>
      <c r="ACD318" s="52"/>
      <c r="ACE318" s="52"/>
      <c r="ACF318" s="52"/>
      <c r="ACG318" s="52"/>
      <c r="ACH318" s="52"/>
      <c r="ACI318" s="52"/>
      <c r="ACJ318" s="52"/>
      <c r="ACK318" s="52"/>
      <c r="ACL318" s="52"/>
      <c r="ACM318" s="52"/>
      <c r="ACN318" s="52"/>
      <c r="ACO318" s="52"/>
      <c r="ACP318" s="52"/>
      <c r="ACQ318" s="52"/>
      <c r="ACR318" s="52"/>
      <c r="ACS318" s="52"/>
      <c r="ACT318" s="52"/>
      <c r="ACU318" s="52"/>
      <c r="ACV318" s="52"/>
      <c r="ACW318" s="52"/>
      <c r="ACX318" s="52"/>
      <c r="ACY318" s="52"/>
      <c r="ACZ318" s="52"/>
      <c r="ADA318" s="52"/>
      <c r="ADB318" s="52"/>
      <c r="ADC318" s="52"/>
      <c r="ADD318" s="52"/>
      <c r="ADE318" s="52"/>
      <c r="ADF318" s="52"/>
      <c r="ADG318" s="52"/>
      <c r="ADH318" s="52"/>
      <c r="ADI318" s="52"/>
      <c r="ADJ318" s="52"/>
      <c r="ADK318" s="52"/>
      <c r="ADL318" s="52"/>
      <c r="ADM318" s="52"/>
      <c r="ADN318" s="52"/>
      <c r="ADO318" s="52"/>
      <c r="ADP318" s="52"/>
      <c r="ADQ318" s="52"/>
      <c r="ADR318" s="52"/>
      <c r="ADS318" s="52"/>
      <c r="ADT318" s="52"/>
      <c r="ADU318" s="52"/>
      <c r="ADV318" s="52"/>
      <c r="ADW318" s="52"/>
      <c r="ADX318" s="52"/>
      <c r="ADY318" s="52"/>
      <c r="ADZ318" s="52"/>
      <c r="AEA318" s="52"/>
      <c r="AEB318" s="52"/>
      <c r="AEC318" s="52"/>
      <c r="AED318" s="52"/>
      <c r="AEE318" s="52"/>
      <c r="AEF318" s="52"/>
      <c r="AEG318" s="52"/>
      <c r="AEH318" s="52"/>
      <c r="AEI318" s="52"/>
      <c r="AEJ318" s="52"/>
      <c r="AEK318" s="52"/>
      <c r="AEL318" s="52"/>
      <c r="AEM318" s="52"/>
      <c r="AEN318" s="52"/>
      <c r="AEO318" s="52"/>
      <c r="AEP318" s="52"/>
      <c r="AEQ318" s="52"/>
      <c r="AER318" s="52"/>
      <c r="AES318" s="52"/>
      <c r="AET318" s="52"/>
      <c r="AEU318" s="52"/>
      <c r="AEV318" s="52"/>
      <c r="AEW318" s="52"/>
      <c r="AEX318" s="52"/>
      <c r="AEY318" s="52"/>
      <c r="AEZ318" s="52"/>
      <c r="AFA318" s="52"/>
      <c r="AFB318" s="52"/>
      <c r="AFC318" s="52"/>
      <c r="AFD318" s="52"/>
      <c r="AFE318" s="52"/>
      <c r="AFF318" s="52"/>
      <c r="AFG318" s="52"/>
      <c r="AFH318" s="52"/>
      <c r="AFI318" s="52"/>
      <c r="AFJ318" s="52"/>
      <c r="AFK318" s="52"/>
      <c r="AFL318" s="52"/>
      <c r="AFM318" s="52"/>
      <c r="AFN318" s="52"/>
      <c r="AFO318" s="52"/>
      <c r="AFP318" s="52"/>
      <c r="AFQ318" s="52"/>
      <c r="AFR318" s="52"/>
      <c r="AFS318" s="52"/>
      <c r="AFT318" s="52"/>
      <c r="AFU318" s="52"/>
      <c r="AFV318" s="52"/>
      <c r="AFW318" s="52"/>
      <c r="AFX318" s="52"/>
      <c r="AFY318" s="52"/>
      <c r="AFZ318" s="52"/>
      <c r="AGA318" s="52"/>
      <c r="AGB318" s="52"/>
      <c r="AGC318" s="52"/>
      <c r="AGD318" s="52"/>
      <c r="AGE318" s="52"/>
      <c r="AGF318" s="52"/>
      <c r="AGG318" s="52"/>
      <c r="AGH318" s="52"/>
      <c r="AGI318" s="52"/>
      <c r="AGJ318" s="52"/>
      <c r="AGK318" s="52"/>
      <c r="AGL318" s="52"/>
      <c r="AGM318" s="52"/>
      <c r="AGN318" s="52"/>
      <c r="AGO318" s="52"/>
      <c r="AGP318" s="52"/>
      <c r="AGQ318" s="52"/>
      <c r="AGR318" s="52"/>
      <c r="AGS318" s="52"/>
      <c r="AGT318" s="52"/>
      <c r="AGU318" s="52"/>
      <c r="AGV318" s="52"/>
      <c r="AGW318" s="52"/>
      <c r="AGX318" s="52"/>
      <c r="AGY318" s="52"/>
      <c r="AGZ318" s="52"/>
      <c r="AHA318" s="52"/>
      <c r="AHB318" s="52"/>
      <c r="AHC318" s="52"/>
      <c r="AHD318" s="52"/>
      <c r="AHE318" s="52"/>
      <c r="AHF318" s="52"/>
      <c r="AHG318" s="52"/>
      <c r="AHH318" s="52"/>
      <c r="AHI318" s="52"/>
      <c r="AHJ318" s="52"/>
      <c r="AHK318" s="52"/>
      <c r="AHL318" s="52"/>
      <c r="AHM318" s="52"/>
      <c r="AHN318" s="52"/>
      <c r="AHO318" s="52"/>
      <c r="AHP318" s="52"/>
      <c r="AHQ318" s="52"/>
      <c r="AHR318" s="52"/>
      <c r="AHS318" s="52"/>
      <c r="AHT318" s="52"/>
      <c r="AHU318" s="52"/>
      <c r="AHV318" s="52"/>
      <c r="AHW318" s="52"/>
      <c r="AHX318" s="52"/>
      <c r="AHY318" s="52"/>
      <c r="AHZ318" s="52"/>
      <c r="AIA318" s="52"/>
      <c r="AIB318" s="52"/>
      <c r="AIC318" s="52"/>
      <c r="AID318" s="52"/>
      <c r="AIE318" s="52"/>
      <c r="AIF318" s="52"/>
      <c r="AIG318" s="52"/>
      <c r="AIH318" s="52"/>
      <c r="AII318" s="52"/>
      <c r="AIJ318" s="52"/>
      <c r="AIK318" s="52"/>
      <c r="AIL318" s="52"/>
      <c r="AIM318" s="52"/>
      <c r="AIN318" s="52"/>
      <c r="AIO318" s="52"/>
      <c r="AIP318" s="52"/>
      <c r="AIQ318" s="52"/>
      <c r="AIR318" s="52"/>
      <c r="AIS318" s="52"/>
      <c r="AIT318" s="52"/>
      <c r="AIU318" s="52"/>
      <c r="AIV318" s="52"/>
      <c r="AIW318" s="52"/>
      <c r="AIX318" s="52"/>
      <c r="AIY318" s="52"/>
      <c r="AIZ318" s="52"/>
      <c r="AJA318" s="52"/>
      <c r="AJB318" s="52"/>
      <c r="AJC318" s="52"/>
      <c r="AJD318" s="52"/>
      <c r="AJE318" s="52"/>
      <c r="AJF318" s="52"/>
      <c r="AJG318" s="52"/>
      <c r="AJH318" s="52"/>
      <c r="AJI318" s="52"/>
      <c r="AJJ318" s="52"/>
      <c r="AJK318" s="52"/>
      <c r="AJL318" s="52"/>
      <c r="AJM318" s="52"/>
      <c r="AJN318" s="52"/>
      <c r="AJO318" s="52"/>
      <c r="AJP318" s="52"/>
      <c r="AJQ318" s="52"/>
      <c r="AJR318" s="52"/>
      <c r="AJS318" s="52"/>
      <c r="AJT318" s="52"/>
      <c r="AJU318" s="52"/>
      <c r="AJV318" s="52"/>
      <c r="AJW318" s="52"/>
      <c r="AJX318" s="52"/>
      <c r="AJY318" s="52"/>
      <c r="AJZ318" s="52"/>
      <c r="AKA318" s="52"/>
      <c r="AKB318" s="52"/>
      <c r="AKC318" s="52"/>
      <c r="AKD318" s="52"/>
      <c r="AKE318" s="52"/>
      <c r="AKF318" s="52"/>
      <c r="AKG318" s="52"/>
      <c r="AKH318" s="52"/>
      <c r="AKI318" s="52"/>
      <c r="AKJ318" s="52"/>
      <c r="AKK318" s="52"/>
      <c r="AKL318" s="52"/>
      <c r="AKM318" s="52"/>
      <c r="AKN318" s="52"/>
      <c r="AKO318" s="52"/>
      <c r="AKP318" s="52"/>
      <c r="AKQ318" s="52"/>
      <c r="AKR318" s="52"/>
      <c r="AKS318" s="52"/>
      <c r="AKT318" s="52"/>
      <c r="AKU318" s="52"/>
      <c r="AKV318" s="52"/>
      <c r="AKW318" s="52"/>
      <c r="AKX318" s="52"/>
      <c r="AKY318" s="52"/>
      <c r="AKZ318" s="52"/>
      <c r="ALA318" s="52"/>
      <c r="ALB318" s="52"/>
      <c r="ALC318" s="52"/>
      <c r="ALD318" s="52"/>
      <c r="ALE318" s="52"/>
      <c r="ALF318" s="52"/>
      <c r="ALG318" s="52"/>
      <c r="ALH318" s="52"/>
      <c r="ALI318" s="52"/>
      <c r="ALJ318" s="52"/>
      <c r="ALK318" s="52"/>
      <c r="ALL318" s="52"/>
      <c r="ALM318" s="52"/>
      <c r="ALN318" s="52"/>
      <c r="ALO318" s="52"/>
      <c r="ALP318" s="52"/>
      <c r="ALQ318" s="52"/>
      <c r="ALR318" s="52"/>
      <c r="ALS318" s="52"/>
      <c r="ALT318" s="52"/>
      <c r="ALU318" s="52"/>
      <c r="ALV318" s="52"/>
      <c r="ALW318" s="52"/>
      <c r="ALX318" s="52"/>
      <c r="ALY318" s="52"/>
      <c r="ALZ318" s="52"/>
      <c r="AMA318" s="52"/>
      <c r="AMB318" s="52"/>
      <c r="AMC318" s="52"/>
      <c r="AMD318" s="52"/>
      <c r="AME318" s="52"/>
      <c r="AMF318" s="52"/>
      <c r="AMG318" s="52"/>
      <c r="AMH318" s="52"/>
      <c r="AMI318" s="52"/>
      <c r="AMJ318" s="52"/>
      <c r="AMK318" s="52"/>
      <c r="AML318" s="52"/>
      <c r="AMM318" s="52"/>
      <c r="AMN318" s="52"/>
      <c r="AMO318" s="52"/>
      <c r="AMP318" s="52"/>
      <c r="AMQ318" s="52"/>
      <c r="AMR318" s="52"/>
      <c r="AMS318" s="52"/>
      <c r="AMT318" s="52"/>
      <c r="AMU318" s="52"/>
      <c r="AMV318" s="52"/>
      <c r="AMW318" s="52"/>
      <c r="AMX318" s="52"/>
      <c r="AMY318" s="52"/>
      <c r="AMZ318" s="52"/>
      <c r="ANA318" s="52"/>
      <c r="ANB318" s="52"/>
      <c r="ANC318" s="52"/>
      <c r="AND318" s="52"/>
      <c r="ANE318" s="52"/>
      <c r="ANF318" s="52"/>
      <c r="ANG318" s="52"/>
      <c r="ANH318" s="52"/>
      <c r="ANI318" s="52"/>
      <c r="ANJ318" s="52"/>
      <c r="ANK318" s="52"/>
      <c r="ANL318" s="52"/>
      <c r="ANM318" s="52"/>
      <c r="ANN318" s="52"/>
      <c r="ANO318" s="52"/>
      <c r="ANP318" s="52"/>
      <c r="ANQ318" s="52"/>
      <c r="ANR318" s="52"/>
      <c r="ANS318" s="52"/>
      <c r="ANT318" s="52"/>
      <c r="ANU318" s="52"/>
      <c r="ANV318" s="52"/>
      <c r="ANW318" s="52"/>
      <c r="ANX318" s="52"/>
      <c r="ANY318" s="52"/>
      <c r="ANZ318" s="52"/>
      <c r="AOA318" s="52"/>
      <c r="AOB318" s="52"/>
      <c r="AOC318" s="52"/>
      <c r="AOD318" s="52"/>
      <c r="AOE318" s="52"/>
      <c r="AOF318" s="52"/>
      <c r="AOG318" s="52"/>
      <c r="AOH318" s="52"/>
      <c r="AOI318" s="52"/>
      <c r="AOJ318" s="52"/>
      <c r="AOK318" s="52"/>
      <c r="AOL318" s="52"/>
      <c r="AOM318" s="52"/>
      <c r="AON318" s="52"/>
      <c r="AOO318" s="52"/>
      <c r="AOP318" s="52"/>
      <c r="AOQ318" s="52"/>
      <c r="AOR318" s="52"/>
      <c r="AOS318" s="52"/>
      <c r="AOT318" s="52"/>
      <c r="AOU318" s="52"/>
      <c r="AOV318" s="52"/>
      <c r="AOW318" s="52"/>
      <c r="AOX318" s="52"/>
      <c r="AOY318" s="52"/>
      <c r="AOZ318" s="52"/>
      <c r="APA318" s="52"/>
      <c r="APB318" s="52"/>
      <c r="APC318" s="52"/>
      <c r="APD318" s="52"/>
      <c r="APE318" s="52"/>
      <c r="APF318" s="52"/>
      <c r="APG318" s="52"/>
      <c r="APH318" s="52"/>
      <c r="API318" s="52"/>
      <c r="APJ318" s="52"/>
      <c r="APK318" s="52"/>
      <c r="APL318" s="52"/>
      <c r="APM318" s="52"/>
      <c r="APN318" s="52"/>
      <c r="APO318" s="52"/>
      <c r="APP318" s="52"/>
      <c r="APQ318" s="52"/>
      <c r="APR318" s="52"/>
      <c r="APS318" s="52"/>
      <c r="APT318" s="52"/>
      <c r="APU318" s="52"/>
      <c r="APV318" s="52"/>
      <c r="APW318" s="52"/>
      <c r="APX318" s="52"/>
      <c r="APY318" s="52"/>
      <c r="APZ318" s="52"/>
      <c r="AQA318" s="52"/>
      <c r="AQB318" s="52"/>
      <c r="AQC318" s="52"/>
      <c r="AQD318" s="52"/>
      <c r="AQE318" s="52"/>
      <c r="AQF318" s="52"/>
      <c r="AQG318" s="52"/>
      <c r="AQH318" s="52"/>
      <c r="AQI318" s="52"/>
      <c r="AQJ318" s="52"/>
      <c r="AQK318" s="52"/>
      <c r="AQL318" s="52"/>
      <c r="AQM318" s="52"/>
      <c r="AQN318" s="52"/>
      <c r="AQO318" s="52"/>
      <c r="AQP318" s="52"/>
      <c r="AQQ318" s="52"/>
      <c r="AQR318" s="52"/>
      <c r="AQS318" s="52"/>
      <c r="AQT318" s="52"/>
      <c r="AQU318" s="52"/>
      <c r="AQV318" s="52"/>
      <c r="AQW318" s="52"/>
      <c r="AQX318" s="52"/>
      <c r="AQY318" s="52"/>
      <c r="AQZ318" s="52"/>
      <c r="ARA318" s="52"/>
      <c r="ARB318" s="52"/>
      <c r="ARC318" s="52"/>
      <c r="ARD318" s="52"/>
      <c r="ARE318" s="52"/>
      <c r="ARF318" s="52"/>
      <c r="ARG318" s="52"/>
      <c r="ARH318" s="52"/>
      <c r="ARI318" s="52"/>
      <c r="ARJ318" s="52"/>
      <c r="ARK318" s="52"/>
      <c r="ARL318" s="52"/>
      <c r="ARM318" s="52"/>
      <c r="ARN318" s="52"/>
      <c r="ARO318" s="52"/>
      <c r="ARP318" s="52"/>
      <c r="ARQ318" s="52"/>
      <c r="ARR318" s="52"/>
      <c r="ARS318" s="52"/>
      <c r="ART318" s="52"/>
      <c r="ARU318" s="52"/>
      <c r="ARV318" s="52"/>
      <c r="ARW318" s="52"/>
      <c r="ARX318" s="52"/>
      <c r="ARY318" s="52"/>
      <c r="ARZ318" s="52"/>
      <c r="ASA318" s="52"/>
      <c r="ASB318" s="52"/>
      <c r="ASC318" s="52"/>
      <c r="ASD318" s="52"/>
      <c r="ASE318" s="52"/>
      <c r="ASF318" s="52"/>
      <c r="ASG318" s="52"/>
      <c r="ASH318" s="52"/>
      <c r="ASI318" s="52"/>
      <c r="ASJ318" s="52"/>
      <c r="ASK318" s="52"/>
      <c r="ASL318" s="52"/>
      <c r="ASM318" s="52"/>
      <c r="ASN318" s="52"/>
      <c r="ASO318" s="52"/>
      <c r="ASP318" s="52"/>
      <c r="ASQ318" s="52"/>
      <c r="ASR318" s="52"/>
      <c r="ASS318" s="52"/>
      <c r="AST318" s="52"/>
      <c r="ASU318" s="52"/>
      <c r="ASV318" s="52"/>
      <c r="ASW318" s="52"/>
      <c r="ASX318" s="52"/>
      <c r="ASY318" s="52"/>
      <c r="ASZ318" s="52"/>
      <c r="ATA318" s="52"/>
      <c r="ATB318" s="52"/>
      <c r="ATC318" s="52"/>
      <c r="ATD318" s="52"/>
      <c r="ATE318" s="52"/>
      <c r="ATF318" s="52"/>
      <c r="ATG318" s="52"/>
      <c r="ATH318" s="52"/>
      <c r="ATI318" s="52"/>
      <c r="ATJ318" s="52"/>
      <c r="ATK318" s="52"/>
      <c r="ATL318" s="52"/>
      <c r="ATM318" s="52"/>
      <c r="ATN318" s="52"/>
      <c r="ATO318" s="52"/>
      <c r="ATP318" s="52"/>
      <c r="ATQ318" s="52"/>
      <c r="ATR318" s="52"/>
      <c r="ATS318" s="52"/>
      <c r="ATT318" s="52"/>
      <c r="ATU318" s="52"/>
      <c r="ATV318" s="52"/>
      <c r="ATW318" s="52"/>
      <c r="ATX318" s="52"/>
      <c r="ATY318" s="52"/>
      <c r="ATZ318" s="52"/>
      <c r="AUA318" s="52"/>
      <c r="AUB318" s="52"/>
      <c r="AUC318" s="52"/>
      <c r="AUD318" s="52"/>
      <c r="AUE318" s="52"/>
      <c r="AUF318" s="52"/>
      <c r="AUG318" s="52"/>
      <c r="AUH318" s="52"/>
      <c r="AUI318" s="52"/>
      <c r="AUJ318" s="52"/>
      <c r="AUK318" s="52"/>
      <c r="AUL318" s="52"/>
      <c r="AUM318" s="52"/>
      <c r="AUN318" s="52"/>
      <c r="AUO318" s="52"/>
      <c r="AUP318" s="52"/>
      <c r="AUQ318" s="52"/>
      <c r="AUR318" s="52"/>
      <c r="AUS318" s="52"/>
      <c r="AUT318" s="52"/>
      <c r="AUU318" s="52"/>
      <c r="AUV318" s="52"/>
      <c r="AUW318" s="52"/>
      <c r="AUX318" s="52"/>
      <c r="AUY318" s="52"/>
      <c r="AUZ318" s="52"/>
      <c r="AVA318" s="52"/>
      <c r="AVB318" s="52"/>
      <c r="AVC318" s="52"/>
      <c r="AVD318" s="52"/>
      <c r="AVE318" s="52"/>
      <c r="AVF318" s="52"/>
      <c r="AVG318" s="52"/>
      <c r="AVH318" s="52"/>
      <c r="AVI318" s="52"/>
      <c r="AVJ318" s="52"/>
      <c r="AVK318" s="52"/>
      <c r="AVL318" s="52"/>
      <c r="AVM318" s="52"/>
      <c r="AVN318" s="52"/>
      <c r="AVO318" s="52"/>
      <c r="AVP318" s="52"/>
      <c r="AVQ318" s="52"/>
      <c r="AVR318" s="52"/>
      <c r="AVS318" s="52"/>
      <c r="AVT318" s="52"/>
      <c r="AVU318" s="52"/>
      <c r="AVV318" s="52"/>
      <c r="AVW318" s="52"/>
      <c r="AVX318" s="52"/>
      <c r="AVY318" s="52"/>
      <c r="AVZ318" s="52"/>
      <c r="AWA318" s="52"/>
      <c r="AWB318" s="52"/>
      <c r="AWC318" s="52"/>
      <c r="AWD318" s="52"/>
      <c r="AWE318" s="52"/>
      <c r="AWF318" s="52"/>
      <c r="AWG318" s="52"/>
      <c r="AWH318" s="52"/>
      <c r="AWI318" s="52"/>
      <c r="AWJ318" s="52"/>
      <c r="AWK318" s="52"/>
      <c r="AWL318" s="52"/>
      <c r="AWM318" s="52"/>
      <c r="AWN318" s="52"/>
      <c r="AWO318" s="52"/>
      <c r="AWP318" s="52"/>
      <c r="AWQ318" s="52"/>
      <c r="AWR318" s="52"/>
      <c r="AWS318" s="52"/>
      <c r="AWT318" s="52"/>
      <c r="AWU318" s="52"/>
      <c r="AWV318" s="52"/>
      <c r="AWW318" s="52"/>
      <c r="AWX318" s="52"/>
      <c r="AWY318" s="52"/>
      <c r="AWZ318" s="52"/>
      <c r="AXA318" s="52"/>
      <c r="AXB318" s="52"/>
      <c r="AXC318" s="52"/>
      <c r="AXD318" s="52"/>
      <c r="AXE318" s="52"/>
      <c r="AXF318" s="52"/>
      <c r="AXG318" s="52"/>
      <c r="AXH318" s="52"/>
      <c r="AXI318" s="52"/>
      <c r="AXJ318" s="52"/>
      <c r="AXK318" s="52"/>
      <c r="AXL318" s="52"/>
      <c r="AXM318" s="52"/>
      <c r="AXN318" s="52"/>
      <c r="AXO318" s="52"/>
      <c r="AXP318" s="52"/>
      <c r="AXQ318" s="52"/>
      <c r="AXR318" s="52"/>
      <c r="AXS318" s="52"/>
      <c r="AXT318" s="52"/>
      <c r="AXU318" s="52"/>
      <c r="AXV318" s="52"/>
      <c r="AXW318" s="52"/>
      <c r="AXX318" s="52"/>
      <c r="AXY318" s="52"/>
      <c r="AXZ318" s="52"/>
      <c r="AYA318" s="52"/>
      <c r="AYB318" s="52"/>
      <c r="AYC318" s="52"/>
      <c r="AYD318" s="52"/>
      <c r="AYE318" s="52"/>
      <c r="AYF318" s="52"/>
      <c r="AYG318" s="52"/>
      <c r="AYH318" s="52"/>
      <c r="AYI318" s="52"/>
      <c r="AYJ318" s="52"/>
      <c r="AYK318" s="52"/>
      <c r="AYL318" s="52"/>
      <c r="AYM318" s="52"/>
      <c r="AYN318" s="52"/>
      <c r="AYO318" s="52"/>
      <c r="AYP318" s="52"/>
      <c r="AYQ318" s="52"/>
      <c r="AYR318" s="52"/>
      <c r="AYS318" s="52"/>
      <c r="AYT318" s="52"/>
      <c r="AYU318" s="52"/>
      <c r="AYV318" s="52"/>
      <c r="AYW318" s="52"/>
      <c r="AYX318" s="52"/>
      <c r="AYY318" s="52"/>
      <c r="AYZ318" s="52"/>
      <c r="AZA318" s="52"/>
      <c r="AZB318" s="52"/>
      <c r="AZC318" s="52"/>
      <c r="AZD318" s="52"/>
      <c r="AZE318" s="52"/>
      <c r="AZF318" s="52"/>
      <c r="AZG318" s="52"/>
      <c r="AZH318" s="52"/>
      <c r="AZI318" s="52"/>
      <c r="AZJ318" s="52"/>
      <c r="AZK318" s="52"/>
      <c r="AZL318" s="52"/>
      <c r="AZM318" s="52"/>
      <c r="AZN318" s="52"/>
      <c r="AZO318" s="52"/>
      <c r="AZP318" s="52"/>
      <c r="AZQ318" s="52"/>
      <c r="AZR318" s="52"/>
      <c r="AZS318" s="52"/>
      <c r="AZT318" s="52"/>
      <c r="AZU318" s="52"/>
      <c r="AZV318" s="52"/>
      <c r="AZW318" s="52"/>
      <c r="AZX318" s="52"/>
      <c r="AZY318" s="52"/>
      <c r="AZZ318" s="52"/>
      <c r="BAA318" s="52"/>
      <c r="BAB318" s="52"/>
      <c r="BAC318" s="52"/>
      <c r="BAD318" s="52"/>
      <c r="BAE318" s="52"/>
      <c r="BAF318" s="52"/>
      <c r="BAG318" s="52"/>
      <c r="BAH318" s="52"/>
      <c r="BAI318" s="52"/>
      <c r="BAJ318" s="52"/>
      <c r="BAK318" s="52"/>
      <c r="BAL318" s="52"/>
      <c r="BAM318" s="52"/>
      <c r="BAN318" s="52"/>
      <c r="BAO318" s="52"/>
      <c r="BAP318" s="52"/>
      <c r="BAQ318" s="52"/>
      <c r="BAR318" s="52"/>
      <c r="BAS318" s="52"/>
      <c r="BAT318" s="52"/>
      <c r="BAU318" s="52"/>
      <c r="BAV318" s="52"/>
      <c r="BAW318" s="52"/>
      <c r="BAX318" s="52"/>
      <c r="BAY318" s="52"/>
      <c r="BAZ318" s="52"/>
      <c r="BBA318" s="52"/>
      <c r="BBB318" s="52"/>
      <c r="BBC318" s="52"/>
      <c r="BBD318" s="52"/>
      <c r="BBE318" s="52"/>
      <c r="BBF318" s="52"/>
      <c r="BBG318" s="52"/>
      <c r="BBH318" s="52"/>
      <c r="BBI318" s="52"/>
      <c r="BBJ318" s="52"/>
      <c r="BBK318" s="52"/>
      <c r="BBL318" s="52"/>
      <c r="BBM318" s="52"/>
      <c r="BBN318" s="52"/>
      <c r="BBO318" s="52"/>
      <c r="BBP318" s="52"/>
      <c r="BBQ318" s="52"/>
      <c r="BBR318" s="52"/>
      <c r="BBS318" s="52"/>
      <c r="BBT318" s="52"/>
      <c r="BBU318" s="52"/>
      <c r="BBV318" s="52"/>
      <c r="BBW318" s="52"/>
      <c r="BBX318" s="52"/>
      <c r="BBY318" s="52"/>
      <c r="BBZ318" s="52"/>
      <c r="BCA318" s="52"/>
      <c r="BCB318" s="52"/>
      <c r="BCC318" s="52"/>
      <c r="BCD318" s="52"/>
      <c r="BCE318" s="52"/>
      <c r="BCF318" s="52"/>
      <c r="BCG318" s="52"/>
      <c r="BCH318" s="52"/>
      <c r="BCI318" s="52"/>
      <c r="BCJ318" s="52"/>
      <c r="BCK318" s="52"/>
      <c r="BCL318" s="52"/>
      <c r="BCM318" s="52"/>
      <c r="BCN318" s="52"/>
      <c r="BCO318" s="52"/>
      <c r="BCP318" s="52"/>
      <c r="BCQ318" s="52"/>
      <c r="BCR318" s="52"/>
      <c r="BCS318" s="52"/>
      <c r="BCT318" s="52"/>
    </row>
    <row r="319" spans="1:1450" x14ac:dyDescent="0.25">
      <c r="A319" s="66" t="s">
        <v>592</v>
      </c>
      <c r="B319" s="33" t="s">
        <v>592</v>
      </c>
      <c r="C319" s="33" t="s">
        <v>84</v>
      </c>
      <c r="D319" s="33" t="s">
        <v>928</v>
      </c>
      <c r="E319" s="33" t="s">
        <v>929</v>
      </c>
      <c r="F319" s="33" t="s">
        <v>599</v>
      </c>
      <c r="G319" s="67">
        <v>118679</v>
      </c>
      <c r="H319" s="67">
        <v>8410</v>
      </c>
      <c r="I319" s="67">
        <v>5395</v>
      </c>
      <c r="J319" s="33">
        <v>3</v>
      </c>
      <c r="K319" s="68">
        <f>AVERAGE(G319:G321)</f>
        <v>108330.66666666667</v>
      </c>
      <c r="L319" s="68">
        <f>STDEV(G319:G321)</f>
        <v>38213.253699905377</v>
      </c>
      <c r="M319" s="33"/>
      <c r="N319" s="96">
        <v>1.196</v>
      </c>
      <c r="O319" s="33" t="str">
        <f t="shared" si="53"/>
        <v/>
      </c>
      <c r="P319" s="68">
        <f>ABS(L319*N319)</f>
        <v>45703.051425086829</v>
      </c>
      <c r="Q319" s="68">
        <f>ABS(G319-$K$319)</f>
        <v>10348.333333333328</v>
      </c>
      <c r="R319" s="34">
        <f>IF(Q319&gt;$P$319,"",G319)</f>
        <v>118679</v>
      </c>
      <c r="S319" s="34">
        <f t="shared" ref="S319:S325" si="58">IF(R319=G319,I319,"")</f>
        <v>5395</v>
      </c>
      <c r="T319" s="68">
        <f>AVERAGE(R319:R321)</f>
        <v>108330.66666666667</v>
      </c>
      <c r="U319" s="68">
        <f>STDEV(R319:R321)</f>
        <v>38213.253699905377</v>
      </c>
      <c r="V319" s="33"/>
      <c r="W319" s="68">
        <f>IF(R319="","",((R319-$T$319)/S319)^2)</f>
        <v>3.6792383287576262</v>
      </c>
      <c r="X319" s="70">
        <f>(1/(J319-1))*SUM(W319:W321)</f>
        <v>387.58836709148943</v>
      </c>
      <c r="Y319" s="71">
        <f>U319/T319</f>
        <v>0.35274640944920527</v>
      </c>
      <c r="Z319" s="75"/>
      <c r="AA319" s="71" t="str">
        <f>IF(X319&lt;2,"A",IF(Y319&lt;0.15,"B","C"))</f>
        <v>C</v>
      </c>
      <c r="AB319" s="75"/>
      <c r="AC319" s="38">
        <f>T319/1000</f>
        <v>108.33066666666667</v>
      </c>
      <c r="AD319" s="72">
        <f>AC319*(SQRT((U319/T319)^2+(0.21/3.98)^2))</f>
        <v>38.638384088495911</v>
      </c>
      <c r="AE319" s="71">
        <f>AD319/AC319</f>
        <v>0.35667078655932372</v>
      </c>
      <c r="AF319" s="71"/>
      <c r="AG319" s="73">
        <v>37</v>
      </c>
      <c r="AH319" s="36"/>
      <c r="AI319" s="72">
        <f>(MEDIAN(R319:R321))/1000</f>
        <v>118.679</v>
      </c>
      <c r="AJ319" s="72">
        <f>(QUARTILE(R319:R321,1))/1000</f>
        <v>92.343999999999994</v>
      </c>
      <c r="AK319" s="72">
        <f>(QUARTILE(R319:R321,3))/1000</f>
        <v>129.4915</v>
      </c>
      <c r="AL319" s="38">
        <f>(AK319-AJ319)</f>
        <v>37.147500000000008</v>
      </c>
      <c r="AM319" s="29"/>
      <c r="AN319" s="29"/>
      <c r="AO319" s="29"/>
      <c r="AP319" s="29"/>
      <c r="AQ319" s="29"/>
      <c r="AR319" s="29"/>
      <c r="AS319" s="29"/>
      <c r="AT319" s="29"/>
    </row>
    <row r="320" spans="1:1450" s="37" customFormat="1" x14ac:dyDescent="0.25">
      <c r="A320" s="66" t="s">
        <v>592</v>
      </c>
      <c r="B320" s="33" t="s">
        <v>592</v>
      </c>
      <c r="C320" s="33" t="s">
        <v>84</v>
      </c>
      <c r="D320" s="33" t="s">
        <v>930</v>
      </c>
      <c r="E320" s="33" t="s">
        <v>929</v>
      </c>
      <c r="F320" s="33" t="s">
        <v>597</v>
      </c>
      <c r="G320" s="67">
        <v>140304</v>
      </c>
      <c r="H320" s="67">
        <v>8384</v>
      </c>
      <c r="I320" s="67">
        <v>3389</v>
      </c>
      <c r="J320" s="33"/>
      <c r="K320" s="33"/>
      <c r="L320" s="33"/>
      <c r="M320" s="33"/>
      <c r="N320" s="33"/>
      <c r="O320" s="33" t="str">
        <f t="shared" si="53"/>
        <v/>
      </c>
      <c r="P320" s="33"/>
      <c r="Q320" s="68">
        <f>ABS(G320-$K$319)</f>
        <v>31973.333333333328</v>
      </c>
      <c r="R320" s="34">
        <f>IF(Q320&gt;$P$319,"",G320)</f>
        <v>140304</v>
      </c>
      <c r="S320" s="34">
        <f t="shared" si="58"/>
        <v>3389</v>
      </c>
      <c r="T320" s="33"/>
      <c r="U320" s="33"/>
      <c r="V320" s="33"/>
      <c r="W320" s="68">
        <f>IF(R320="","",((R320-$T$319)/S320)^2)</f>
        <v>89.008748161626841</v>
      </c>
      <c r="X320" s="33"/>
      <c r="Y320" s="75"/>
      <c r="Z320" s="75"/>
      <c r="AA320" s="75"/>
      <c r="AB320" s="75"/>
      <c r="AC320" s="33"/>
      <c r="AD320" s="33"/>
      <c r="AE320" s="33"/>
      <c r="AF320" s="33"/>
      <c r="AG320" s="76"/>
      <c r="AH320" s="36"/>
      <c r="AI320" s="36"/>
      <c r="AJ320" s="36"/>
      <c r="AK320" s="36"/>
      <c r="AL320" s="33"/>
      <c r="AM320" s="29"/>
      <c r="AN320" s="29"/>
      <c r="AO320" s="29"/>
      <c r="AP320" s="29"/>
      <c r="AQ320" s="29"/>
      <c r="AR320" s="29"/>
      <c r="AS320" s="29"/>
      <c r="AT320" s="29"/>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c r="IV320" s="10"/>
      <c r="IW320" s="10"/>
      <c r="IX320" s="10"/>
      <c r="IY320" s="10"/>
      <c r="IZ320" s="10"/>
      <c r="JA320" s="10"/>
      <c r="JB320" s="10"/>
      <c r="JC320" s="10"/>
      <c r="JD320" s="10"/>
      <c r="JE320" s="10"/>
      <c r="JF320" s="10"/>
      <c r="JG320" s="10"/>
      <c r="JH320" s="10"/>
      <c r="JI320" s="10"/>
      <c r="JJ320" s="10"/>
      <c r="JK320" s="10"/>
      <c r="JL320" s="10"/>
      <c r="JM320" s="10"/>
      <c r="JN320" s="10"/>
      <c r="JO320" s="10"/>
      <c r="JP320" s="10"/>
      <c r="JQ320" s="10"/>
      <c r="JR320" s="10"/>
      <c r="JS320" s="10"/>
      <c r="JT320" s="10"/>
      <c r="JU320" s="10"/>
      <c r="JV320" s="10"/>
      <c r="JW320" s="10"/>
      <c r="JX320" s="10"/>
      <c r="JY320" s="10"/>
      <c r="JZ320" s="10"/>
      <c r="KA320" s="10"/>
      <c r="KB320" s="10"/>
      <c r="KC320" s="10"/>
      <c r="KD320" s="10"/>
      <c r="KE320" s="10"/>
      <c r="KF320" s="10"/>
      <c r="KG320" s="10"/>
      <c r="KH320" s="10"/>
      <c r="KI320" s="10"/>
      <c r="KJ320" s="10"/>
      <c r="KK320" s="10"/>
      <c r="KL320" s="10"/>
      <c r="KM320" s="10"/>
      <c r="KN320" s="10"/>
      <c r="KO320" s="10"/>
      <c r="KP320" s="10"/>
      <c r="KQ320" s="10"/>
      <c r="KR320" s="10"/>
      <c r="KS320" s="10"/>
      <c r="KT320" s="10"/>
      <c r="KU320" s="10"/>
      <c r="KV320" s="10"/>
      <c r="KW320" s="10"/>
      <c r="KX320" s="10"/>
      <c r="KY320" s="10"/>
      <c r="KZ320" s="10"/>
      <c r="LA320" s="10"/>
      <c r="LB320" s="10"/>
      <c r="LC320" s="10"/>
      <c r="LD320" s="10"/>
      <c r="LE320" s="10"/>
      <c r="LF320" s="10"/>
      <c r="LG320" s="10"/>
      <c r="LH320" s="10"/>
      <c r="LI320" s="10"/>
      <c r="LJ320" s="10"/>
      <c r="LK320" s="10"/>
      <c r="LL320" s="10"/>
      <c r="LM320" s="10"/>
      <c r="LN320" s="10"/>
      <c r="LO320" s="10"/>
      <c r="LP320" s="10"/>
      <c r="LQ320" s="10"/>
      <c r="LR320" s="10"/>
      <c r="LS320" s="10"/>
      <c r="LT320" s="10"/>
      <c r="LU320" s="10"/>
      <c r="LV320" s="10"/>
      <c r="LW320" s="10"/>
      <c r="LX320" s="10"/>
      <c r="LY320" s="10"/>
      <c r="LZ320" s="10"/>
      <c r="MA320" s="10"/>
      <c r="MB320" s="10"/>
      <c r="MC320" s="10"/>
      <c r="MD320" s="10"/>
      <c r="ME320" s="10"/>
      <c r="MF320" s="10"/>
      <c r="MG320" s="10"/>
      <c r="MH320" s="10"/>
      <c r="MI320" s="10"/>
      <c r="MJ320" s="10"/>
      <c r="MK320" s="10"/>
      <c r="ML320" s="10"/>
      <c r="MM320" s="10"/>
      <c r="MN320" s="10"/>
      <c r="MO320" s="10"/>
      <c r="MP320" s="10"/>
      <c r="MQ320" s="10"/>
      <c r="MR320" s="10"/>
      <c r="MS320" s="10"/>
      <c r="MT320" s="10"/>
      <c r="MU320" s="10"/>
      <c r="MV320" s="10"/>
      <c r="MW320" s="10"/>
      <c r="MX320" s="10"/>
      <c r="MY320" s="10"/>
      <c r="MZ320" s="10"/>
      <c r="NA320" s="10"/>
      <c r="NB320" s="10"/>
      <c r="NC320" s="10"/>
      <c r="ND320" s="10"/>
      <c r="NE320" s="10"/>
      <c r="NF320" s="10"/>
      <c r="NG320" s="10"/>
      <c r="NH320" s="10"/>
      <c r="NI320" s="10"/>
      <c r="NJ320" s="10"/>
      <c r="NK320" s="10"/>
      <c r="NL320" s="10"/>
      <c r="NM320" s="10"/>
      <c r="NN320" s="10"/>
      <c r="NO320" s="10"/>
      <c r="NP320" s="10"/>
      <c r="NQ320" s="10"/>
      <c r="NR320" s="10"/>
      <c r="NS320" s="10"/>
      <c r="NT320" s="10"/>
      <c r="NU320" s="10"/>
      <c r="NV320" s="10"/>
      <c r="NW320" s="10"/>
      <c r="NX320" s="10"/>
      <c r="NY320" s="10"/>
      <c r="NZ320" s="10"/>
      <c r="OA320" s="10"/>
      <c r="OB320" s="10"/>
      <c r="OC320" s="10"/>
      <c r="OD320" s="10"/>
      <c r="OE320" s="10"/>
      <c r="OF320" s="10"/>
      <c r="OG320" s="10"/>
      <c r="OH320" s="10"/>
      <c r="OI320" s="10"/>
      <c r="OJ320" s="10"/>
      <c r="OK320" s="10"/>
      <c r="OL320" s="10"/>
      <c r="OM320" s="10"/>
      <c r="ON320" s="10"/>
      <c r="OO320" s="10"/>
      <c r="OP320" s="10"/>
      <c r="OQ320" s="10"/>
      <c r="OR320" s="10"/>
      <c r="OS320" s="10"/>
      <c r="OT320" s="10"/>
      <c r="OU320" s="10"/>
      <c r="OV320" s="10"/>
      <c r="OW320" s="10"/>
      <c r="OX320" s="10"/>
      <c r="OY320" s="10"/>
      <c r="OZ320" s="10"/>
      <c r="PA320" s="10"/>
      <c r="PB320" s="10"/>
      <c r="PC320" s="10"/>
      <c r="PD320" s="10"/>
      <c r="PE320" s="10"/>
      <c r="PF320" s="10"/>
      <c r="PG320" s="10"/>
      <c r="PH320" s="10"/>
      <c r="PI320" s="10"/>
      <c r="PJ320" s="10"/>
      <c r="PK320" s="10"/>
      <c r="PL320" s="10"/>
      <c r="PM320" s="10"/>
      <c r="PN320" s="10"/>
      <c r="PO320" s="10"/>
      <c r="PP320" s="10"/>
      <c r="PQ320" s="10"/>
      <c r="PR320" s="10"/>
      <c r="PS320" s="10"/>
      <c r="PT320" s="10"/>
      <c r="PU320" s="10"/>
      <c r="PV320" s="10"/>
      <c r="PW320" s="10"/>
      <c r="PX320" s="10"/>
      <c r="PY320" s="10"/>
      <c r="PZ320" s="10"/>
      <c r="QA320" s="10"/>
      <c r="QB320" s="10"/>
      <c r="QC320" s="10"/>
      <c r="QD320" s="10"/>
      <c r="QE320" s="10"/>
      <c r="QF320" s="10"/>
      <c r="QG320" s="10"/>
      <c r="QH320" s="10"/>
      <c r="QI320" s="10"/>
      <c r="QJ320" s="10"/>
      <c r="QK320" s="10"/>
      <c r="QL320" s="10"/>
      <c r="QM320" s="10"/>
      <c r="QN320" s="10"/>
      <c r="QO320" s="10"/>
      <c r="QP320" s="10"/>
      <c r="QQ320" s="10"/>
      <c r="QR320" s="10"/>
      <c r="QS320" s="10"/>
      <c r="QT320" s="10"/>
      <c r="QU320" s="10"/>
      <c r="QV320" s="10"/>
      <c r="QW320" s="10"/>
      <c r="QX320" s="10"/>
      <c r="QY320" s="10"/>
      <c r="QZ320" s="10"/>
      <c r="RA320" s="10"/>
      <c r="RB320" s="10"/>
      <c r="RC320" s="10"/>
      <c r="RD320" s="10"/>
      <c r="RE320" s="10"/>
      <c r="RF320" s="10"/>
      <c r="RG320" s="10"/>
      <c r="RH320" s="10"/>
      <c r="RI320" s="10"/>
      <c r="RJ320" s="10"/>
      <c r="RK320" s="10"/>
      <c r="RL320" s="10"/>
      <c r="RM320" s="10"/>
      <c r="RN320" s="10"/>
      <c r="RO320" s="10"/>
      <c r="RP320" s="10"/>
      <c r="RQ320" s="10"/>
      <c r="RR320" s="10"/>
      <c r="RS320" s="10"/>
      <c r="RT320" s="10"/>
      <c r="RU320" s="10"/>
      <c r="RV320" s="10"/>
      <c r="RW320" s="10"/>
      <c r="RX320" s="10"/>
      <c r="RY320" s="10"/>
      <c r="RZ320" s="10"/>
      <c r="SA320" s="10"/>
      <c r="SB320" s="10"/>
      <c r="SC320" s="10"/>
      <c r="SD320" s="10"/>
      <c r="SE320" s="10"/>
      <c r="SF320" s="10"/>
      <c r="SG320" s="10"/>
      <c r="SH320" s="10"/>
      <c r="SI320" s="10"/>
      <c r="SJ320" s="10"/>
      <c r="SK320" s="10"/>
      <c r="SL320" s="10"/>
      <c r="SM320" s="10"/>
      <c r="SN320" s="10"/>
      <c r="SO320" s="10"/>
      <c r="SP320" s="10"/>
      <c r="SQ320" s="10"/>
      <c r="SR320" s="10"/>
      <c r="SS320" s="10"/>
      <c r="ST320" s="10"/>
      <c r="SU320" s="10"/>
      <c r="SV320" s="10"/>
      <c r="SW320" s="10"/>
      <c r="SX320" s="10"/>
      <c r="SY320" s="10"/>
      <c r="SZ320" s="10"/>
      <c r="TA320" s="10"/>
      <c r="TB320" s="10"/>
      <c r="TC320" s="10"/>
      <c r="TD320" s="10"/>
      <c r="TE320" s="10"/>
      <c r="TF320" s="10"/>
      <c r="TG320" s="10"/>
      <c r="TH320" s="10"/>
      <c r="TI320" s="10"/>
      <c r="TJ320" s="10"/>
      <c r="TK320" s="10"/>
      <c r="TL320" s="10"/>
      <c r="TM320" s="10"/>
      <c r="TN320" s="10"/>
      <c r="TO320" s="10"/>
      <c r="TP320" s="10"/>
      <c r="TQ320" s="10"/>
      <c r="TR320" s="10"/>
      <c r="TS320" s="10"/>
      <c r="TT320" s="10"/>
      <c r="TU320" s="10"/>
      <c r="TV320" s="10"/>
      <c r="TW320" s="10"/>
      <c r="TX320" s="10"/>
      <c r="TY320" s="10"/>
      <c r="TZ320" s="10"/>
      <c r="UA320" s="10"/>
      <c r="UB320" s="10"/>
      <c r="UC320" s="10"/>
      <c r="UD320" s="10"/>
      <c r="UE320" s="10"/>
      <c r="UF320" s="10"/>
      <c r="UG320" s="10"/>
      <c r="UH320" s="10"/>
      <c r="UI320" s="10"/>
      <c r="UJ320" s="10"/>
      <c r="UK320" s="10"/>
      <c r="UL320" s="10"/>
      <c r="UM320" s="10"/>
      <c r="UN320" s="10"/>
      <c r="UO320" s="10"/>
      <c r="UP320" s="10"/>
      <c r="UQ320" s="10"/>
      <c r="UR320" s="10"/>
      <c r="US320" s="10"/>
      <c r="UT320" s="10"/>
      <c r="UU320" s="10"/>
      <c r="UV320" s="10"/>
      <c r="UW320" s="10"/>
      <c r="UX320" s="10"/>
      <c r="UY320" s="10"/>
      <c r="UZ320" s="10"/>
      <c r="VA320" s="10"/>
      <c r="VB320" s="10"/>
      <c r="VC320" s="10"/>
      <c r="VD320" s="10"/>
      <c r="VE320" s="10"/>
      <c r="VF320" s="10"/>
      <c r="VG320" s="10"/>
      <c r="VH320" s="10"/>
      <c r="VI320" s="10"/>
      <c r="VJ320" s="10"/>
      <c r="VK320" s="10"/>
      <c r="VL320" s="10"/>
      <c r="VM320" s="10"/>
      <c r="VN320" s="10"/>
      <c r="VO320" s="10"/>
      <c r="VP320" s="10"/>
      <c r="VQ320" s="10"/>
      <c r="VR320" s="10"/>
      <c r="VS320" s="10"/>
      <c r="VT320" s="10"/>
      <c r="VU320" s="10"/>
      <c r="VV320" s="10"/>
      <c r="VW320" s="10"/>
      <c r="VX320" s="10"/>
      <c r="VY320" s="10"/>
      <c r="VZ320" s="10"/>
      <c r="WA320" s="10"/>
      <c r="WB320" s="10"/>
      <c r="WC320" s="10"/>
      <c r="WD320" s="10"/>
      <c r="WE320" s="10"/>
      <c r="WF320" s="10"/>
      <c r="WG320" s="10"/>
      <c r="WH320" s="10"/>
      <c r="WI320" s="10"/>
      <c r="WJ320" s="10"/>
      <c r="WK320" s="10"/>
      <c r="WL320" s="10"/>
      <c r="WM320" s="10"/>
      <c r="WN320" s="10"/>
      <c r="WO320" s="10"/>
      <c r="WP320" s="10"/>
      <c r="WQ320" s="10"/>
      <c r="WR320" s="10"/>
      <c r="WS320" s="10"/>
      <c r="WT320" s="10"/>
      <c r="WU320" s="10"/>
      <c r="WV320" s="10"/>
      <c r="WW320" s="10"/>
      <c r="WX320" s="10"/>
      <c r="WY320" s="10"/>
      <c r="WZ320" s="10"/>
      <c r="XA320" s="10"/>
      <c r="XB320" s="10"/>
      <c r="XC320" s="10"/>
      <c r="XD320" s="10"/>
      <c r="XE320" s="10"/>
      <c r="XF320" s="10"/>
      <c r="XG320" s="10"/>
      <c r="XH320" s="10"/>
      <c r="XI320" s="10"/>
      <c r="XJ320" s="10"/>
      <c r="XK320" s="10"/>
      <c r="XL320" s="10"/>
      <c r="XM320" s="10"/>
      <c r="XN320" s="10"/>
      <c r="XO320" s="10"/>
      <c r="XP320" s="10"/>
      <c r="XQ320" s="10"/>
      <c r="XR320" s="10"/>
      <c r="XS320" s="10"/>
      <c r="XT320" s="10"/>
      <c r="XU320" s="10"/>
      <c r="XV320" s="10"/>
      <c r="XW320" s="10"/>
      <c r="XX320" s="10"/>
      <c r="XY320" s="10"/>
      <c r="XZ320" s="10"/>
      <c r="YA320" s="10"/>
      <c r="YB320" s="10"/>
      <c r="YC320" s="10"/>
      <c r="YD320" s="10"/>
      <c r="YE320" s="10"/>
      <c r="YF320" s="10"/>
      <c r="YG320" s="10"/>
      <c r="YH320" s="10"/>
      <c r="YI320" s="10"/>
      <c r="YJ320" s="10"/>
      <c r="YK320" s="10"/>
      <c r="YL320" s="10"/>
      <c r="YM320" s="10"/>
      <c r="YN320" s="10"/>
      <c r="YO320" s="10"/>
      <c r="YP320" s="10"/>
      <c r="YQ320" s="10"/>
      <c r="YR320" s="10"/>
      <c r="YS320" s="10"/>
      <c r="YT320" s="10"/>
      <c r="YU320" s="10"/>
      <c r="YV320" s="10"/>
      <c r="YW320" s="10"/>
      <c r="YX320" s="10"/>
      <c r="YY320" s="10"/>
      <c r="YZ320" s="10"/>
      <c r="ZA320" s="10"/>
      <c r="ZB320" s="10"/>
      <c r="ZC320" s="10"/>
      <c r="ZD320" s="10"/>
      <c r="ZE320" s="10"/>
      <c r="ZF320" s="10"/>
      <c r="ZG320" s="10"/>
      <c r="ZH320" s="10"/>
      <c r="ZI320" s="10"/>
      <c r="ZJ320" s="10"/>
      <c r="ZK320" s="10"/>
      <c r="ZL320" s="10"/>
      <c r="ZM320" s="10"/>
      <c r="ZN320" s="10"/>
      <c r="ZO320" s="10"/>
      <c r="ZP320" s="10"/>
      <c r="ZQ320" s="10"/>
      <c r="ZR320" s="10"/>
      <c r="ZS320" s="10"/>
      <c r="ZT320" s="10"/>
      <c r="ZU320" s="10"/>
      <c r="ZV320" s="10"/>
      <c r="ZW320" s="10"/>
      <c r="ZX320" s="10"/>
      <c r="ZY320" s="10"/>
      <c r="ZZ320" s="10"/>
      <c r="AAA320" s="10"/>
      <c r="AAB320" s="10"/>
      <c r="AAC320" s="10"/>
      <c r="AAD320" s="10"/>
      <c r="AAE320" s="10"/>
      <c r="AAF320" s="10"/>
      <c r="AAG320" s="10"/>
      <c r="AAH320" s="10"/>
      <c r="AAI320" s="10"/>
      <c r="AAJ320" s="10"/>
      <c r="AAK320" s="10"/>
      <c r="AAL320" s="10"/>
      <c r="AAM320" s="10"/>
      <c r="AAN320" s="10"/>
      <c r="AAO320" s="10"/>
      <c r="AAP320" s="10"/>
      <c r="AAQ320" s="10"/>
      <c r="AAR320" s="10"/>
      <c r="AAS320" s="10"/>
      <c r="AAT320" s="10"/>
      <c r="AAU320" s="10"/>
      <c r="AAV320" s="10"/>
      <c r="AAW320" s="10"/>
      <c r="AAX320" s="10"/>
      <c r="AAY320" s="10"/>
      <c r="AAZ320" s="10"/>
      <c r="ABA320" s="10"/>
      <c r="ABB320" s="10"/>
      <c r="ABC320" s="10"/>
      <c r="ABD320" s="10"/>
      <c r="ABE320" s="10"/>
      <c r="ABF320" s="10"/>
      <c r="ABG320" s="10"/>
      <c r="ABH320" s="10"/>
      <c r="ABI320" s="10"/>
      <c r="ABJ320" s="10"/>
      <c r="ABK320" s="10"/>
      <c r="ABL320" s="10"/>
      <c r="ABM320" s="10"/>
      <c r="ABN320" s="10"/>
      <c r="ABO320" s="10"/>
      <c r="ABP320" s="10"/>
      <c r="ABQ320" s="10"/>
      <c r="ABR320" s="10"/>
      <c r="ABS320" s="10"/>
      <c r="ABT320" s="10"/>
      <c r="ABU320" s="10"/>
      <c r="ABV320" s="10"/>
      <c r="ABW320" s="10"/>
      <c r="ABX320" s="10"/>
      <c r="ABY320" s="10"/>
      <c r="ABZ320" s="10"/>
      <c r="ACA320" s="10"/>
      <c r="ACB320" s="10"/>
      <c r="ACC320" s="10"/>
      <c r="ACD320" s="10"/>
      <c r="ACE320" s="10"/>
      <c r="ACF320" s="10"/>
      <c r="ACG320" s="10"/>
      <c r="ACH320" s="10"/>
      <c r="ACI320" s="10"/>
      <c r="ACJ320" s="10"/>
      <c r="ACK320" s="10"/>
      <c r="ACL320" s="10"/>
      <c r="ACM320" s="10"/>
      <c r="ACN320" s="10"/>
      <c r="ACO320" s="10"/>
      <c r="ACP320" s="10"/>
      <c r="ACQ320" s="10"/>
      <c r="ACR320" s="10"/>
      <c r="ACS320" s="10"/>
      <c r="ACT320" s="10"/>
      <c r="ACU320" s="10"/>
      <c r="ACV320" s="10"/>
      <c r="ACW320" s="10"/>
      <c r="ACX320" s="10"/>
      <c r="ACY320" s="10"/>
      <c r="ACZ320" s="10"/>
      <c r="ADA320" s="10"/>
      <c r="ADB320" s="10"/>
      <c r="ADC320" s="10"/>
      <c r="ADD320" s="10"/>
      <c r="ADE320" s="10"/>
      <c r="ADF320" s="10"/>
      <c r="ADG320" s="10"/>
      <c r="ADH320" s="10"/>
      <c r="ADI320" s="10"/>
      <c r="ADJ320" s="10"/>
      <c r="ADK320" s="10"/>
      <c r="ADL320" s="10"/>
      <c r="ADM320" s="10"/>
      <c r="ADN320" s="10"/>
      <c r="ADO320" s="10"/>
      <c r="ADP320" s="10"/>
      <c r="ADQ320" s="10"/>
      <c r="ADR320" s="10"/>
      <c r="ADS320" s="10"/>
      <c r="ADT320" s="10"/>
      <c r="ADU320" s="10"/>
      <c r="ADV320" s="10"/>
      <c r="ADW320" s="10"/>
      <c r="ADX320" s="10"/>
      <c r="ADY320" s="10"/>
      <c r="ADZ320" s="10"/>
      <c r="AEA320" s="10"/>
      <c r="AEB320" s="10"/>
      <c r="AEC320" s="10"/>
      <c r="AED320" s="10"/>
      <c r="AEE320" s="10"/>
      <c r="AEF320" s="10"/>
      <c r="AEG320" s="10"/>
      <c r="AEH320" s="10"/>
      <c r="AEI320" s="10"/>
      <c r="AEJ320" s="10"/>
      <c r="AEK320" s="10"/>
      <c r="AEL320" s="10"/>
      <c r="AEM320" s="10"/>
      <c r="AEN320" s="10"/>
      <c r="AEO320" s="10"/>
      <c r="AEP320" s="10"/>
      <c r="AEQ320" s="10"/>
      <c r="AER320" s="10"/>
      <c r="AES320" s="10"/>
      <c r="AET320" s="10"/>
      <c r="AEU320" s="10"/>
      <c r="AEV320" s="10"/>
      <c r="AEW320" s="10"/>
      <c r="AEX320" s="10"/>
      <c r="AEY320" s="10"/>
      <c r="AEZ320" s="10"/>
      <c r="AFA320" s="10"/>
      <c r="AFB320" s="10"/>
      <c r="AFC320" s="10"/>
      <c r="AFD320" s="10"/>
      <c r="AFE320" s="10"/>
      <c r="AFF320" s="10"/>
      <c r="AFG320" s="10"/>
      <c r="AFH320" s="10"/>
      <c r="AFI320" s="10"/>
      <c r="AFJ320" s="10"/>
      <c r="AFK320" s="10"/>
      <c r="AFL320" s="10"/>
      <c r="AFM320" s="10"/>
      <c r="AFN320" s="10"/>
      <c r="AFO320" s="10"/>
      <c r="AFP320" s="10"/>
      <c r="AFQ320" s="10"/>
      <c r="AFR320" s="10"/>
      <c r="AFS320" s="10"/>
      <c r="AFT320" s="10"/>
      <c r="AFU320" s="10"/>
      <c r="AFV320" s="10"/>
      <c r="AFW320" s="10"/>
      <c r="AFX320" s="10"/>
      <c r="AFY320" s="10"/>
      <c r="AFZ320" s="10"/>
      <c r="AGA320" s="10"/>
      <c r="AGB320" s="10"/>
      <c r="AGC320" s="10"/>
      <c r="AGD320" s="10"/>
      <c r="AGE320" s="10"/>
      <c r="AGF320" s="10"/>
      <c r="AGG320" s="10"/>
      <c r="AGH320" s="10"/>
      <c r="AGI320" s="10"/>
      <c r="AGJ320" s="10"/>
      <c r="AGK320" s="10"/>
      <c r="AGL320" s="10"/>
      <c r="AGM320" s="10"/>
      <c r="AGN320" s="10"/>
      <c r="AGO320" s="10"/>
      <c r="AGP320" s="10"/>
      <c r="AGQ320" s="10"/>
      <c r="AGR320" s="10"/>
      <c r="AGS320" s="10"/>
      <c r="AGT320" s="10"/>
      <c r="AGU320" s="10"/>
      <c r="AGV320" s="10"/>
      <c r="AGW320" s="10"/>
      <c r="AGX320" s="10"/>
      <c r="AGY320" s="10"/>
      <c r="AGZ320" s="10"/>
      <c r="AHA320" s="10"/>
      <c r="AHB320" s="10"/>
      <c r="AHC320" s="10"/>
      <c r="AHD320" s="10"/>
      <c r="AHE320" s="10"/>
      <c r="AHF320" s="10"/>
      <c r="AHG320" s="10"/>
      <c r="AHH320" s="10"/>
      <c r="AHI320" s="10"/>
      <c r="AHJ320" s="10"/>
      <c r="AHK320" s="10"/>
      <c r="AHL320" s="10"/>
      <c r="AHM320" s="10"/>
      <c r="AHN320" s="10"/>
      <c r="AHO320" s="10"/>
      <c r="AHP320" s="10"/>
      <c r="AHQ320" s="10"/>
      <c r="AHR320" s="10"/>
      <c r="AHS320" s="10"/>
      <c r="AHT320" s="10"/>
      <c r="AHU320" s="10"/>
      <c r="AHV320" s="10"/>
      <c r="AHW320" s="10"/>
      <c r="AHX320" s="10"/>
      <c r="AHY320" s="10"/>
      <c r="AHZ320" s="10"/>
      <c r="AIA320" s="10"/>
      <c r="AIB320" s="10"/>
      <c r="AIC320" s="10"/>
      <c r="AID320" s="10"/>
      <c r="AIE320" s="10"/>
      <c r="AIF320" s="10"/>
      <c r="AIG320" s="10"/>
      <c r="AIH320" s="10"/>
      <c r="AII320" s="10"/>
      <c r="AIJ320" s="10"/>
      <c r="AIK320" s="10"/>
      <c r="AIL320" s="10"/>
      <c r="AIM320" s="10"/>
      <c r="AIN320" s="10"/>
      <c r="AIO320" s="10"/>
      <c r="AIP320" s="10"/>
      <c r="AIQ320" s="10"/>
      <c r="AIR320" s="10"/>
      <c r="AIS320" s="10"/>
      <c r="AIT320" s="10"/>
      <c r="AIU320" s="10"/>
      <c r="AIV320" s="10"/>
      <c r="AIW320" s="10"/>
      <c r="AIX320" s="10"/>
      <c r="AIY320" s="10"/>
      <c r="AIZ320" s="10"/>
      <c r="AJA320" s="10"/>
      <c r="AJB320" s="10"/>
      <c r="AJC320" s="10"/>
      <c r="AJD320" s="10"/>
      <c r="AJE320" s="10"/>
      <c r="AJF320" s="10"/>
      <c r="AJG320" s="10"/>
      <c r="AJH320" s="10"/>
      <c r="AJI320" s="10"/>
      <c r="AJJ320" s="10"/>
      <c r="AJK320" s="10"/>
      <c r="AJL320" s="10"/>
      <c r="AJM320" s="10"/>
      <c r="AJN320" s="10"/>
      <c r="AJO320" s="10"/>
      <c r="AJP320" s="10"/>
      <c r="AJQ320" s="10"/>
      <c r="AJR320" s="10"/>
      <c r="AJS320" s="10"/>
      <c r="AJT320" s="10"/>
      <c r="AJU320" s="10"/>
      <c r="AJV320" s="10"/>
      <c r="AJW320" s="10"/>
      <c r="AJX320" s="10"/>
      <c r="AJY320" s="10"/>
      <c r="AJZ320" s="10"/>
      <c r="AKA320" s="10"/>
      <c r="AKB320" s="10"/>
      <c r="AKC320" s="10"/>
      <c r="AKD320" s="10"/>
      <c r="AKE320" s="10"/>
      <c r="AKF320" s="10"/>
      <c r="AKG320" s="10"/>
      <c r="AKH320" s="10"/>
      <c r="AKI320" s="10"/>
      <c r="AKJ320" s="10"/>
      <c r="AKK320" s="10"/>
      <c r="AKL320" s="10"/>
      <c r="AKM320" s="10"/>
      <c r="AKN320" s="10"/>
      <c r="AKO320" s="10"/>
      <c r="AKP320" s="10"/>
      <c r="AKQ320" s="10"/>
      <c r="AKR320" s="10"/>
      <c r="AKS320" s="10"/>
      <c r="AKT320" s="10"/>
      <c r="AKU320" s="10"/>
      <c r="AKV320" s="10"/>
      <c r="AKW320" s="10"/>
      <c r="AKX320" s="10"/>
      <c r="AKY320" s="10"/>
      <c r="AKZ320" s="10"/>
      <c r="ALA320" s="10"/>
      <c r="ALB320" s="10"/>
      <c r="ALC320" s="10"/>
      <c r="ALD320" s="10"/>
      <c r="ALE320" s="10"/>
      <c r="ALF320" s="10"/>
      <c r="ALG320" s="10"/>
      <c r="ALH320" s="10"/>
      <c r="ALI320" s="10"/>
      <c r="ALJ320" s="10"/>
      <c r="ALK320" s="10"/>
      <c r="ALL320" s="10"/>
      <c r="ALM320" s="10"/>
      <c r="ALN320" s="10"/>
      <c r="ALO320" s="10"/>
      <c r="ALP320" s="10"/>
      <c r="ALQ320" s="10"/>
      <c r="ALR320" s="10"/>
      <c r="ALS320" s="10"/>
      <c r="ALT320" s="10"/>
      <c r="ALU320" s="10"/>
      <c r="ALV320" s="10"/>
      <c r="ALW320" s="10"/>
      <c r="ALX320" s="10"/>
      <c r="ALY320" s="10"/>
      <c r="ALZ320" s="10"/>
      <c r="AMA320" s="10"/>
      <c r="AMB320" s="10"/>
      <c r="AMC320" s="10"/>
      <c r="AMD320" s="10"/>
      <c r="AME320" s="10"/>
      <c r="AMF320" s="10"/>
      <c r="AMG320" s="10"/>
      <c r="AMH320" s="10"/>
      <c r="AMI320" s="10"/>
      <c r="AMJ320" s="10"/>
      <c r="AMK320" s="10"/>
      <c r="AML320" s="10"/>
      <c r="AMM320" s="10"/>
      <c r="AMN320" s="10"/>
      <c r="AMO320" s="10"/>
      <c r="AMP320" s="10"/>
      <c r="AMQ320" s="10"/>
      <c r="AMR320" s="10"/>
      <c r="AMS320" s="10"/>
      <c r="AMT320" s="10"/>
      <c r="AMU320" s="10"/>
      <c r="AMV320" s="10"/>
      <c r="AMW320" s="10"/>
      <c r="AMX320" s="10"/>
      <c r="AMY320" s="10"/>
      <c r="AMZ320" s="10"/>
      <c r="ANA320" s="10"/>
      <c r="ANB320" s="10"/>
      <c r="ANC320" s="10"/>
      <c r="AND320" s="10"/>
      <c r="ANE320" s="10"/>
      <c r="ANF320" s="10"/>
      <c r="ANG320" s="10"/>
      <c r="ANH320" s="10"/>
      <c r="ANI320" s="10"/>
      <c r="ANJ320" s="10"/>
      <c r="ANK320" s="10"/>
      <c r="ANL320" s="10"/>
      <c r="ANM320" s="10"/>
      <c r="ANN320" s="10"/>
      <c r="ANO320" s="10"/>
      <c r="ANP320" s="10"/>
      <c r="ANQ320" s="10"/>
      <c r="ANR320" s="10"/>
      <c r="ANS320" s="10"/>
      <c r="ANT320" s="10"/>
      <c r="ANU320" s="10"/>
      <c r="ANV320" s="10"/>
      <c r="ANW320" s="10"/>
      <c r="ANX320" s="10"/>
      <c r="ANY320" s="10"/>
      <c r="ANZ320" s="10"/>
      <c r="AOA320" s="10"/>
      <c r="AOB320" s="10"/>
      <c r="AOC320" s="10"/>
      <c r="AOD320" s="10"/>
      <c r="AOE320" s="10"/>
      <c r="AOF320" s="10"/>
      <c r="AOG320" s="10"/>
      <c r="AOH320" s="10"/>
      <c r="AOI320" s="10"/>
      <c r="AOJ320" s="10"/>
      <c r="AOK320" s="10"/>
      <c r="AOL320" s="10"/>
      <c r="AOM320" s="10"/>
      <c r="AON320" s="10"/>
      <c r="AOO320" s="10"/>
      <c r="AOP320" s="10"/>
      <c r="AOQ320" s="10"/>
      <c r="AOR320" s="10"/>
      <c r="AOS320" s="10"/>
      <c r="AOT320" s="10"/>
      <c r="AOU320" s="10"/>
      <c r="AOV320" s="10"/>
      <c r="AOW320" s="10"/>
      <c r="AOX320" s="10"/>
      <c r="AOY320" s="10"/>
      <c r="AOZ320" s="10"/>
      <c r="APA320" s="10"/>
      <c r="APB320" s="10"/>
      <c r="APC320" s="10"/>
      <c r="APD320" s="10"/>
      <c r="APE320" s="10"/>
      <c r="APF320" s="10"/>
      <c r="APG320" s="10"/>
      <c r="APH320" s="10"/>
      <c r="API320" s="10"/>
      <c r="APJ320" s="10"/>
      <c r="APK320" s="10"/>
      <c r="APL320" s="10"/>
      <c r="APM320" s="10"/>
      <c r="APN320" s="10"/>
      <c r="APO320" s="10"/>
      <c r="APP320" s="10"/>
      <c r="APQ320" s="10"/>
      <c r="APR320" s="10"/>
      <c r="APS320" s="10"/>
      <c r="APT320" s="10"/>
      <c r="APU320" s="10"/>
      <c r="APV320" s="10"/>
      <c r="APW320" s="10"/>
      <c r="APX320" s="10"/>
      <c r="APY320" s="10"/>
      <c r="APZ320" s="10"/>
      <c r="AQA320" s="10"/>
      <c r="AQB320" s="10"/>
      <c r="AQC320" s="10"/>
      <c r="AQD320" s="10"/>
      <c r="AQE320" s="10"/>
      <c r="AQF320" s="10"/>
      <c r="AQG320" s="10"/>
      <c r="AQH320" s="10"/>
      <c r="AQI320" s="10"/>
      <c r="AQJ320" s="10"/>
      <c r="AQK320" s="10"/>
      <c r="AQL320" s="10"/>
      <c r="AQM320" s="10"/>
      <c r="AQN320" s="10"/>
      <c r="AQO320" s="10"/>
      <c r="AQP320" s="10"/>
      <c r="AQQ320" s="10"/>
      <c r="AQR320" s="10"/>
      <c r="AQS320" s="10"/>
      <c r="AQT320" s="10"/>
      <c r="AQU320" s="10"/>
      <c r="AQV320" s="10"/>
      <c r="AQW320" s="10"/>
      <c r="AQX320" s="10"/>
      <c r="AQY320" s="10"/>
      <c r="AQZ320" s="10"/>
      <c r="ARA320" s="10"/>
      <c r="ARB320" s="10"/>
      <c r="ARC320" s="10"/>
      <c r="ARD320" s="10"/>
      <c r="ARE320" s="10"/>
      <c r="ARF320" s="10"/>
      <c r="ARG320" s="10"/>
      <c r="ARH320" s="10"/>
      <c r="ARI320" s="10"/>
      <c r="ARJ320" s="10"/>
      <c r="ARK320" s="10"/>
      <c r="ARL320" s="10"/>
      <c r="ARM320" s="10"/>
      <c r="ARN320" s="10"/>
      <c r="ARO320" s="10"/>
      <c r="ARP320" s="10"/>
      <c r="ARQ320" s="10"/>
      <c r="ARR320" s="10"/>
      <c r="ARS320" s="10"/>
      <c r="ART320" s="10"/>
      <c r="ARU320" s="10"/>
      <c r="ARV320" s="10"/>
      <c r="ARW320" s="10"/>
      <c r="ARX320" s="10"/>
      <c r="ARY320" s="10"/>
      <c r="ARZ320" s="10"/>
      <c r="ASA320" s="10"/>
      <c r="ASB320" s="10"/>
      <c r="ASC320" s="10"/>
      <c r="ASD320" s="10"/>
      <c r="ASE320" s="10"/>
      <c r="ASF320" s="10"/>
      <c r="ASG320" s="10"/>
      <c r="ASH320" s="10"/>
      <c r="ASI320" s="10"/>
      <c r="ASJ320" s="10"/>
      <c r="ASK320" s="10"/>
      <c r="ASL320" s="10"/>
      <c r="ASM320" s="10"/>
      <c r="ASN320" s="10"/>
      <c r="ASO320" s="10"/>
      <c r="ASP320" s="10"/>
      <c r="ASQ320" s="10"/>
      <c r="ASR320" s="10"/>
      <c r="ASS320" s="10"/>
      <c r="AST320" s="10"/>
      <c r="ASU320" s="10"/>
      <c r="ASV320" s="10"/>
      <c r="ASW320" s="10"/>
      <c r="ASX320" s="10"/>
      <c r="ASY320" s="10"/>
      <c r="ASZ320" s="10"/>
      <c r="ATA320" s="10"/>
      <c r="ATB320" s="10"/>
      <c r="ATC320" s="10"/>
      <c r="ATD320" s="10"/>
      <c r="ATE320" s="10"/>
      <c r="ATF320" s="10"/>
      <c r="ATG320" s="10"/>
      <c r="ATH320" s="10"/>
      <c r="ATI320" s="10"/>
      <c r="ATJ320" s="10"/>
      <c r="ATK320" s="10"/>
      <c r="ATL320" s="10"/>
      <c r="ATM320" s="10"/>
      <c r="ATN320" s="10"/>
      <c r="ATO320" s="10"/>
      <c r="ATP320" s="10"/>
      <c r="ATQ320" s="10"/>
      <c r="ATR320" s="10"/>
      <c r="ATS320" s="10"/>
      <c r="ATT320" s="10"/>
      <c r="ATU320" s="10"/>
      <c r="ATV320" s="10"/>
      <c r="ATW320" s="10"/>
      <c r="ATX320" s="10"/>
      <c r="ATY320" s="10"/>
      <c r="ATZ320" s="10"/>
      <c r="AUA320" s="10"/>
      <c r="AUB320" s="10"/>
      <c r="AUC320" s="10"/>
      <c r="AUD320" s="10"/>
      <c r="AUE320" s="10"/>
      <c r="AUF320" s="10"/>
      <c r="AUG320" s="10"/>
      <c r="AUH320" s="10"/>
      <c r="AUI320" s="10"/>
      <c r="AUJ320" s="10"/>
      <c r="AUK320" s="10"/>
      <c r="AUL320" s="10"/>
      <c r="AUM320" s="10"/>
      <c r="AUN320" s="10"/>
      <c r="AUO320" s="10"/>
      <c r="AUP320" s="10"/>
      <c r="AUQ320" s="10"/>
      <c r="AUR320" s="10"/>
      <c r="AUS320" s="10"/>
      <c r="AUT320" s="10"/>
      <c r="AUU320" s="10"/>
      <c r="AUV320" s="10"/>
      <c r="AUW320" s="10"/>
      <c r="AUX320" s="10"/>
      <c r="AUY320" s="10"/>
      <c r="AUZ320" s="10"/>
      <c r="AVA320" s="10"/>
      <c r="AVB320" s="10"/>
      <c r="AVC320" s="10"/>
      <c r="AVD320" s="10"/>
      <c r="AVE320" s="10"/>
      <c r="AVF320" s="10"/>
      <c r="AVG320" s="10"/>
      <c r="AVH320" s="10"/>
      <c r="AVI320" s="10"/>
      <c r="AVJ320" s="10"/>
      <c r="AVK320" s="10"/>
      <c r="AVL320" s="10"/>
      <c r="AVM320" s="10"/>
      <c r="AVN320" s="10"/>
      <c r="AVO320" s="10"/>
      <c r="AVP320" s="10"/>
      <c r="AVQ320" s="10"/>
      <c r="AVR320" s="10"/>
      <c r="AVS320" s="10"/>
      <c r="AVT320" s="10"/>
      <c r="AVU320" s="10"/>
      <c r="AVV320" s="10"/>
      <c r="AVW320" s="10"/>
      <c r="AVX320" s="10"/>
      <c r="AVY320" s="10"/>
      <c r="AVZ320" s="10"/>
      <c r="AWA320" s="10"/>
      <c r="AWB320" s="10"/>
      <c r="AWC320" s="10"/>
      <c r="AWD320" s="10"/>
      <c r="AWE320" s="10"/>
      <c r="AWF320" s="10"/>
      <c r="AWG320" s="10"/>
      <c r="AWH320" s="10"/>
      <c r="AWI320" s="10"/>
      <c r="AWJ320" s="10"/>
      <c r="AWK320" s="10"/>
      <c r="AWL320" s="10"/>
      <c r="AWM320" s="10"/>
      <c r="AWN320" s="10"/>
      <c r="AWO320" s="10"/>
      <c r="AWP320" s="10"/>
      <c r="AWQ320" s="10"/>
      <c r="AWR320" s="10"/>
      <c r="AWS320" s="10"/>
      <c r="AWT320" s="10"/>
      <c r="AWU320" s="10"/>
      <c r="AWV320" s="10"/>
      <c r="AWW320" s="10"/>
      <c r="AWX320" s="10"/>
      <c r="AWY320" s="10"/>
      <c r="AWZ320" s="10"/>
      <c r="AXA320" s="10"/>
      <c r="AXB320" s="10"/>
      <c r="AXC320" s="10"/>
      <c r="AXD320" s="10"/>
      <c r="AXE320" s="10"/>
      <c r="AXF320" s="10"/>
      <c r="AXG320" s="10"/>
      <c r="AXH320" s="10"/>
      <c r="AXI320" s="10"/>
      <c r="AXJ320" s="10"/>
      <c r="AXK320" s="10"/>
      <c r="AXL320" s="10"/>
      <c r="AXM320" s="10"/>
      <c r="AXN320" s="10"/>
      <c r="AXO320" s="10"/>
      <c r="AXP320" s="10"/>
      <c r="AXQ320" s="10"/>
      <c r="AXR320" s="10"/>
      <c r="AXS320" s="10"/>
      <c r="AXT320" s="10"/>
      <c r="AXU320" s="10"/>
      <c r="AXV320" s="10"/>
      <c r="AXW320" s="10"/>
      <c r="AXX320" s="10"/>
      <c r="AXY320" s="10"/>
      <c r="AXZ320" s="10"/>
      <c r="AYA320" s="10"/>
      <c r="AYB320" s="10"/>
      <c r="AYC320" s="10"/>
      <c r="AYD320" s="10"/>
      <c r="AYE320" s="10"/>
      <c r="AYF320" s="10"/>
      <c r="AYG320" s="10"/>
      <c r="AYH320" s="10"/>
      <c r="AYI320" s="10"/>
      <c r="AYJ320" s="10"/>
      <c r="AYK320" s="10"/>
      <c r="AYL320" s="10"/>
      <c r="AYM320" s="10"/>
      <c r="AYN320" s="10"/>
      <c r="AYO320" s="10"/>
      <c r="AYP320" s="10"/>
      <c r="AYQ320" s="10"/>
      <c r="AYR320" s="10"/>
      <c r="AYS320" s="10"/>
      <c r="AYT320" s="10"/>
      <c r="AYU320" s="10"/>
      <c r="AYV320" s="10"/>
      <c r="AYW320" s="10"/>
      <c r="AYX320" s="10"/>
      <c r="AYY320" s="10"/>
      <c r="AYZ320" s="10"/>
      <c r="AZA320" s="10"/>
      <c r="AZB320" s="10"/>
      <c r="AZC320" s="10"/>
      <c r="AZD320" s="10"/>
      <c r="AZE320" s="10"/>
      <c r="AZF320" s="10"/>
      <c r="AZG320" s="10"/>
      <c r="AZH320" s="10"/>
      <c r="AZI320" s="10"/>
      <c r="AZJ320" s="10"/>
      <c r="AZK320" s="10"/>
      <c r="AZL320" s="10"/>
      <c r="AZM320" s="10"/>
      <c r="AZN320" s="10"/>
      <c r="AZO320" s="10"/>
      <c r="AZP320" s="10"/>
      <c r="AZQ320" s="10"/>
      <c r="AZR320" s="10"/>
      <c r="AZS320" s="10"/>
      <c r="AZT320" s="10"/>
      <c r="AZU320" s="10"/>
      <c r="AZV320" s="10"/>
      <c r="AZW320" s="10"/>
      <c r="AZX320" s="10"/>
      <c r="AZY320" s="10"/>
      <c r="AZZ320" s="10"/>
      <c r="BAA320" s="10"/>
      <c r="BAB320" s="10"/>
      <c r="BAC320" s="10"/>
      <c r="BAD320" s="10"/>
      <c r="BAE320" s="10"/>
      <c r="BAF320" s="10"/>
      <c r="BAG320" s="10"/>
      <c r="BAH320" s="10"/>
      <c r="BAI320" s="10"/>
      <c r="BAJ320" s="10"/>
      <c r="BAK320" s="10"/>
      <c r="BAL320" s="10"/>
      <c r="BAM320" s="10"/>
      <c r="BAN320" s="10"/>
      <c r="BAO320" s="10"/>
      <c r="BAP320" s="10"/>
      <c r="BAQ320" s="10"/>
      <c r="BAR320" s="10"/>
      <c r="BAS320" s="10"/>
      <c r="BAT320" s="10"/>
      <c r="BAU320" s="10"/>
      <c r="BAV320" s="10"/>
      <c r="BAW320" s="10"/>
      <c r="BAX320" s="10"/>
      <c r="BAY320" s="10"/>
      <c r="BAZ320" s="10"/>
      <c r="BBA320" s="10"/>
      <c r="BBB320" s="10"/>
      <c r="BBC320" s="10"/>
      <c r="BBD320" s="10"/>
      <c r="BBE320" s="10"/>
      <c r="BBF320" s="10"/>
      <c r="BBG320" s="10"/>
      <c r="BBH320" s="10"/>
      <c r="BBI320" s="10"/>
      <c r="BBJ320" s="10"/>
      <c r="BBK320" s="10"/>
      <c r="BBL320" s="10"/>
      <c r="BBM320" s="10"/>
      <c r="BBN320" s="10"/>
      <c r="BBO320" s="10"/>
      <c r="BBP320" s="10"/>
      <c r="BBQ320" s="10"/>
      <c r="BBR320" s="10"/>
      <c r="BBS320" s="10"/>
      <c r="BBT320" s="10"/>
      <c r="BBU320" s="10"/>
      <c r="BBV320" s="10"/>
      <c r="BBW320" s="10"/>
      <c r="BBX320" s="10"/>
      <c r="BBY320" s="10"/>
      <c r="BBZ320" s="10"/>
      <c r="BCA320" s="10"/>
      <c r="BCB320" s="10"/>
      <c r="BCC320" s="10"/>
      <c r="BCD320" s="10"/>
      <c r="BCE320" s="10"/>
      <c r="BCF320" s="10"/>
      <c r="BCG320" s="10"/>
      <c r="BCH320" s="10"/>
      <c r="BCI320" s="10"/>
      <c r="BCJ320" s="10"/>
      <c r="BCK320" s="10"/>
      <c r="BCL320" s="10"/>
      <c r="BCM320" s="10"/>
      <c r="BCN320" s="10"/>
      <c r="BCO320" s="10"/>
      <c r="BCP320" s="10"/>
      <c r="BCQ320" s="10"/>
      <c r="BCR320" s="10"/>
      <c r="BCS320" s="10"/>
      <c r="BCT320" s="10"/>
    </row>
    <row r="321" spans="1:1450" x14ac:dyDescent="0.25">
      <c r="A321" s="66" t="s">
        <v>592</v>
      </c>
      <c r="B321" s="33" t="s">
        <v>592</v>
      </c>
      <c r="C321" s="33" t="s">
        <v>84</v>
      </c>
      <c r="D321" s="33" t="s">
        <v>931</v>
      </c>
      <c r="E321" s="33" t="s">
        <v>929</v>
      </c>
      <c r="F321" s="33" t="s">
        <v>600</v>
      </c>
      <c r="G321" s="67">
        <v>66009</v>
      </c>
      <c r="H321" s="67">
        <v>3894</v>
      </c>
      <c r="I321" s="67">
        <v>1620</v>
      </c>
      <c r="J321" s="33"/>
      <c r="K321" s="33"/>
      <c r="L321" s="33"/>
      <c r="M321" s="33"/>
      <c r="N321" s="33"/>
      <c r="O321" s="33" t="str">
        <f t="shared" si="53"/>
        <v/>
      </c>
      <c r="P321" s="33"/>
      <c r="Q321" s="68">
        <f>ABS(G321-$K$319)</f>
        <v>42321.666666666672</v>
      </c>
      <c r="R321" s="34">
        <f>IF(Q321&gt;$P$319,"",G321)</f>
        <v>66009</v>
      </c>
      <c r="S321" s="34">
        <f t="shared" si="58"/>
        <v>1620</v>
      </c>
      <c r="T321" s="33"/>
      <c r="U321" s="33"/>
      <c r="V321" s="33"/>
      <c r="W321" s="68">
        <f>IF(R321="","",((R321-$T$319)/S321)^2)</f>
        <v>682.48874769259442</v>
      </c>
      <c r="X321" s="33"/>
      <c r="Y321" s="75"/>
      <c r="Z321" s="75"/>
      <c r="AA321" s="75"/>
      <c r="AB321" s="75"/>
      <c r="AC321" s="33"/>
      <c r="AD321" s="33"/>
      <c r="AE321" s="33"/>
      <c r="AF321" s="33"/>
      <c r="AG321" s="76"/>
      <c r="AH321" s="36"/>
      <c r="AI321" s="36"/>
      <c r="AJ321" s="36"/>
      <c r="AK321" s="36"/>
      <c r="AL321" s="33"/>
      <c r="AM321" s="29"/>
      <c r="AN321" s="29"/>
      <c r="AO321" s="29"/>
      <c r="AP321" s="29"/>
      <c r="AQ321" s="29"/>
      <c r="AR321" s="29"/>
      <c r="AS321" s="29"/>
      <c r="AT321" s="29"/>
    </row>
    <row r="322" spans="1:1450" x14ac:dyDescent="0.25">
      <c r="A322" s="17" t="s">
        <v>592</v>
      </c>
      <c r="B322" s="29" t="s">
        <v>592</v>
      </c>
      <c r="C322" s="29" t="s">
        <v>84</v>
      </c>
      <c r="D322" s="29" t="s">
        <v>932</v>
      </c>
      <c r="E322" s="29" t="s">
        <v>933</v>
      </c>
      <c r="F322" s="29" t="s">
        <v>595</v>
      </c>
      <c r="G322" s="43">
        <v>91000</v>
      </c>
      <c r="H322" s="43">
        <v>5519</v>
      </c>
      <c r="I322" s="43">
        <v>2515</v>
      </c>
      <c r="J322" s="29">
        <v>4</v>
      </c>
      <c r="K322" s="112">
        <f>AVERAGE(G322:G325)</f>
        <v>95569</v>
      </c>
      <c r="L322" s="112">
        <f>STDEV(G322:G325)</f>
        <v>22579.497351948885</v>
      </c>
      <c r="M322" s="29"/>
      <c r="N322" s="97">
        <v>1.383</v>
      </c>
      <c r="O322" s="29" t="str">
        <f t="shared" si="53"/>
        <v/>
      </c>
      <c r="P322" s="44">
        <f>ABS(L322*N322)</f>
        <v>31227.444837745308</v>
      </c>
      <c r="Q322" s="44">
        <f>ABS(G322-$K$322)</f>
        <v>4569</v>
      </c>
      <c r="R322" s="30">
        <f>IF(Q322&gt;$P$322,"",G322)</f>
        <v>91000</v>
      </c>
      <c r="S322" s="30">
        <f t="shared" si="58"/>
        <v>2515</v>
      </c>
      <c r="T322" s="44">
        <f>AVERAGE(R322:R325)</f>
        <v>95569</v>
      </c>
      <c r="U322" s="44">
        <f>STDEV(R322:R325)</f>
        <v>22579.497351948885</v>
      </c>
      <c r="V322" s="29"/>
      <c r="W322" s="44">
        <f>IF(R322="","",((R322-$T$322)/S322)^2)</f>
        <v>3.3003981676541154</v>
      </c>
      <c r="X322" s="46">
        <f>(1/(J322-1))*SUM(W322:W325)</f>
        <v>131.96376138753567</v>
      </c>
      <c r="Y322" s="47">
        <f>U322/T322</f>
        <v>0.23626382354057157</v>
      </c>
      <c r="Z322" s="31"/>
      <c r="AA322" s="47" t="str">
        <f>IF(X322&lt;2,"A",IF(Y322&lt;0.15,"B","C"))</f>
        <v>C</v>
      </c>
      <c r="AB322" s="31"/>
      <c r="AC322" s="48">
        <f>T322/1000</f>
        <v>95.569000000000003</v>
      </c>
      <c r="AD322" s="49">
        <f>AC322*(SQRT((U322/T322)^2+(0.21/3.98)^2))</f>
        <v>23.135716294435923</v>
      </c>
      <c r="AE322" s="47">
        <f>AD322/AC322</f>
        <v>0.24208390057901541</v>
      </c>
      <c r="AF322" s="47"/>
      <c r="AG322" s="50">
        <v>39</v>
      </c>
      <c r="AH322" s="32"/>
      <c r="AI322" s="49">
        <f>(MEDIAN(R322:R325))/1000</f>
        <v>95.304500000000004</v>
      </c>
      <c r="AJ322" s="49">
        <f>(QUARTILE(R322:R325,1))/1000</f>
        <v>85.379750000000001</v>
      </c>
      <c r="AK322" s="49">
        <f>(QUARTILE(R322:R325,3))/1000</f>
        <v>105.49375000000001</v>
      </c>
      <c r="AL322" s="48">
        <f>(AK322-AJ322)</f>
        <v>20.114000000000004</v>
      </c>
      <c r="AM322" s="29"/>
      <c r="AN322" s="29"/>
      <c r="AO322" s="29"/>
      <c r="AP322" s="29"/>
      <c r="AQ322" s="29"/>
      <c r="AR322" s="29"/>
      <c r="AS322" s="29"/>
      <c r="AT322" s="29"/>
    </row>
    <row r="323" spans="1:1450" s="37" customFormat="1" x14ac:dyDescent="0.25">
      <c r="A323" s="17" t="s">
        <v>592</v>
      </c>
      <c r="B323" s="29" t="s">
        <v>592</v>
      </c>
      <c r="C323" s="29" t="s">
        <v>84</v>
      </c>
      <c r="D323" s="29" t="s">
        <v>934</v>
      </c>
      <c r="E323" s="29" t="s">
        <v>933</v>
      </c>
      <c r="F323" s="29" t="s">
        <v>594</v>
      </c>
      <c r="G323" s="43">
        <v>99609</v>
      </c>
      <c r="H323" s="43">
        <v>6110</v>
      </c>
      <c r="I323" s="43">
        <v>2881</v>
      </c>
      <c r="J323" s="29"/>
      <c r="K323" s="29"/>
      <c r="L323" s="29"/>
      <c r="M323" s="29"/>
      <c r="N323" s="29"/>
      <c r="O323" s="29" t="str">
        <f t="shared" si="53"/>
        <v/>
      </c>
      <c r="P323" s="29"/>
      <c r="Q323" s="44">
        <f>ABS(G323-$K$322)</f>
        <v>4040</v>
      </c>
      <c r="R323" s="30">
        <f>IF(Q323&gt;$P$322,"",G323)</f>
        <v>99609</v>
      </c>
      <c r="S323" s="30">
        <f t="shared" si="58"/>
        <v>2881</v>
      </c>
      <c r="T323" s="29"/>
      <c r="U323" s="29"/>
      <c r="V323" s="29"/>
      <c r="W323" s="44">
        <f>IF(R323="","",((R323-$T$322)/S323)^2)</f>
        <v>1.9664196875217241</v>
      </c>
      <c r="X323" s="29"/>
      <c r="Y323" s="31"/>
      <c r="Z323" s="31"/>
      <c r="AA323" s="31"/>
      <c r="AB323" s="31"/>
      <c r="AC323" s="29"/>
      <c r="AD323" s="29"/>
      <c r="AE323" s="29"/>
      <c r="AF323" s="29"/>
      <c r="AG323" s="63"/>
      <c r="AH323" s="32"/>
      <c r="AI323" s="32"/>
      <c r="AJ323" s="32"/>
      <c r="AK323" s="32"/>
      <c r="AL323" s="29"/>
      <c r="AM323" s="29"/>
      <c r="AN323" s="29"/>
      <c r="AO323" s="29"/>
      <c r="AP323" s="29"/>
      <c r="AQ323" s="29"/>
      <c r="AR323" s="29"/>
      <c r="AS323" s="29"/>
      <c r="AT323" s="29"/>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c r="HU323" s="10"/>
      <c r="HV323" s="10"/>
      <c r="HW323" s="10"/>
      <c r="HX323" s="10"/>
      <c r="HY323" s="10"/>
      <c r="HZ323" s="10"/>
      <c r="IA323" s="10"/>
      <c r="IB323" s="10"/>
      <c r="IC323" s="10"/>
      <c r="ID323" s="10"/>
      <c r="IE323" s="10"/>
      <c r="IF323" s="10"/>
      <c r="IG323" s="10"/>
      <c r="IH323" s="10"/>
      <c r="II323" s="10"/>
      <c r="IJ323" s="10"/>
      <c r="IK323" s="10"/>
      <c r="IL323" s="10"/>
      <c r="IM323" s="10"/>
      <c r="IN323" s="10"/>
      <c r="IO323" s="10"/>
      <c r="IP323" s="10"/>
      <c r="IQ323" s="10"/>
      <c r="IR323" s="10"/>
      <c r="IS323" s="10"/>
      <c r="IT323" s="10"/>
      <c r="IU323" s="10"/>
      <c r="IV323" s="10"/>
      <c r="IW323" s="10"/>
      <c r="IX323" s="10"/>
      <c r="IY323" s="10"/>
      <c r="IZ323" s="10"/>
      <c r="JA323" s="10"/>
      <c r="JB323" s="10"/>
      <c r="JC323" s="10"/>
      <c r="JD323" s="10"/>
      <c r="JE323" s="10"/>
      <c r="JF323" s="10"/>
      <c r="JG323" s="10"/>
      <c r="JH323" s="10"/>
      <c r="JI323" s="10"/>
      <c r="JJ323" s="10"/>
      <c r="JK323" s="10"/>
      <c r="JL323" s="10"/>
      <c r="JM323" s="10"/>
      <c r="JN323" s="10"/>
      <c r="JO323" s="10"/>
      <c r="JP323" s="10"/>
      <c r="JQ323" s="10"/>
      <c r="JR323" s="10"/>
      <c r="JS323" s="10"/>
      <c r="JT323" s="10"/>
      <c r="JU323" s="10"/>
      <c r="JV323" s="10"/>
      <c r="JW323" s="10"/>
      <c r="JX323" s="10"/>
      <c r="JY323" s="10"/>
      <c r="JZ323" s="10"/>
      <c r="KA323" s="10"/>
      <c r="KB323" s="10"/>
      <c r="KC323" s="10"/>
      <c r="KD323" s="10"/>
      <c r="KE323" s="10"/>
      <c r="KF323" s="10"/>
      <c r="KG323" s="10"/>
      <c r="KH323" s="10"/>
      <c r="KI323" s="10"/>
      <c r="KJ323" s="10"/>
      <c r="KK323" s="10"/>
      <c r="KL323" s="10"/>
      <c r="KM323" s="10"/>
      <c r="KN323" s="10"/>
      <c r="KO323" s="10"/>
      <c r="KP323" s="10"/>
      <c r="KQ323" s="10"/>
      <c r="KR323" s="10"/>
      <c r="KS323" s="10"/>
      <c r="KT323" s="10"/>
      <c r="KU323" s="10"/>
      <c r="KV323" s="10"/>
      <c r="KW323" s="10"/>
      <c r="KX323" s="10"/>
      <c r="KY323" s="10"/>
      <c r="KZ323" s="10"/>
      <c r="LA323" s="10"/>
      <c r="LB323" s="10"/>
      <c r="LC323" s="10"/>
      <c r="LD323" s="10"/>
      <c r="LE323" s="10"/>
      <c r="LF323" s="10"/>
      <c r="LG323" s="10"/>
      <c r="LH323" s="10"/>
      <c r="LI323" s="10"/>
      <c r="LJ323" s="10"/>
      <c r="LK323" s="10"/>
      <c r="LL323" s="10"/>
      <c r="LM323" s="10"/>
      <c r="LN323" s="10"/>
      <c r="LO323" s="10"/>
      <c r="LP323" s="10"/>
      <c r="LQ323" s="10"/>
      <c r="LR323" s="10"/>
      <c r="LS323" s="10"/>
      <c r="LT323" s="10"/>
      <c r="LU323" s="10"/>
      <c r="LV323" s="10"/>
      <c r="LW323" s="10"/>
      <c r="LX323" s="10"/>
      <c r="LY323" s="10"/>
      <c r="LZ323" s="10"/>
      <c r="MA323" s="10"/>
      <c r="MB323" s="10"/>
      <c r="MC323" s="10"/>
      <c r="MD323" s="10"/>
      <c r="ME323" s="10"/>
      <c r="MF323" s="10"/>
      <c r="MG323" s="10"/>
      <c r="MH323" s="10"/>
      <c r="MI323" s="10"/>
      <c r="MJ323" s="10"/>
      <c r="MK323" s="10"/>
      <c r="ML323" s="10"/>
      <c r="MM323" s="10"/>
      <c r="MN323" s="10"/>
      <c r="MO323" s="10"/>
      <c r="MP323" s="10"/>
      <c r="MQ323" s="10"/>
      <c r="MR323" s="10"/>
      <c r="MS323" s="10"/>
      <c r="MT323" s="10"/>
      <c r="MU323" s="10"/>
      <c r="MV323" s="10"/>
      <c r="MW323" s="10"/>
      <c r="MX323" s="10"/>
      <c r="MY323" s="10"/>
      <c r="MZ323" s="10"/>
      <c r="NA323" s="10"/>
      <c r="NB323" s="10"/>
      <c r="NC323" s="10"/>
      <c r="ND323" s="10"/>
      <c r="NE323" s="10"/>
      <c r="NF323" s="10"/>
      <c r="NG323" s="10"/>
      <c r="NH323" s="10"/>
      <c r="NI323" s="10"/>
      <c r="NJ323" s="10"/>
      <c r="NK323" s="10"/>
      <c r="NL323" s="10"/>
      <c r="NM323" s="10"/>
      <c r="NN323" s="10"/>
      <c r="NO323" s="10"/>
      <c r="NP323" s="10"/>
      <c r="NQ323" s="10"/>
      <c r="NR323" s="10"/>
      <c r="NS323" s="10"/>
      <c r="NT323" s="10"/>
      <c r="NU323" s="10"/>
      <c r="NV323" s="10"/>
      <c r="NW323" s="10"/>
      <c r="NX323" s="10"/>
      <c r="NY323" s="10"/>
      <c r="NZ323" s="10"/>
      <c r="OA323" s="10"/>
      <c r="OB323" s="10"/>
      <c r="OC323" s="10"/>
      <c r="OD323" s="10"/>
      <c r="OE323" s="10"/>
      <c r="OF323" s="10"/>
      <c r="OG323" s="10"/>
      <c r="OH323" s="10"/>
      <c r="OI323" s="10"/>
      <c r="OJ323" s="10"/>
      <c r="OK323" s="10"/>
      <c r="OL323" s="10"/>
      <c r="OM323" s="10"/>
      <c r="ON323" s="10"/>
      <c r="OO323" s="10"/>
      <c r="OP323" s="10"/>
      <c r="OQ323" s="10"/>
      <c r="OR323" s="10"/>
      <c r="OS323" s="10"/>
      <c r="OT323" s="10"/>
      <c r="OU323" s="10"/>
      <c r="OV323" s="10"/>
      <c r="OW323" s="10"/>
      <c r="OX323" s="10"/>
      <c r="OY323" s="10"/>
      <c r="OZ323" s="10"/>
      <c r="PA323" s="10"/>
      <c r="PB323" s="10"/>
      <c r="PC323" s="10"/>
      <c r="PD323" s="10"/>
      <c r="PE323" s="10"/>
      <c r="PF323" s="10"/>
      <c r="PG323" s="10"/>
      <c r="PH323" s="10"/>
      <c r="PI323" s="10"/>
      <c r="PJ323" s="10"/>
      <c r="PK323" s="10"/>
      <c r="PL323" s="10"/>
      <c r="PM323" s="10"/>
      <c r="PN323" s="10"/>
      <c r="PO323" s="10"/>
      <c r="PP323" s="10"/>
      <c r="PQ323" s="10"/>
      <c r="PR323" s="10"/>
      <c r="PS323" s="10"/>
      <c r="PT323" s="10"/>
      <c r="PU323" s="10"/>
      <c r="PV323" s="10"/>
      <c r="PW323" s="10"/>
      <c r="PX323" s="10"/>
      <c r="PY323" s="10"/>
      <c r="PZ323" s="10"/>
      <c r="QA323" s="10"/>
      <c r="QB323" s="10"/>
      <c r="QC323" s="10"/>
      <c r="QD323" s="10"/>
      <c r="QE323" s="10"/>
      <c r="QF323" s="10"/>
      <c r="QG323" s="10"/>
      <c r="QH323" s="10"/>
      <c r="QI323" s="10"/>
      <c r="QJ323" s="10"/>
      <c r="QK323" s="10"/>
      <c r="QL323" s="10"/>
      <c r="QM323" s="10"/>
      <c r="QN323" s="10"/>
      <c r="QO323" s="10"/>
      <c r="QP323" s="10"/>
      <c r="QQ323" s="10"/>
      <c r="QR323" s="10"/>
      <c r="QS323" s="10"/>
      <c r="QT323" s="10"/>
      <c r="QU323" s="10"/>
      <c r="QV323" s="10"/>
      <c r="QW323" s="10"/>
      <c r="QX323" s="10"/>
      <c r="QY323" s="10"/>
      <c r="QZ323" s="10"/>
      <c r="RA323" s="10"/>
      <c r="RB323" s="10"/>
      <c r="RC323" s="10"/>
      <c r="RD323" s="10"/>
      <c r="RE323" s="10"/>
      <c r="RF323" s="10"/>
      <c r="RG323" s="10"/>
      <c r="RH323" s="10"/>
      <c r="RI323" s="10"/>
      <c r="RJ323" s="10"/>
      <c r="RK323" s="10"/>
      <c r="RL323" s="10"/>
      <c r="RM323" s="10"/>
      <c r="RN323" s="10"/>
      <c r="RO323" s="10"/>
      <c r="RP323" s="10"/>
      <c r="RQ323" s="10"/>
      <c r="RR323" s="10"/>
      <c r="RS323" s="10"/>
      <c r="RT323" s="10"/>
      <c r="RU323" s="10"/>
      <c r="RV323" s="10"/>
      <c r="RW323" s="10"/>
      <c r="RX323" s="10"/>
      <c r="RY323" s="10"/>
      <c r="RZ323" s="10"/>
      <c r="SA323" s="10"/>
      <c r="SB323" s="10"/>
      <c r="SC323" s="10"/>
      <c r="SD323" s="10"/>
      <c r="SE323" s="10"/>
      <c r="SF323" s="10"/>
      <c r="SG323" s="10"/>
      <c r="SH323" s="10"/>
      <c r="SI323" s="10"/>
      <c r="SJ323" s="10"/>
      <c r="SK323" s="10"/>
      <c r="SL323" s="10"/>
      <c r="SM323" s="10"/>
      <c r="SN323" s="10"/>
      <c r="SO323" s="10"/>
      <c r="SP323" s="10"/>
      <c r="SQ323" s="10"/>
      <c r="SR323" s="10"/>
      <c r="SS323" s="10"/>
      <c r="ST323" s="10"/>
      <c r="SU323" s="10"/>
      <c r="SV323" s="10"/>
      <c r="SW323" s="10"/>
      <c r="SX323" s="10"/>
      <c r="SY323" s="10"/>
      <c r="SZ323" s="10"/>
      <c r="TA323" s="10"/>
      <c r="TB323" s="10"/>
      <c r="TC323" s="10"/>
      <c r="TD323" s="10"/>
      <c r="TE323" s="10"/>
      <c r="TF323" s="10"/>
      <c r="TG323" s="10"/>
      <c r="TH323" s="10"/>
      <c r="TI323" s="10"/>
      <c r="TJ323" s="10"/>
      <c r="TK323" s="10"/>
      <c r="TL323" s="10"/>
      <c r="TM323" s="10"/>
      <c r="TN323" s="10"/>
      <c r="TO323" s="10"/>
      <c r="TP323" s="10"/>
      <c r="TQ323" s="10"/>
      <c r="TR323" s="10"/>
      <c r="TS323" s="10"/>
      <c r="TT323" s="10"/>
      <c r="TU323" s="10"/>
      <c r="TV323" s="10"/>
      <c r="TW323" s="10"/>
      <c r="TX323" s="10"/>
      <c r="TY323" s="10"/>
      <c r="TZ323" s="10"/>
      <c r="UA323" s="10"/>
      <c r="UB323" s="10"/>
      <c r="UC323" s="10"/>
      <c r="UD323" s="10"/>
      <c r="UE323" s="10"/>
      <c r="UF323" s="10"/>
      <c r="UG323" s="10"/>
      <c r="UH323" s="10"/>
      <c r="UI323" s="10"/>
      <c r="UJ323" s="10"/>
      <c r="UK323" s="10"/>
      <c r="UL323" s="10"/>
      <c r="UM323" s="10"/>
      <c r="UN323" s="10"/>
      <c r="UO323" s="10"/>
      <c r="UP323" s="10"/>
      <c r="UQ323" s="10"/>
      <c r="UR323" s="10"/>
      <c r="US323" s="10"/>
      <c r="UT323" s="10"/>
      <c r="UU323" s="10"/>
      <c r="UV323" s="10"/>
      <c r="UW323" s="10"/>
      <c r="UX323" s="10"/>
      <c r="UY323" s="10"/>
      <c r="UZ323" s="10"/>
      <c r="VA323" s="10"/>
      <c r="VB323" s="10"/>
      <c r="VC323" s="10"/>
      <c r="VD323" s="10"/>
      <c r="VE323" s="10"/>
      <c r="VF323" s="10"/>
      <c r="VG323" s="10"/>
      <c r="VH323" s="10"/>
      <c r="VI323" s="10"/>
      <c r="VJ323" s="10"/>
      <c r="VK323" s="10"/>
      <c r="VL323" s="10"/>
      <c r="VM323" s="10"/>
      <c r="VN323" s="10"/>
      <c r="VO323" s="10"/>
      <c r="VP323" s="10"/>
      <c r="VQ323" s="10"/>
      <c r="VR323" s="10"/>
      <c r="VS323" s="10"/>
      <c r="VT323" s="10"/>
      <c r="VU323" s="10"/>
      <c r="VV323" s="10"/>
      <c r="VW323" s="10"/>
      <c r="VX323" s="10"/>
      <c r="VY323" s="10"/>
      <c r="VZ323" s="10"/>
      <c r="WA323" s="10"/>
      <c r="WB323" s="10"/>
      <c r="WC323" s="10"/>
      <c r="WD323" s="10"/>
      <c r="WE323" s="10"/>
      <c r="WF323" s="10"/>
      <c r="WG323" s="10"/>
      <c r="WH323" s="10"/>
      <c r="WI323" s="10"/>
      <c r="WJ323" s="10"/>
      <c r="WK323" s="10"/>
      <c r="WL323" s="10"/>
      <c r="WM323" s="10"/>
      <c r="WN323" s="10"/>
      <c r="WO323" s="10"/>
      <c r="WP323" s="10"/>
      <c r="WQ323" s="10"/>
      <c r="WR323" s="10"/>
      <c r="WS323" s="10"/>
      <c r="WT323" s="10"/>
      <c r="WU323" s="10"/>
      <c r="WV323" s="10"/>
      <c r="WW323" s="10"/>
      <c r="WX323" s="10"/>
      <c r="WY323" s="10"/>
      <c r="WZ323" s="10"/>
      <c r="XA323" s="10"/>
      <c r="XB323" s="10"/>
      <c r="XC323" s="10"/>
      <c r="XD323" s="10"/>
      <c r="XE323" s="10"/>
      <c r="XF323" s="10"/>
      <c r="XG323" s="10"/>
      <c r="XH323" s="10"/>
      <c r="XI323" s="10"/>
      <c r="XJ323" s="10"/>
      <c r="XK323" s="10"/>
      <c r="XL323" s="10"/>
      <c r="XM323" s="10"/>
      <c r="XN323" s="10"/>
      <c r="XO323" s="10"/>
      <c r="XP323" s="10"/>
      <c r="XQ323" s="10"/>
      <c r="XR323" s="10"/>
      <c r="XS323" s="10"/>
      <c r="XT323" s="10"/>
      <c r="XU323" s="10"/>
      <c r="XV323" s="10"/>
      <c r="XW323" s="10"/>
      <c r="XX323" s="10"/>
      <c r="XY323" s="10"/>
      <c r="XZ323" s="10"/>
      <c r="YA323" s="10"/>
      <c r="YB323" s="10"/>
      <c r="YC323" s="10"/>
      <c r="YD323" s="10"/>
      <c r="YE323" s="10"/>
      <c r="YF323" s="10"/>
      <c r="YG323" s="10"/>
      <c r="YH323" s="10"/>
      <c r="YI323" s="10"/>
      <c r="YJ323" s="10"/>
      <c r="YK323" s="10"/>
      <c r="YL323" s="10"/>
      <c r="YM323" s="10"/>
      <c r="YN323" s="10"/>
      <c r="YO323" s="10"/>
      <c r="YP323" s="10"/>
      <c r="YQ323" s="10"/>
      <c r="YR323" s="10"/>
      <c r="YS323" s="10"/>
      <c r="YT323" s="10"/>
      <c r="YU323" s="10"/>
      <c r="YV323" s="10"/>
      <c r="YW323" s="10"/>
      <c r="YX323" s="10"/>
      <c r="YY323" s="10"/>
      <c r="YZ323" s="10"/>
      <c r="ZA323" s="10"/>
      <c r="ZB323" s="10"/>
      <c r="ZC323" s="10"/>
      <c r="ZD323" s="10"/>
      <c r="ZE323" s="10"/>
      <c r="ZF323" s="10"/>
      <c r="ZG323" s="10"/>
      <c r="ZH323" s="10"/>
      <c r="ZI323" s="10"/>
      <c r="ZJ323" s="10"/>
      <c r="ZK323" s="10"/>
      <c r="ZL323" s="10"/>
      <c r="ZM323" s="10"/>
      <c r="ZN323" s="10"/>
      <c r="ZO323" s="10"/>
      <c r="ZP323" s="10"/>
      <c r="ZQ323" s="10"/>
      <c r="ZR323" s="10"/>
      <c r="ZS323" s="10"/>
      <c r="ZT323" s="10"/>
      <c r="ZU323" s="10"/>
      <c r="ZV323" s="10"/>
      <c r="ZW323" s="10"/>
      <c r="ZX323" s="10"/>
      <c r="ZY323" s="10"/>
      <c r="ZZ323" s="10"/>
      <c r="AAA323" s="10"/>
      <c r="AAB323" s="10"/>
      <c r="AAC323" s="10"/>
      <c r="AAD323" s="10"/>
      <c r="AAE323" s="10"/>
      <c r="AAF323" s="10"/>
      <c r="AAG323" s="10"/>
      <c r="AAH323" s="10"/>
      <c r="AAI323" s="10"/>
      <c r="AAJ323" s="10"/>
      <c r="AAK323" s="10"/>
      <c r="AAL323" s="10"/>
      <c r="AAM323" s="10"/>
      <c r="AAN323" s="10"/>
      <c r="AAO323" s="10"/>
      <c r="AAP323" s="10"/>
      <c r="AAQ323" s="10"/>
      <c r="AAR323" s="10"/>
      <c r="AAS323" s="10"/>
      <c r="AAT323" s="10"/>
      <c r="AAU323" s="10"/>
      <c r="AAV323" s="10"/>
      <c r="AAW323" s="10"/>
      <c r="AAX323" s="10"/>
      <c r="AAY323" s="10"/>
      <c r="AAZ323" s="10"/>
      <c r="ABA323" s="10"/>
      <c r="ABB323" s="10"/>
      <c r="ABC323" s="10"/>
      <c r="ABD323" s="10"/>
      <c r="ABE323" s="10"/>
      <c r="ABF323" s="10"/>
      <c r="ABG323" s="10"/>
      <c r="ABH323" s="10"/>
      <c r="ABI323" s="10"/>
      <c r="ABJ323" s="10"/>
      <c r="ABK323" s="10"/>
      <c r="ABL323" s="10"/>
      <c r="ABM323" s="10"/>
      <c r="ABN323" s="10"/>
      <c r="ABO323" s="10"/>
      <c r="ABP323" s="10"/>
      <c r="ABQ323" s="10"/>
      <c r="ABR323" s="10"/>
      <c r="ABS323" s="10"/>
      <c r="ABT323" s="10"/>
      <c r="ABU323" s="10"/>
      <c r="ABV323" s="10"/>
      <c r="ABW323" s="10"/>
      <c r="ABX323" s="10"/>
      <c r="ABY323" s="10"/>
      <c r="ABZ323" s="10"/>
      <c r="ACA323" s="10"/>
      <c r="ACB323" s="10"/>
      <c r="ACC323" s="10"/>
      <c r="ACD323" s="10"/>
      <c r="ACE323" s="10"/>
      <c r="ACF323" s="10"/>
      <c r="ACG323" s="10"/>
      <c r="ACH323" s="10"/>
      <c r="ACI323" s="10"/>
      <c r="ACJ323" s="10"/>
      <c r="ACK323" s="10"/>
      <c r="ACL323" s="10"/>
      <c r="ACM323" s="10"/>
      <c r="ACN323" s="10"/>
      <c r="ACO323" s="10"/>
      <c r="ACP323" s="10"/>
      <c r="ACQ323" s="10"/>
      <c r="ACR323" s="10"/>
      <c r="ACS323" s="10"/>
      <c r="ACT323" s="10"/>
      <c r="ACU323" s="10"/>
      <c r="ACV323" s="10"/>
      <c r="ACW323" s="10"/>
      <c r="ACX323" s="10"/>
      <c r="ACY323" s="10"/>
      <c r="ACZ323" s="10"/>
      <c r="ADA323" s="10"/>
      <c r="ADB323" s="10"/>
      <c r="ADC323" s="10"/>
      <c r="ADD323" s="10"/>
      <c r="ADE323" s="10"/>
      <c r="ADF323" s="10"/>
      <c r="ADG323" s="10"/>
      <c r="ADH323" s="10"/>
      <c r="ADI323" s="10"/>
      <c r="ADJ323" s="10"/>
      <c r="ADK323" s="10"/>
      <c r="ADL323" s="10"/>
      <c r="ADM323" s="10"/>
      <c r="ADN323" s="10"/>
      <c r="ADO323" s="10"/>
      <c r="ADP323" s="10"/>
      <c r="ADQ323" s="10"/>
      <c r="ADR323" s="10"/>
      <c r="ADS323" s="10"/>
      <c r="ADT323" s="10"/>
      <c r="ADU323" s="10"/>
      <c r="ADV323" s="10"/>
      <c r="ADW323" s="10"/>
      <c r="ADX323" s="10"/>
      <c r="ADY323" s="10"/>
      <c r="ADZ323" s="10"/>
      <c r="AEA323" s="10"/>
      <c r="AEB323" s="10"/>
      <c r="AEC323" s="10"/>
      <c r="AED323" s="10"/>
      <c r="AEE323" s="10"/>
      <c r="AEF323" s="10"/>
      <c r="AEG323" s="10"/>
      <c r="AEH323" s="10"/>
      <c r="AEI323" s="10"/>
      <c r="AEJ323" s="10"/>
      <c r="AEK323" s="10"/>
      <c r="AEL323" s="10"/>
      <c r="AEM323" s="10"/>
      <c r="AEN323" s="10"/>
      <c r="AEO323" s="10"/>
      <c r="AEP323" s="10"/>
      <c r="AEQ323" s="10"/>
      <c r="AER323" s="10"/>
      <c r="AES323" s="10"/>
      <c r="AET323" s="10"/>
      <c r="AEU323" s="10"/>
      <c r="AEV323" s="10"/>
      <c r="AEW323" s="10"/>
      <c r="AEX323" s="10"/>
      <c r="AEY323" s="10"/>
      <c r="AEZ323" s="10"/>
      <c r="AFA323" s="10"/>
      <c r="AFB323" s="10"/>
      <c r="AFC323" s="10"/>
      <c r="AFD323" s="10"/>
      <c r="AFE323" s="10"/>
      <c r="AFF323" s="10"/>
      <c r="AFG323" s="10"/>
      <c r="AFH323" s="10"/>
      <c r="AFI323" s="10"/>
      <c r="AFJ323" s="10"/>
      <c r="AFK323" s="10"/>
      <c r="AFL323" s="10"/>
      <c r="AFM323" s="10"/>
      <c r="AFN323" s="10"/>
      <c r="AFO323" s="10"/>
      <c r="AFP323" s="10"/>
      <c r="AFQ323" s="10"/>
      <c r="AFR323" s="10"/>
      <c r="AFS323" s="10"/>
      <c r="AFT323" s="10"/>
      <c r="AFU323" s="10"/>
      <c r="AFV323" s="10"/>
      <c r="AFW323" s="10"/>
      <c r="AFX323" s="10"/>
      <c r="AFY323" s="10"/>
      <c r="AFZ323" s="10"/>
      <c r="AGA323" s="10"/>
      <c r="AGB323" s="10"/>
      <c r="AGC323" s="10"/>
      <c r="AGD323" s="10"/>
      <c r="AGE323" s="10"/>
      <c r="AGF323" s="10"/>
      <c r="AGG323" s="10"/>
      <c r="AGH323" s="10"/>
      <c r="AGI323" s="10"/>
      <c r="AGJ323" s="10"/>
      <c r="AGK323" s="10"/>
      <c r="AGL323" s="10"/>
      <c r="AGM323" s="10"/>
      <c r="AGN323" s="10"/>
      <c r="AGO323" s="10"/>
      <c r="AGP323" s="10"/>
      <c r="AGQ323" s="10"/>
      <c r="AGR323" s="10"/>
      <c r="AGS323" s="10"/>
      <c r="AGT323" s="10"/>
      <c r="AGU323" s="10"/>
      <c r="AGV323" s="10"/>
      <c r="AGW323" s="10"/>
      <c r="AGX323" s="10"/>
      <c r="AGY323" s="10"/>
      <c r="AGZ323" s="10"/>
      <c r="AHA323" s="10"/>
      <c r="AHB323" s="10"/>
      <c r="AHC323" s="10"/>
      <c r="AHD323" s="10"/>
      <c r="AHE323" s="10"/>
      <c r="AHF323" s="10"/>
      <c r="AHG323" s="10"/>
      <c r="AHH323" s="10"/>
      <c r="AHI323" s="10"/>
      <c r="AHJ323" s="10"/>
      <c r="AHK323" s="10"/>
      <c r="AHL323" s="10"/>
      <c r="AHM323" s="10"/>
      <c r="AHN323" s="10"/>
      <c r="AHO323" s="10"/>
      <c r="AHP323" s="10"/>
      <c r="AHQ323" s="10"/>
      <c r="AHR323" s="10"/>
      <c r="AHS323" s="10"/>
      <c r="AHT323" s="10"/>
      <c r="AHU323" s="10"/>
      <c r="AHV323" s="10"/>
      <c r="AHW323" s="10"/>
      <c r="AHX323" s="10"/>
      <c r="AHY323" s="10"/>
      <c r="AHZ323" s="10"/>
      <c r="AIA323" s="10"/>
      <c r="AIB323" s="10"/>
      <c r="AIC323" s="10"/>
      <c r="AID323" s="10"/>
      <c r="AIE323" s="10"/>
      <c r="AIF323" s="10"/>
      <c r="AIG323" s="10"/>
      <c r="AIH323" s="10"/>
      <c r="AII323" s="10"/>
      <c r="AIJ323" s="10"/>
      <c r="AIK323" s="10"/>
      <c r="AIL323" s="10"/>
      <c r="AIM323" s="10"/>
      <c r="AIN323" s="10"/>
      <c r="AIO323" s="10"/>
      <c r="AIP323" s="10"/>
      <c r="AIQ323" s="10"/>
      <c r="AIR323" s="10"/>
      <c r="AIS323" s="10"/>
      <c r="AIT323" s="10"/>
      <c r="AIU323" s="10"/>
      <c r="AIV323" s="10"/>
      <c r="AIW323" s="10"/>
      <c r="AIX323" s="10"/>
      <c r="AIY323" s="10"/>
      <c r="AIZ323" s="10"/>
      <c r="AJA323" s="10"/>
      <c r="AJB323" s="10"/>
      <c r="AJC323" s="10"/>
      <c r="AJD323" s="10"/>
      <c r="AJE323" s="10"/>
      <c r="AJF323" s="10"/>
      <c r="AJG323" s="10"/>
      <c r="AJH323" s="10"/>
      <c r="AJI323" s="10"/>
      <c r="AJJ323" s="10"/>
      <c r="AJK323" s="10"/>
      <c r="AJL323" s="10"/>
      <c r="AJM323" s="10"/>
      <c r="AJN323" s="10"/>
      <c r="AJO323" s="10"/>
      <c r="AJP323" s="10"/>
      <c r="AJQ323" s="10"/>
      <c r="AJR323" s="10"/>
      <c r="AJS323" s="10"/>
      <c r="AJT323" s="10"/>
      <c r="AJU323" s="10"/>
      <c r="AJV323" s="10"/>
      <c r="AJW323" s="10"/>
      <c r="AJX323" s="10"/>
      <c r="AJY323" s="10"/>
      <c r="AJZ323" s="10"/>
      <c r="AKA323" s="10"/>
      <c r="AKB323" s="10"/>
      <c r="AKC323" s="10"/>
      <c r="AKD323" s="10"/>
      <c r="AKE323" s="10"/>
      <c r="AKF323" s="10"/>
      <c r="AKG323" s="10"/>
      <c r="AKH323" s="10"/>
      <c r="AKI323" s="10"/>
      <c r="AKJ323" s="10"/>
      <c r="AKK323" s="10"/>
      <c r="AKL323" s="10"/>
      <c r="AKM323" s="10"/>
      <c r="AKN323" s="10"/>
      <c r="AKO323" s="10"/>
      <c r="AKP323" s="10"/>
      <c r="AKQ323" s="10"/>
      <c r="AKR323" s="10"/>
      <c r="AKS323" s="10"/>
      <c r="AKT323" s="10"/>
      <c r="AKU323" s="10"/>
      <c r="AKV323" s="10"/>
      <c r="AKW323" s="10"/>
      <c r="AKX323" s="10"/>
      <c r="AKY323" s="10"/>
      <c r="AKZ323" s="10"/>
      <c r="ALA323" s="10"/>
      <c r="ALB323" s="10"/>
      <c r="ALC323" s="10"/>
      <c r="ALD323" s="10"/>
      <c r="ALE323" s="10"/>
      <c r="ALF323" s="10"/>
      <c r="ALG323" s="10"/>
      <c r="ALH323" s="10"/>
      <c r="ALI323" s="10"/>
      <c r="ALJ323" s="10"/>
      <c r="ALK323" s="10"/>
      <c r="ALL323" s="10"/>
      <c r="ALM323" s="10"/>
      <c r="ALN323" s="10"/>
      <c r="ALO323" s="10"/>
      <c r="ALP323" s="10"/>
      <c r="ALQ323" s="10"/>
      <c r="ALR323" s="10"/>
      <c r="ALS323" s="10"/>
      <c r="ALT323" s="10"/>
      <c r="ALU323" s="10"/>
      <c r="ALV323" s="10"/>
      <c r="ALW323" s="10"/>
      <c r="ALX323" s="10"/>
      <c r="ALY323" s="10"/>
      <c r="ALZ323" s="10"/>
      <c r="AMA323" s="10"/>
      <c r="AMB323" s="10"/>
      <c r="AMC323" s="10"/>
      <c r="AMD323" s="10"/>
      <c r="AME323" s="10"/>
      <c r="AMF323" s="10"/>
      <c r="AMG323" s="10"/>
      <c r="AMH323" s="10"/>
      <c r="AMI323" s="10"/>
      <c r="AMJ323" s="10"/>
      <c r="AMK323" s="10"/>
      <c r="AML323" s="10"/>
      <c r="AMM323" s="10"/>
      <c r="AMN323" s="10"/>
      <c r="AMO323" s="10"/>
      <c r="AMP323" s="10"/>
      <c r="AMQ323" s="10"/>
      <c r="AMR323" s="10"/>
      <c r="AMS323" s="10"/>
      <c r="AMT323" s="10"/>
      <c r="AMU323" s="10"/>
      <c r="AMV323" s="10"/>
      <c r="AMW323" s="10"/>
      <c r="AMX323" s="10"/>
      <c r="AMY323" s="10"/>
      <c r="AMZ323" s="10"/>
      <c r="ANA323" s="10"/>
      <c r="ANB323" s="10"/>
      <c r="ANC323" s="10"/>
      <c r="AND323" s="10"/>
      <c r="ANE323" s="10"/>
      <c r="ANF323" s="10"/>
      <c r="ANG323" s="10"/>
      <c r="ANH323" s="10"/>
      <c r="ANI323" s="10"/>
      <c r="ANJ323" s="10"/>
      <c r="ANK323" s="10"/>
      <c r="ANL323" s="10"/>
      <c r="ANM323" s="10"/>
      <c r="ANN323" s="10"/>
      <c r="ANO323" s="10"/>
      <c r="ANP323" s="10"/>
      <c r="ANQ323" s="10"/>
      <c r="ANR323" s="10"/>
      <c r="ANS323" s="10"/>
      <c r="ANT323" s="10"/>
      <c r="ANU323" s="10"/>
      <c r="ANV323" s="10"/>
      <c r="ANW323" s="10"/>
      <c r="ANX323" s="10"/>
      <c r="ANY323" s="10"/>
      <c r="ANZ323" s="10"/>
      <c r="AOA323" s="10"/>
      <c r="AOB323" s="10"/>
      <c r="AOC323" s="10"/>
      <c r="AOD323" s="10"/>
      <c r="AOE323" s="10"/>
      <c r="AOF323" s="10"/>
      <c r="AOG323" s="10"/>
      <c r="AOH323" s="10"/>
      <c r="AOI323" s="10"/>
      <c r="AOJ323" s="10"/>
      <c r="AOK323" s="10"/>
      <c r="AOL323" s="10"/>
      <c r="AOM323" s="10"/>
      <c r="AON323" s="10"/>
      <c r="AOO323" s="10"/>
      <c r="AOP323" s="10"/>
      <c r="AOQ323" s="10"/>
      <c r="AOR323" s="10"/>
      <c r="AOS323" s="10"/>
      <c r="AOT323" s="10"/>
      <c r="AOU323" s="10"/>
      <c r="AOV323" s="10"/>
      <c r="AOW323" s="10"/>
      <c r="AOX323" s="10"/>
      <c r="AOY323" s="10"/>
      <c r="AOZ323" s="10"/>
      <c r="APA323" s="10"/>
      <c r="APB323" s="10"/>
      <c r="APC323" s="10"/>
      <c r="APD323" s="10"/>
      <c r="APE323" s="10"/>
      <c r="APF323" s="10"/>
      <c r="APG323" s="10"/>
      <c r="APH323" s="10"/>
      <c r="API323" s="10"/>
      <c r="APJ323" s="10"/>
      <c r="APK323" s="10"/>
      <c r="APL323" s="10"/>
      <c r="APM323" s="10"/>
      <c r="APN323" s="10"/>
      <c r="APO323" s="10"/>
      <c r="APP323" s="10"/>
      <c r="APQ323" s="10"/>
      <c r="APR323" s="10"/>
      <c r="APS323" s="10"/>
      <c r="APT323" s="10"/>
      <c r="APU323" s="10"/>
      <c r="APV323" s="10"/>
      <c r="APW323" s="10"/>
      <c r="APX323" s="10"/>
      <c r="APY323" s="10"/>
      <c r="APZ323" s="10"/>
      <c r="AQA323" s="10"/>
      <c r="AQB323" s="10"/>
      <c r="AQC323" s="10"/>
      <c r="AQD323" s="10"/>
      <c r="AQE323" s="10"/>
      <c r="AQF323" s="10"/>
      <c r="AQG323" s="10"/>
      <c r="AQH323" s="10"/>
      <c r="AQI323" s="10"/>
      <c r="AQJ323" s="10"/>
      <c r="AQK323" s="10"/>
      <c r="AQL323" s="10"/>
      <c r="AQM323" s="10"/>
      <c r="AQN323" s="10"/>
      <c r="AQO323" s="10"/>
      <c r="AQP323" s="10"/>
      <c r="AQQ323" s="10"/>
      <c r="AQR323" s="10"/>
      <c r="AQS323" s="10"/>
      <c r="AQT323" s="10"/>
      <c r="AQU323" s="10"/>
      <c r="AQV323" s="10"/>
      <c r="AQW323" s="10"/>
      <c r="AQX323" s="10"/>
      <c r="AQY323" s="10"/>
      <c r="AQZ323" s="10"/>
      <c r="ARA323" s="10"/>
      <c r="ARB323" s="10"/>
      <c r="ARC323" s="10"/>
      <c r="ARD323" s="10"/>
      <c r="ARE323" s="10"/>
      <c r="ARF323" s="10"/>
      <c r="ARG323" s="10"/>
      <c r="ARH323" s="10"/>
      <c r="ARI323" s="10"/>
      <c r="ARJ323" s="10"/>
      <c r="ARK323" s="10"/>
      <c r="ARL323" s="10"/>
      <c r="ARM323" s="10"/>
      <c r="ARN323" s="10"/>
      <c r="ARO323" s="10"/>
      <c r="ARP323" s="10"/>
      <c r="ARQ323" s="10"/>
      <c r="ARR323" s="10"/>
      <c r="ARS323" s="10"/>
      <c r="ART323" s="10"/>
      <c r="ARU323" s="10"/>
      <c r="ARV323" s="10"/>
      <c r="ARW323" s="10"/>
      <c r="ARX323" s="10"/>
      <c r="ARY323" s="10"/>
      <c r="ARZ323" s="10"/>
      <c r="ASA323" s="10"/>
      <c r="ASB323" s="10"/>
      <c r="ASC323" s="10"/>
      <c r="ASD323" s="10"/>
      <c r="ASE323" s="10"/>
      <c r="ASF323" s="10"/>
      <c r="ASG323" s="10"/>
      <c r="ASH323" s="10"/>
      <c r="ASI323" s="10"/>
      <c r="ASJ323" s="10"/>
      <c r="ASK323" s="10"/>
      <c r="ASL323" s="10"/>
      <c r="ASM323" s="10"/>
      <c r="ASN323" s="10"/>
      <c r="ASO323" s="10"/>
      <c r="ASP323" s="10"/>
      <c r="ASQ323" s="10"/>
      <c r="ASR323" s="10"/>
      <c r="ASS323" s="10"/>
      <c r="AST323" s="10"/>
      <c r="ASU323" s="10"/>
      <c r="ASV323" s="10"/>
      <c r="ASW323" s="10"/>
      <c r="ASX323" s="10"/>
      <c r="ASY323" s="10"/>
      <c r="ASZ323" s="10"/>
      <c r="ATA323" s="10"/>
      <c r="ATB323" s="10"/>
      <c r="ATC323" s="10"/>
      <c r="ATD323" s="10"/>
      <c r="ATE323" s="10"/>
      <c r="ATF323" s="10"/>
      <c r="ATG323" s="10"/>
      <c r="ATH323" s="10"/>
      <c r="ATI323" s="10"/>
      <c r="ATJ323" s="10"/>
      <c r="ATK323" s="10"/>
      <c r="ATL323" s="10"/>
      <c r="ATM323" s="10"/>
      <c r="ATN323" s="10"/>
      <c r="ATO323" s="10"/>
      <c r="ATP323" s="10"/>
      <c r="ATQ323" s="10"/>
      <c r="ATR323" s="10"/>
      <c r="ATS323" s="10"/>
      <c r="ATT323" s="10"/>
      <c r="ATU323" s="10"/>
      <c r="ATV323" s="10"/>
      <c r="ATW323" s="10"/>
      <c r="ATX323" s="10"/>
      <c r="ATY323" s="10"/>
      <c r="ATZ323" s="10"/>
      <c r="AUA323" s="10"/>
      <c r="AUB323" s="10"/>
      <c r="AUC323" s="10"/>
      <c r="AUD323" s="10"/>
      <c r="AUE323" s="10"/>
      <c r="AUF323" s="10"/>
      <c r="AUG323" s="10"/>
      <c r="AUH323" s="10"/>
      <c r="AUI323" s="10"/>
      <c r="AUJ323" s="10"/>
      <c r="AUK323" s="10"/>
      <c r="AUL323" s="10"/>
      <c r="AUM323" s="10"/>
      <c r="AUN323" s="10"/>
      <c r="AUO323" s="10"/>
      <c r="AUP323" s="10"/>
      <c r="AUQ323" s="10"/>
      <c r="AUR323" s="10"/>
      <c r="AUS323" s="10"/>
      <c r="AUT323" s="10"/>
      <c r="AUU323" s="10"/>
      <c r="AUV323" s="10"/>
      <c r="AUW323" s="10"/>
      <c r="AUX323" s="10"/>
      <c r="AUY323" s="10"/>
      <c r="AUZ323" s="10"/>
      <c r="AVA323" s="10"/>
      <c r="AVB323" s="10"/>
      <c r="AVC323" s="10"/>
      <c r="AVD323" s="10"/>
      <c r="AVE323" s="10"/>
      <c r="AVF323" s="10"/>
      <c r="AVG323" s="10"/>
      <c r="AVH323" s="10"/>
      <c r="AVI323" s="10"/>
      <c r="AVJ323" s="10"/>
      <c r="AVK323" s="10"/>
      <c r="AVL323" s="10"/>
      <c r="AVM323" s="10"/>
      <c r="AVN323" s="10"/>
      <c r="AVO323" s="10"/>
      <c r="AVP323" s="10"/>
      <c r="AVQ323" s="10"/>
      <c r="AVR323" s="10"/>
      <c r="AVS323" s="10"/>
      <c r="AVT323" s="10"/>
      <c r="AVU323" s="10"/>
      <c r="AVV323" s="10"/>
      <c r="AVW323" s="10"/>
      <c r="AVX323" s="10"/>
      <c r="AVY323" s="10"/>
      <c r="AVZ323" s="10"/>
      <c r="AWA323" s="10"/>
      <c r="AWB323" s="10"/>
      <c r="AWC323" s="10"/>
      <c r="AWD323" s="10"/>
      <c r="AWE323" s="10"/>
      <c r="AWF323" s="10"/>
      <c r="AWG323" s="10"/>
      <c r="AWH323" s="10"/>
      <c r="AWI323" s="10"/>
      <c r="AWJ323" s="10"/>
      <c r="AWK323" s="10"/>
      <c r="AWL323" s="10"/>
      <c r="AWM323" s="10"/>
      <c r="AWN323" s="10"/>
      <c r="AWO323" s="10"/>
      <c r="AWP323" s="10"/>
      <c r="AWQ323" s="10"/>
      <c r="AWR323" s="10"/>
      <c r="AWS323" s="10"/>
      <c r="AWT323" s="10"/>
      <c r="AWU323" s="10"/>
      <c r="AWV323" s="10"/>
      <c r="AWW323" s="10"/>
      <c r="AWX323" s="10"/>
      <c r="AWY323" s="10"/>
      <c r="AWZ323" s="10"/>
      <c r="AXA323" s="10"/>
      <c r="AXB323" s="10"/>
      <c r="AXC323" s="10"/>
      <c r="AXD323" s="10"/>
      <c r="AXE323" s="10"/>
      <c r="AXF323" s="10"/>
      <c r="AXG323" s="10"/>
      <c r="AXH323" s="10"/>
      <c r="AXI323" s="10"/>
      <c r="AXJ323" s="10"/>
      <c r="AXK323" s="10"/>
      <c r="AXL323" s="10"/>
      <c r="AXM323" s="10"/>
      <c r="AXN323" s="10"/>
      <c r="AXO323" s="10"/>
      <c r="AXP323" s="10"/>
      <c r="AXQ323" s="10"/>
      <c r="AXR323" s="10"/>
      <c r="AXS323" s="10"/>
      <c r="AXT323" s="10"/>
      <c r="AXU323" s="10"/>
      <c r="AXV323" s="10"/>
      <c r="AXW323" s="10"/>
      <c r="AXX323" s="10"/>
      <c r="AXY323" s="10"/>
      <c r="AXZ323" s="10"/>
      <c r="AYA323" s="10"/>
      <c r="AYB323" s="10"/>
      <c r="AYC323" s="10"/>
      <c r="AYD323" s="10"/>
      <c r="AYE323" s="10"/>
      <c r="AYF323" s="10"/>
      <c r="AYG323" s="10"/>
      <c r="AYH323" s="10"/>
      <c r="AYI323" s="10"/>
      <c r="AYJ323" s="10"/>
      <c r="AYK323" s="10"/>
      <c r="AYL323" s="10"/>
      <c r="AYM323" s="10"/>
      <c r="AYN323" s="10"/>
      <c r="AYO323" s="10"/>
      <c r="AYP323" s="10"/>
      <c r="AYQ323" s="10"/>
      <c r="AYR323" s="10"/>
      <c r="AYS323" s="10"/>
      <c r="AYT323" s="10"/>
      <c r="AYU323" s="10"/>
      <c r="AYV323" s="10"/>
      <c r="AYW323" s="10"/>
      <c r="AYX323" s="10"/>
      <c r="AYY323" s="10"/>
      <c r="AYZ323" s="10"/>
      <c r="AZA323" s="10"/>
      <c r="AZB323" s="10"/>
      <c r="AZC323" s="10"/>
      <c r="AZD323" s="10"/>
      <c r="AZE323" s="10"/>
      <c r="AZF323" s="10"/>
      <c r="AZG323" s="10"/>
      <c r="AZH323" s="10"/>
      <c r="AZI323" s="10"/>
      <c r="AZJ323" s="10"/>
      <c r="AZK323" s="10"/>
      <c r="AZL323" s="10"/>
      <c r="AZM323" s="10"/>
      <c r="AZN323" s="10"/>
      <c r="AZO323" s="10"/>
      <c r="AZP323" s="10"/>
      <c r="AZQ323" s="10"/>
      <c r="AZR323" s="10"/>
      <c r="AZS323" s="10"/>
      <c r="AZT323" s="10"/>
      <c r="AZU323" s="10"/>
      <c r="AZV323" s="10"/>
      <c r="AZW323" s="10"/>
      <c r="AZX323" s="10"/>
      <c r="AZY323" s="10"/>
      <c r="AZZ323" s="10"/>
      <c r="BAA323" s="10"/>
      <c r="BAB323" s="10"/>
      <c r="BAC323" s="10"/>
      <c r="BAD323" s="10"/>
      <c r="BAE323" s="10"/>
      <c r="BAF323" s="10"/>
      <c r="BAG323" s="10"/>
      <c r="BAH323" s="10"/>
      <c r="BAI323" s="10"/>
      <c r="BAJ323" s="10"/>
      <c r="BAK323" s="10"/>
      <c r="BAL323" s="10"/>
      <c r="BAM323" s="10"/>
      <c r="BAN323" s="10"/>
      <c r="BAO323" s="10"/>
      <c r="BAP323" s="10"/>
      <c r="BAQ323" s="10"/>
      <c r="BAR323" s="10"/>
      <c r="BAS323" s="10"/>
      <c r="BAT323" s="10"/>
      <c r="BAU323" s="10"/>
      <c r="BAV323" s="10"/>
      <c r="BAW323" s="10"/>
      <c r="BAX323" s="10"/>
      <c r="BAY323" s="10"/>
      <c r="BAZ323" s="10"/>
      <c r="BBA323" s="10"/>
      <c r="BBB323" s="10"/>
      <c r="BBC323" s="10"/>
      <c r="BBD323" s="10"/>
      <c r="BBE323" s="10"/>
      <c r="BBF323" s="10"/>
      <c r="BBG323" s="10"/>
      <c r="BBH323" s="10"/>
      <c r="BBI323" s="10"/>
      <c r="BBJ323" s="10"/>
      <c r="BBK323" s="10"/>
      <c r="BBL323" s="10"/>
      <c r="BBM323" s="10"/>
      <c r="BBN323" s="10"/>
      <c r="BBO323" s="10"/>
      <c r="BBP323" s="10"/>
      <c r="BBQ323" s="10"/>
      <c r="BBR323" s="10"/>
      <c r="BBS323" s="10"/>
      <c r="BBT323" s="10"/>
      <c r="BBU323" s="10"/>
      <c r="BBV323" s="10"/>
      <c r="BBW323" s="10"/>
      <c r="BBX323" s="10"/>
      <c r="BBY323" s="10"/>
      <c r="BBZ323" s="10"/>
      <c r="BCA323" s="10"/>
      <c r="BCB323" s="10"/>
      <c r="BCC323" s="10"/>
      <c r="BCD323" s="10"/>
      <c r="BCE323" s="10"/>
      <c r="BCF323" s="10"/>
      <c r="BCG323" s="10"/>
      <c r="BCH323" s="10"/>
      <c r="BCI323" s="10"/>
      <c r="BCJ323" s="10"/>
      <c r="BCK323" s="10"/>
      <c r="BCL323" s="10"/>
      <c r="BCM323" s="10"/>
      <c r="BCN323" s="10"/>
      <c r="BCO323" s="10"/>
      <c r="BCP323" s="10"/>
      <c r="BCQ323" s="10"/>
      <c r="BCR323" s="10"/>
      <c r="BCS323" s="10"/>
      <c r="BCT323" s="10"/>
    </row>
    <row r="324" spans="1:1450" s="37" customFormat="1" x14ac:dyDescent="0.25">
      <c r="A324" s="17" t="s">
        <v>592</v>
      </c>
      <c r="B324" s="29" t="s">
        <v>592</v>
      </c>
      <c r="C324" s="29" t="s">
        <v>84</v>
      </c>
      <c r="D324" s="29" t="s">
        <v>935</v>
      </c>
      <c r="E324" s="29" t="s">
        <v>933</v>
      </c>
      <c r="F324" s="29" t="s">
        <v>593</v>
      </c>
      <c r="G324" s="43">
        <v>123148</v>
      </c>
      <c r="H324" s="43">
        <v>7142</v>
      </c>
      <c r="I324" s="43">
        <v>2469</v>
      </c>
      <c r="J324" s="29"/>
      <c r="K324" s="29"/>
      <c r="L324" s="29"/>
      <c r="M324" s="29"/>
      <c r="N324" s="29"/>
      <c r="O324" s="29" t="str">
        <f t="shared" si="53"/>
        <v/>
      </c>
      <c r="P324" s="29"/>
      <c r="Q324" s="44">
        <f>ABS(G324-$K$322)</f>
        <v>27579</v>
      </c>
      <c r="R324" s="30">
        <f>IF(Q324&gt;$P$322,"",G324)</f>
        <v>123148</v>
      </c>
      <c r="S324" s="30">
        <f t="shared" si="58"/>
        <v>2469</v>
      </c>
      <c r="T324" s="29"/>
      <c r="U324" s="29"/>
      <c r="V324" s="29"/>
      <c r="W324" s="44">
        <f>IF(R324="","",((R324-$T$322)/S324)^2)</f>
        <v>124.77134302532448</v>
      </c>
      <c r="X324" s="29"/>
      <c r="Y324" s="31"/>
      <c r="Z324" s="31"/>
      <c r="AA324" s="31"/>
      <c r="AB324" s="31"/>
      <c r="AC324" s="29"/>
      <c r="AD324" s="29"/>
      <c r="AE324" s="29"/>
      <c r="AF324" s="29"/>
      <c r="AG324" s="63"/>
      <c r="AH324" s="32"/>
      <c r="AI324" s="32"/>
      <c r="AJ324" s="32"/>
      <c r="AK324" s="32"/>
      <c r="AL324" s="29"/>
      <c r="AM324" s="29"/>
      <c r="AN324" s="29"/>
      <c r="AO324" s="29"/>
      <c r="AP324" s="29"/>
      <c r="AQ324" s="29"/>
      <c r="AR324" s="29"/>
      <c r="AS324" s="29"/>
      <c r="AT324" s="29"/>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c r="HU324" s="10"/>
      <c r="HV324" s="10"/>
      <c r="HW324" s="10"/>
      <c r="HX324" s="10"/>
      <c r="HY324" s="10"/>
      <c r="HZ324" s="10"/>
      <c r="IA324" s="10"/>
      <c r="IB324" s="10"/>
      <c r="IC324" s="10"/>
      <c r="ID324" s="10"/>
      <c r="IE324" s="10"/>
      <c r="IF324" s="10"/>
      <c r="IG324" s="10"/>
      <c r="IH324" s="10"/>
      <c r="II324" s="10"/>
      <c r="IJ324" s="10"/>
      <c r="IK324" s="10"/>
      <c r="IL324" s="10"/>
      <c r="IM324" s="10"/>
      <c r="IN324" s="10"/>
      <c r="IO324" s="10"/>
      <c r="IP324" s="10"/>
      <c r="IQ324" s="10"/>
      <c r="IR324" s="10"/>
      <c r="IS324" s="10"/>
      <c r="IT324" s="10"/>
      <c r="IU324" s="10"/>
      <c r="IV324" s="10"/>
      <c r="IW324" s="10"/>
      <c r="IX324" s="10"/>
      <c r="IY324" s="10"/>
      <c r="IZ324" s="10"/>
      <c r="JA324" s="10"/>
      <c r="JB324" s="10"/>
      <c r="JC324" s="10"/>
      <c r="JD324" s="10"/>
      <c r="JE324" s="10"/>
      <c r="JF324" s="10"/>
      <c r="JG324" s="10"/>
      <c r="JH324" s="10"/>
      <c r="JI324" s="10"/>
      <c r="JJ324" s="10"/>
      <c r="JK324" s="10"/>
      <c r="JL324" s="10"/>
      <c r="JM324" s="10"/>
      <c r="JN324" s="10"/>
      <c r="JO324" s="10"/>
      <c r="JP324" s="10"/>
      <c r="JQ324" s="10"/>
      <c r="JR324" s="10"/>
      <c r="JS324" s="10"/>
      <c r="JT324" s="10"/>
      <c r="JU324" s="10"/>
      <c r="JV324" s="10"/>
      <c r="JW324" s="10"/>
      <c r="JX324" s="10"/>
      <c r="JY324" s="10"/>
      <c r="JZ324" s="10"/>
      <c r="KA324" s="10"/>
      <c r="KB324" s="10"/>
      <c r="KC324" s="10"/>
      <c r="KD324" s="10"/>
      <c r="KE324" s="10"/>
      <c r="KF324" s="10"/>
      <c r="KG324" s="10"/>
      <c r="KH324" s="10"/>
      <c r="KI324" s="10"/>
      <c r="KJ324" s="10"/>
      <c r="KK324" s="10"/>
      <c r="KL324" s="10"/>
      <c r="KM324" s="10"/>
      <c r="KN324" s="10"/>
      <c r="KO324" s="10"/>
      <c r="KP324" s="10"/>
      <c r="KQ324" s="10"/>
      <c r="KR324" s="10"/>
      <c r="KS324" s="10"/>
      <c r="KT324" s="10"/>
      <c r="KU324" s="10"/>
      <c r="KV324" s="10"/>
      <c r="KW324" s="10"/>
      <c r="KX324" s="10"/>
      <c r="KY324" s="10"/>
      <c r="KZ324" s="10"/>
      <c r="LA324" s="10"/>
      <c r="LB324" s="10"/>
      <c r="LC324" s="10"/>
      <c r="LD324" s="10"/>
      <c r="LE324" s="10"/>
      <c r="LF324" s="10"/>
      <c r="LG324" s="10"/>
      <c r="LH324" s="10"/>
      <c r="LI324" s="10"/>
      <c r="LJ324" s="10"/>
      <c r="LK324" s="10"/>
      <c r="LL324" s="10"/>
      <c r="LM324" s="10"/>
      <c r="LN324" s="10"/>
      <c r="LO324" s="10"/>
      <c r="LP324" s="10"/>
      <c r="LQ324" s="10"/>
      <c r="LR324" s="10"/>
      <c r="LS324" s="10"/>
      <c r="LT324" s="10"/>
      <c r="LU324" s="10"/>
      <c r="LV324" s="10"/>
      <c r="LW324" s="10"/>
      <c r="LX324" s="10"/>
      <c r="LY324" s="10"/>
      <c r="LZ324" s="10"/>
      <c r="MA324" s="10"/>
      <c r="MB324" s="10"/>
      <c r="MC324" s="10"/>
      <c r="MD324" s="10"/>
      <c r="ME324" s="10"/>
      <c r="MF324" s="10"/>
      <c r="MG324" s="10"/>
      <c r="MH324" s="10"/>
      <c r="MI324" s="10"/>
      <c r="MJ324" s="10"/>
      <c r="MK324" s="10"/>
      <c r="ML324" s="10"/>
      <c r="MM324" s="10"/>
      <c r="MN324" s="10"/>
      <c r="MO324" s="10"/>
      <c r="MP324" s="10"/>
      <c r="MQ324" s="10"/>
      <c r="MR324" s="10"/>
      <c r="MS324" s="10"/>
      <c r="MT324" s="10"/>
      <c r="MU324" s="10"/>
      <c r="MV324" s="10"/>
      <c r="MW324" s="10"/>
      <c r="MX324" s="10"/>
      <c r="MY324" s="10"/>
      <c r="MZ324" s="10"/>
      <c r="NA324" s="10"/>
      <c r="NB324" s="10"/>
      <c r="NC324" s="10"/>
      <c r="ND324" s="10"/>
      <c r="NE324" s="10"/>
      <c r="NF324" s="10"/>
      <c r="NG324" s="10"/>
      <c r="NH324" s="10"/>
      <c r="NI324" s="10"/>
      <c r="NJ324" s="10"/>
      <c r="NK324" s="10"/>
      <c r="NL324" s="10"/>
      <c r="NM324" s="10"/>
      <c r="NN324" s="10"/>
      <c r="NO324" s="10"/>
      <c r="NP324" s="10"/>
      <c r="NQ324" s="10"/>
      <c r="NR324" s="10"/>
      <c r="NS324" s="10"/>
      <c r="NT324" s="10"/>
      <c r="NU324" s="10"/>
      <c r="NV324" s="10"/>
      <c r="NW324" s="10"/>
      <c r="NX324" s="10"/>
      <c r="NY324" s="10"/>
      <c r="NZ324" s="10"/>
      <c r="OA324" s="10"/>
      <c r="OB324" s="10"/>
      <c r="OC324" s="10"/>
      <c r="OD324" s="10"/>
      <c r="OE324" s="10"/>
      <c r="OF324" s="10"/>
      <c r="OG324" s="10"/>
      <c r="OH324" s="10"/>
      <c r="OI324" s="10"/>
      <c r="OJ324" s="10"/>
      <c r="OK324" s="10"/>
      <c r="OL324" s="10"/>
      <c r="OM324" s="10"/>
      <c r="ON324" s="10"/>
      <c r="OO324" s="10"/>
      <c r="OP324" s="10"/>
      <c r="OQ324" s="10"/>
      <c r="OR324" s="10"/>
      <c r="OS324" s="10"/>
      <c r="OT324" s="10"/>
      <c r="OU324" s="10"/>
      <c r="OV324" s="10"/>
      <c r="OW324" s="10"/>
      <c r="OX324" s="10"/>
      <c r="OY324" s="10"/>
      <c r="OZ324" s="10"/>
      <c r="PA324" s="10"/>
      <c r="PB324" s="10"/>
      <c r="PC324" s="10"/>
      <c r="PD324" s="10"/>
      <c r="PE324" s="10"/>
      <c r="PF324" s="10"/>
      <c r="PG324" s="10"/>
      <c r="PH324" s="10"/>
      <c r="PI324" s="10"/>
      <c r="PJ324" s="10"/>
      <c r="PK324" s="10"/>
      <c r="PL324" s="10"/>
      <c r="PM324" s="10"/>
      <c r="PN324" s="10"/>
      <c r="PO324" s="10"/>
      <c r="PP324" s="10"/>
      <c r="PQ324" s="10"/>
      <c r="PR324" s="10"/>
      <c r="PS324" s="10"/>
      <c r="PT324" s="10"/>
      <c r="PU324" s="10"/>
      <c r="PV324" s="10"/>
      <c r="PW324" s="10"/>
      <c r="PX324" s="10"/>
      <c r="PY324" s="10"/>
      <c r="PZ324" s="10"/>
      <c r="QA324" s="10"/>
      <c r="QB324" s="10"/>
      <c r="QC324" s="10"/>
      <c r="QD324" s="10"/>
      <c r="QE324" s="10"/>
      <c r="QF324" s="10"/>
      <c r="QG324" s="10"/>
      <c r="QH324" s="10"/>
      <c r="QI324" s="10"/>
      <c r="QJ324" s="10"/>
      <c r="QK324" s="10"/>
      <c r="QL324" s="10"/>
      <c r="QM324" s="10"/>
      <c r="QN324" s="10"/>
      <c r="QO324" s="10"/>
      <c r="QP324" s="10"/>
      <c r="QQ324" s="10"/>
      <c r="QR324" s="10"/>
      <c r="QS324" s="10"/>
      <c r="QT324" s="10"/>
      <c r="QU324" s="10"/>
      <c r="QV324" s="10"/>
      <c r="QW324" s="10"/>
      <c r="QX324" s="10"/>
      <c r="QY324" s="10"/>
      <c r="QZ324" s="10"/>
      <c r="RA324" s="10"/>
      <c r="RB324" s="10"/>
      <c r="RC324" s="10"/>
      <c r="RD324" s="10"/>
      <c r="RE324" s="10"/>
      <c r="RF324" s="10"/>
      <c r="RG324" s="10"/>
      <c r="RH324" s="10"/>
      <c r="RI324" s="10"/>
      <c r="RJ324" s="10"/>
      <c r="RK324" s="10"/>
      <c r="RL324" s="10"/>
      <c r="RM324" s="10"/>
      <c r="RN324" s="10"/>
      <c r="RO324" s="10"/>
      <c r="RP324" s="10"/>
      <c r="RQ324" s="10"/>
      <c r="RR324" s="10"/>
      <c r="RS324" s="10"/>
      <c r="RT324" s="10"/>
      <c r="RU324" s="10"/>
      <c r="RV324" s="10"/>
      <c r="RW324" s="10"/>
      <c r="RX324" s="10"/>
      <c r="RY324" s="10"/>
      <c r="RZ324" s="10"/>
      <c r="SA324" s="10"/>
      <c r="SB324" s="10"/>
      <c r="SC324" s="10"/>
      <c r="SD324" s="10"/>
      <c r="SE324" s="10"/>
      <c r="SF324" s="10"/>
      <c r="SG324" s="10"/>
      <c r="SH324" s="10"/>
      <c r="SI324" s="10"/>
      <c r="SJ324" s="10"/>
      <c r="SK324" s="10"/>
      <c r="SL324" s="10"/>
      <c r="SM324" s="10"/>
      <c r="SN324" s="10"/>
      <c r="SO324" s="10"/>
      <c r="SP324" s="10"/>
      <c r="SQ324" s="10"/>
      <c r="SR324" s="10"/>
      <c r="SS324" s="10"/>
      <c r="ST324" s="10"/>
      <c r="SU324" s="10"/>
      <c r="SV324" s="10"/>
      <c r="SW324" s="10"/>
      <c r="SX324" s="10"/>
      <c r="SY324" s="10"/>
      <c r="SZ324" s="10"/>
      <c r="TA324" s="10"/>
      <c r="TB324" s="10"/>
      <c r="TC324" s="10"/>
      <c r="TD324" s="10"/>
      <c r="TE324" s="10"/>
      <c r="TF324" s="10"/>
      <c r="TG324" s="10"/>
      <c r="TH324" s="10"/>
      <c r="TI324" s="10"/>
      <c r="TJ324" s="10"/>
      <c r="TK324" s="10"/>
      <c r="TL324" s="10"/>
      <c r="TM324" s="10"/>
      <c r="TN324" s="10"/>
      <c r="TO324" s="10"/>
      <c r="TP324" s="10"/>
      <c r="TQ324" s="10"/>
      <c r="TR324" s="10"/>
      <c r="TS324" s="10"/>
      <c r="TT324" s="10"/>
      <c r="TU324" s="10"/>
      <c r="TV324" s="10"/>
      <c r="TW324" s="10"/>
      <c r="TX324" s="10"/>
      <c r="TY324" s="10"/>
      <c r="TZ324" s="10"/>
      <c r="UA324" s="10"/>
      <c r="UB324" s="10"/>
      <c r="UC324" s="10"/>
      <c r="UD324" s="10"/>
      <c r="UE324" s="10"/>
      <c r="UF324" s="10"/>
      <c r="UG324" s="10"/>
      <c r="UH324" s="10"/>
      <c r="UI324" s="10"/>
      <c r="UJ324" s="10"/>
      <c r="UK324" s="10"/>
      <c r="UL324" s="10"/>
      <c r="UM324" s="10"/>
      <c r="UN324" s="10"/>
      <c r="UO324" s="10"/>
      <c r="UP324" s="10"/>
      <c r="UQ324" s="10"/>
      <c r="UR324" s="10"/>
      <c r="US324" s="10"/>
      <c r="UT324" s="10"/>
      <c r="UU324" s="10"/>
      <c r="UV324" s="10"/>
      <c r="UW324" s="10"/>
      <c r="UX324" s="10"/>
      <c r="UY324" s="10"/>
      <c r="UZ324" s="10"/>
      <c r="VA324" s="10"/>
      <c r="VB324" s="10"/>
      <c r="VC324" s="10"/>
      <c r="VD324" s="10"/>
      <c r="VE324" s="10"/>
      <c r="VF324" s="10"/>
      <c r="VG324" s="10"/>
      <c r="VH324" s="10"/>
      <c r="VI324" s="10"/>
      <c r="VJ324" s="10"/>
      <c r="VK324" s="10"/>
      <c r="VL324" s="10"/>
      <c r="VM324" s="10"/>
      <c r="VN324" s="10"/>
      <c r="VO324" s="10"/>
      <c r="VP324" s="10"/>
      <c r="VQ324" s="10"/>
      <c r="VR324" s="10"/>
      <c r="VS324" s="10"/>
      <c r="VT324" s="10"/>
      <c r="VU324" s="10"/>
      <c r="VV324" s="10"/>
      <c r="VW324" s="10"/>
      <c r="VX324" s="10"/>
      <c r="VY324" s="10"/>
      <c r="VZ324" s="10"/>
      <c r="WA324" s="10"/>
      <c r="WB324" s="10"/>
      <c r="WC324" s="10"/>
      <c r="WD324" s="10"/>
      <c r="WE324" s="10"/>
      <c r="WF324" s="10"/>
      <c r="WG324" s="10"/>
      <c r="WH324" s="10"/>
      <c r="WI324" s="10"/>
      <c r="WJ324" s="10"/>
      <c r="WK324" s="10"/>
      <c r="WL324" s="10"/>
      <c r="WM324" s="10"/>
      <c r="WN324" s="10"/>
      <c r="WO324" s="10"/>
      <c r="WP324" s="10"/>
      <c r="WQ324" s="10"/>
      <c r="WR324" s="10"/>
      <c r="WS324" s="10"/>
      <c r="WT324" s="10"/>
      <c r="WU324" s="10"/>
      <c r="WV324" s="10"/>
      <c r="WW324" s="10"/>
      <c r="WX324" s="10"/>
      <c r="WY324" s="10"/>
      <c r="WZ324" s="10"/>
      <c r="XA324" s="10"/>
      <c r="XB324" s="10"/>
      <c r="XC324" s="10"/>
      <c r="XD324" s="10"/>
      <c r="XE324" s="10"/>
      <c r="XF324" s="10"/>
      <c r="XG324" s="10"/>
      <c r="XH324" s="10"/>
      <c r="XI324" s="10"/>
      <c r="XJ324" s="10"/>
      <c r="XK324" s="10"/>
      <c r="XL324" s="10"/>
      <c r="XM324" s="10"/>
      <c r="XN324" s="10"/>
      <c r="XO324" s="10"/>
      <c r="XP324" s="10"/>
      <c r="XQ324" s="10"/>
      <c r="XR324" s="10"/>
      <c r="XS324" s="10"/>
      <c r="XT324" s="10"/>
      <c r="XU324" s="10"/>
      <c r="XV324" s="10"/>
      <c r="XW324" s="10"/>
      <c r="XX324" s="10"/>
      <c r="XY324" s="10"/>
      <c r="XZ324" s="10"/>
      <c r="YA324" s="10"/>
      <c r="YB324" s="10"/>
      <c r="YC324" s="10"/>
      <c r="YD324" s="10"/>
      <c r="YE324" s="10"/>
      <c r="YF324" s="10"/>
      <c r="YG324" s="10"/>
      <c r="YH324" s="10"/>
      <c r="YI324" s="10"/>
      <c r="YJ324" s="10"/>
      <c r="YK324" s="10"/>
      <c r="YL324" s="10"/>
      <c r="YM324" s="10"/>
      <c r="YN324" s="10"/>
      <c r="YO324" s="10"/>
      <c r="YP324" s="10"/>
      <c r="YQ324" s="10"/>
      <c r="YR324" s="10"/>
      <c r="YS324" s="10"/>
      <c r="YT324" s="10"/>
      <c r="YU324" s="10"/>
      <c r="YV324" s="10"/>
      <c r="YW324" s="10"/>
      <c r="YX324" s="10"/>
      <c r="YY324" s="10"/>
      <c r="YZ324" s="10"/>
      <c r="ZA324" s="10"/>
      <c r="ZB324" s="10"/>
      <c r="ZC324" s="10"/>
      <c r="ZD324" s="10"/>
      <c r="ZE324" s="10"/>
      <c r="ZF324" s="10"/>
      <c r="ZG324" s="10"/>
      <c r="ZH324" s="10"/>
      <c r="ZI324" s="10"/>
      <c r="ZJ324" s="10"/>
      <c r="ZK324" s="10"/>
      <c r="ZL324" s="10"/>
      <c r="ZM324" s="10"/>
      <c r="ZN324" s="10"/>
      <c r="ZO324" s="10"/>
      <c r="ZP324" s="10"/>
      <c r="ZQ324" s="10"/>
      <c r="ZR324" s="10"/>
      <c r="ZS324" s="10"/>
      <c r="ZT324" s="10"/>
      <c r="ZU324" s="10"/>
      <c r="ZV324" s="10"/>
      <c r="ZW324" s="10"/>
      <c r="ZX324" s="10"/>
      <c r="ZY324" s="10"/>
      <c r="ZZ324" s="10"/>
      <c r="AAA324" s="10"/>
      <c r="AAB324" s="10"/>
      <c r="AAC324" s="10"/>
      <c r="AAD324" s="10"/>
      <c r="AAE324" s="10"/>
      <c r="AAF324" s="10"/>
      <c r="AAG324" s="10"/>
      <c r="AAH324" s="10"/>
      <c r="AAI324" s="10"/>
      <c r="AAJ324" s="10"/>
      <c r="AAK324" s="10"/>
      <c r="AAL324" s="10"/>
      <c r="AAM324" s="10"/>
      <c r="AAN324" s="10"/>
      <c r="AAO324" s="10"/>
      <c r="AAP324" s="10"/>
      <c r="AAQ324" s="10"/>
      <c r="AAR324" s="10"/>
      <c r="AAS324" s="10"/>
      <c r="AAT324" s="10"/>
      <c r="AAU324" s="10"/>
      <c r="AAV324" s="10"/>
      <c r="AAW324" s="10"/>
      <c r="AAX324" s="10"/>
      <c r="AAY324" s="10"/>
      <c r="AAZ324" s="10"/>
      <c r="ABA324" s="10"/>
      <c r="ABB324" s="10"/>
      <c r="ABC324" s="10"/>
      <c r="ABD324" s="10"/>
      <c r="ABE324" s="10"/>
      <c r="ABF324" s="10"/>
      <c r="ABG324" s="10"/>
      <c r="ABH324" s="10"/>
      <c r="ABI324" s="10"/>
      <c r="ABJ324" s="10"/>
      <c r="ABK324" s="10"/>
      <c r="ABL324" s="10"/>
      <c r="ABM324" s="10"/>
      <c r="ABN324" s="10"/>
      <c r="ABO324" s="10"/>
      <c r="ABP324" s="10"/>
      <c r="ABQ324" s="10"/>
      <c r="ABR324" s="10"/>
      <c r="ABS324" s="10"/>
      <c r="ABT324" s="10"/>
      <c r="ABU324" s="10"/>
      <c r="ABV324" s="10"/>
      <c r="ABW324" s="10"/>
      <c r="ABX324" s="10"/>
      <c r="ABY324" s="10"/>
      <c r="ABZ324" s="10"/>
      <c r="ACA324" s="10"/>
      <c r="ACB324" s="10"/>
      <c r="ACC324" s="10"/>
      <c r="ACD324" s="10"/>
      <c r="ACE324" s="10"/>
      <c r="ACF324" s="10"/>
      <c r="ACG324" s="10"/>
      <c r="ACH324" s="10"/>
      <c r="ACI324" s="10"/>
      <c r="ACJ324" s="10"/>
      <c r="ACK324" s="10"/>
      <c r="ACL324" s="10"/>
      <c r="ACM324" s="10"/>
      <c r="ACN324" s="10"/>
      <c r="ACO324" s="10"/>
      <c r="ACP324" s="10"/>
      <c r="ACQ324" s="10"/>
      <c r="ACR324" s="10"/>
      <c r="ACS324" s="10"/>
      <c r="ACT324" s="10"/>
      <c r="ACU324" s="10"/>
      <c r="ACV324" s="10"/>
      <c r="ACW324" s="10"/>
      <c r="ACX324" s="10"/>
      <c r="ACY324" s="10"/>
      <c r="ACZ324" s="10"/>
      <c r="ADA324" s="10"/>
      <c r="ADB324" s="10"/>
      <c r="ADC324" s="10"/>
      <c r="ADD324" s="10"/>
      <c r="ADE324" s="10"/>
      <c r="ADF324" s="10"/>
      <c r="ADG324" s="10"/>
      <c r="ADH324" s="10"/>
      <c r="ADI324" s="10"/>
      <c r="ADJ324" s="10"/>
      <c r="ADK324" s="10"/>
      <c r="ADL324" s="10"/>
      <c r="ADM324" s="10"/>
      <c r="ADN324" s="10"/>
      <c r="ADO324" s="10"/>
      <c r="ADP324" s="10"/>
      <c r="ADQ324" s="10"/>
      <c r="ADR324" s="10"/>
      <c r="ADS324" s="10"/>
      <c r="ADT324" s="10"/>
      <c r="ADU324" s="10"/>
      <c r="ADV324" s="10"/>
      <c r="ADW324" s="10"/>
      <c r="ADX324" s="10"/>
      <c r="ADY324" s="10"/>
      <c r="ADZ324" s="10"/>
      <c r="AEA324" s="10"/>
      <c r="AEB324" s="10"/>
      <c r="AEC324" s="10"/>
      <c r="AED324" s="10"/>
      <c r="AEE324" s="10"/>
      <c r="AEF324" s="10"/>
      <c r="AEG324" s="10"/>
      <c r="AEH324" s="10"/>
      <c r="AEI324" s="10"/>
      <c r="AEJ324" s="10"/>
      <c r="AEK324" s="10"/>
      <c r="AEL324" s="10"/>
      <c r="AEM324" s="10"/>
      <c r="AEN324" s="10"/>
      <c r="AEO324" s="10"/>
      <c r="AEP324" s="10"/>
      <c r="AEQ324" s="10"/>
      <c r="AER324" s="10"/>
      <c r="AES324" s="10"/>
      <c r="AET324" s="10"/>
      <c r="AEU324" s="10"/>
      <c r="AEV324" s="10"/>
      <c r="AEW324" s="10"/>
      <c r="AEX324" s="10"/>
      <c r="AEY324" s="10"/>
      <c r="AEZ324" s="10"/>
      <c r="AFA324" s="10"/>
      <c r="AFB324" s="10"/>
      <c r="AFC324" s="10"/>
      <c r="AFD324" s="10"/>
      <c r="AFE324" s="10"/>
      <c r="AFF324" s="10"/>
      <c r="AFG324" s="10"/>
      <c r="AFH324" s="10"/>
      <c r="AFI324" s="10"/>
      <c r="AFJ324" s="10"/>
      <c r="AFK324" s="10"/>
      <c r="AFL324" s="10"/>
      <c r="AFM324" s="10"/>
      <c r="AFN324" s="10"/>
      <c r="AFO324" s="10"/>
      <c r="AFP324" s="10"/>
      <c r="AFQ324" s="10"/>
      <c r="AFR324" s="10"/>
      <c r="AFS324" s="10"/>
      <c r="AFT324" s="10"/>
      <c r="AFU324" s="10"/>
      <c r="AFV324" s="10"/>
      <c r="AFW324" s="10"/>
      <c r="AFX324" s="10"/>
      <c r="AFY324" s="10"/>
      <c r="AFZ324" s="10"/>
      <c r="AGA324" s="10"/>
      <c r="AGB324" s="10"/>
      <c r="AGC324" s="10"/>
      <c r="AGD324" s="10"/>
      <c r="AGE324" s="10"/>
      <c r="AGF324" s="10"/>
      <c r="AGG324" s="10"/>
      <c r="AGH324" s="10"/>
      <c r="AGI324" s="10"/>
      <c r="AGJ324" s="10"/>
      <c r="AGK324" s="10"/>
      <c r="AGL324" s="10"/>
      <c r="AGM324" s="10"/>
      <c r="AGN324" s="10"/>
      <c r="AGO324" s="10"/>
      <c r="AGP324" s="10"/>
      <c r="AGQ324" s="10"/>
      <c r="AGR324" s="10"/>
      <c r="AGS324" s="10"/>
      <c r="AGT324" s="10"/>
      <c r="AGU324" s="10"/>
      <c r="AGV324" s="10"/>
      <c r="AGW324" s="10"/>
      <c r="AGX324" s="10"/>
      <c r="AGY324" s="10"/>
      <c r="AGZ324" s="10"/>
      <c r="AHA324" s="10"/>
      <c r="AHB324" s="10"/>
      <c r="AHC324" s="10"/>
      <c r="AHD324" s="10"/>
      <c r="AHE324" s="10"/>
      <c r="AHF324" s="10"/>
      <c r="AHG324" s="10"/>
      <c r="AHH324" s="10"/>
      <c r="AHI324" s="10"/>
      <c r="AHJ324" s="10"/>
      <c r="AHK324" s="10"/>
      <c r="AHL324" s="10"/>
      <c r="AHM324" s="10"/>
      <c r="AHN324" s="10"/>
      <c r="AHO324" s="10"/>
      <c r="AHP324" s="10"/>
      <c r="AHQ324" s="10"/>
      <c r="AHR324" s="10"/>
      <c r="AHS324" s="10"/>
      <c r="AHT324" s="10"/>
      <c r="AHU324" s="10"/>
      <c r="AHV324" s="10"/>
      <c r="AHW324" s="10"/>
      <c r="AHX324" s="10"/>
      <c r="AHY324" s="10"/>
      <c r="AHZ324" s="10"/>
      <c r="AIA324" s="10"/>
      <c r="AIB324" s="10"/>
      <c r="AIC324" s="10"/>
      <c r="AID324" s="10"/>
      <c r="AIE324" s="10"/>
      <c r="AIF324" s="10"/>
      <c r="AIG324" s="10"/>
      <c r="AIH324" s="10"/>
      <c r="AII324" s="10"/>
      <c r="AIJ324" s="10"/>
      <c r="AIK324" s="10"/>
      <c r="AIL324" s="10"/>
      <c r="AIM324" s="10"/>
      <c r="AIN324" s="10"/>
      <c r="AIO324" s="10"/>
      <c r="AIP324" s="10"/>
      <c r="AIQ324" s="10"/>
      <c r="AIR324" s="10"/>
      <c r="AIS324" s="10"/>
      <c r="AIT324" s="10"/>
      <c r="AIU324" s="10"/>
      <c r="AIV324" s="10"/>
      <c r="AIW324" s="10"/>
      <c r="AIX324" s="10"/>
      <c r="AIY324" s="10"/>
      <c r="AIZ324" s="10"/>
      <c r="AJA324" s="10"/>
      <c r="AJB324" s="10"/>
      <c r="AJC324" s="10"/>
      <c r="AJD324" s="10"/>
      <c r="AJE324" s="10"/>
      <c r="AJF324" s="10"/>
      <c r="AJG324" s="10"/>
      <c r="AJH324" s="10"/>
      <c r="AJI324" s="10"/>
      <c r="AJJ324" s="10"/>
      <c r="AJK324" s="10"/>
      <c r="AJL324" s="10"/>
      <c r="AJM324" s="10"/>
      <c r="AJN324" s="10"/>
      <c r="AJO324" s="10"/>
      <c r="AJP324" s="10"/>
      <c r="AJQ324" s="10"/>
      <c r="AJR324" s="10"/>
      <c r="AJS324" s="10"/>
      <c r="AJT324" s="10"/>
      <c r="AJU324" s="10"/>
      <c r="AJV324" s="10"/>
      <c r="AJW324" s="10"/>
      <c r="AJX324" s="10"/>
      <c r="AJY324" s="10"/>
      <c r="AJZ324" s="10"/>
      <c r="AKA324" s="10"/>
      <c r="AKB324" s="10"/>
      <c r="AKC324" s="10"/>
      <c r="AKD324" s="10"/>
      <c r="AKE324" s="10"/>
      <c r="AKF324" s="10"/>
      <c r="AKG324" s="10"/>
      <c r="AKH324" s="10"/>
      <c r="AKI324" s="10"/>
      <c r="AKJ324" s="10"/>
      <c r="AKK324" s="10"/>
      <c r="AKL324" s="10"/>
      <c r="AKM324" s="10"/>
      <c r="AKN324" s="10"/>
      <c r="AKO324" s="10"/>
      <c r="AKP324" s="10"/>
      <c r="AKQ324" s="10"/>
      <c r="AKR324" s="10"/>
      <c r="AKS324" s="10"/>
      <c r="AKT324" s="10"/>
      <c r="AKU324" s="10"/>
      <c r="AKV324" s="10"/>
      <c r="AKW324" s="10"/>
      <c r="AKX324" s="10"/>
      <c r="AKY324" s="10"/>
      <c r="AKZ324" s="10"/>
      <c r="ALA324" s="10"/>
      <c r="ALB324" s="10"/>
      <c r="ALC324" s="10"/>
      <c r="ALD324" s="10"/>
      <c r="ALE324" s="10"/>
      <c r="ALF324" s="10"/>
      <c r="ALG324" s="10"/>
      <c r="ALH324" s="10"/>
      <c r="ALI324" s="10"/>
      <c r="ALJ324" s="10"/>
      <c r="ALK324" s="10"/>
      <c r="ALL324" s="10"/>
      <c r="ALM324" s="10"/>
      <c r="ALN324" s="10"/>
      <c r="ALO324" s="10"/>
      <c r="ALP324" s="10"/>
      <c r="ALQ324" s="10"/>
      <c r="ALR324" s="10"/>
      <c r="ALS324" s="10"/>
      <c r="ALT324" s="10"/>
      <c r="ALU324" s="10"/>
      <c r="ALV324" s="10"/>
      <c r="ALW324" s="10"/>
      <c r="ALX324" s="10"/>
      <c r="ALY324" s="10"/>
      <c r="ALZ324" s="10"/>
      <c r="AMA324" s="10"/>
      <c r="AMB324" s="10"/>
      <c r="AMC324" s="10"/>
      <c r="AMD324" s="10"/>
      <c r="AME324" s="10"/>
      <c r="AMF324" s="10"/>
      <c r="AMG324" s="10"/>
      <c r="AMH324" s="10"/>
      <c r="AMI324" s="10"/>
      <c r="AMJ324" s="10"/>
      <c r="AMK324" s="10"/>
      <c r="AML324" s="10"/>
      <c r="AMM324" s="10"/>
      <c r="AMN324" s="10"/>
      <c r="AMO324" s="10"/>
      <c r="AMP324" s="10"/>
      <c r="AMQ324" s="10"/>
      <c r="AMR324" s="10"/>
      <c r="AMS324" s="10"/>
      <c r="AMT324" s="10"/>
      <c r="AMU324" s="10"/>
      <c r="AMV324" s="10"/>
      <c r="AMW324" s="10"/>
      <c r="AMX324" s="10"/>
      <c r="AMY324" s="10"/>
      <c r="AMZ324" s="10"/>
      <c r="ANA324" s="10"/>
      <c r="ANB324" s="10"/>
      <c r="ANC324" s="10"/>
      <c r="AND324" s="10"/>
      <c r="ANE324" s="10"/>
      <c r="ANF324" s="10"/>
      <c r="ANG324" s="10"/>
      <c r="ANH324" s="10"/>
      <c r="ANI324" s="10"/>
      <c r="ANJ324" s="10"/>
      <c r="ANK324" s="10"/>
      <c r="ANL324" s="10"/>
      <c r="ANM324" s="10"/>
      <c r="ANN324" s="10"/>
      <c r="ANO324" s="10"/>
      <c r="ANP324" s="10"/>
      <c r="ANQ324" s="10"/>
      <c r="ANR324" s="10"/>
      <c r="ANS324" s="10"/>
      <c r="ANT324" s="10"/>
      <c r="ANU324" s="10"/>
      <c r="ANV324" s="10"/>
      <c r="ANW324" s="10"/>
      <c r="ANX324" s="10"/>
      <c r="ANY324" s="10"/>
      <c r="ANZ324" s="10"/>
      <c r="AOA324" s="10"/>
      <c r="AOB324" s="10"/>
      <c r="AOC324" s="10"/>
      <c r="AOD324" s="10"/>
      <c r="AOE324" s="10"/>
      <c r="AOF324" s="10"/>
      <c r="AOG324" s="10"/>
      <c r="AOH324" s="10"/>
      <c r="AOI324" s="10"/>
      <c r="AOJ324" s="10"/>
      <c r="AOK324" s="10"/>
      <c r="AOL324" s="10"/>
      <c r="AOM324" s="10"/>
      <c r="AON324" s="10"/>
      <c r="AOO324" s="10"/>
      <c r="AOP324" s="10"/>
      <c r="AOQ324" s="10"/>
      <c r="AOR324" s="10"/>
      <c r="AOS324" s="10"/>
      <c r="AOT324" s="10"/>
      <c r="AOU324" s="10"/>
      <c r="AOV324" s="10"/>
      <c r="AOW324" s="10"/>
      <c r="AOX324" s="10"/>
      <c r="AOY324" s="10"/>
      <c r="AOZ324" s="10"/>
      <c r="APA324" s="10"/>
      <c r="APB324" s="10"/>
      <c r="APC324" s="10"/>
      <c r="APD324" s="10"/>
      <c r="APE324" s="10"/>
      <c r="APF324" s="10"/>
      <c r="APG324" s="10"/>
      <c r="APH324" s="10"/>
      <c r="API324" s="10"/>
      <c r="APJ324" s="10"/>
      <c r="APK324" s="10"/>
      <c r="APL324" s="10"/>
      <c r="APM324" s="10"/>
      <c r="APN324" s="10"/>
      <c r="APO324" s="10"/>
      <c r="APP324" s="10"/>
      <c r="APQ324" s="10"/>
      <c r="APR324" s="10"/>
      <c r="APS324" s="10"/>
      <c r="APT324" s="10"/>
      <c r="APU324" s="10"/>
      <c r="APV324" s="10"/>
      <c r="APW324" s="10"/>
      <c r="APX324" s="10"/>
      <c r="APY324" s="10"/>
      <c r="APZ324" s="10"/>
      <c r="AQA324" s="10"/>
      <c r="AQB324" s="10"/>
      <c r="AQC324" s="10"/>
      <c r="AQD324" s="10"/>
      <c r="AQE324" s="10"/>
      <c r="AQF324" s="10"/>
      <c r="AQG324" s="10"/>
      <c r="AQH324" s="10"/>
      <c r="AQI324" s="10"/>
      <c r="AQJ324" s="10"/>
      <c r="AQK324" s="10"/>
      <c r="AQL324" s="10"/>
      <c r="AQM324" s="10"/>
      <c r="AQN324" s="10"/>
      <c r="AQO324" s="10"/>
      <c r="AQP324" s="10"/>
      <c r="AQQ324" s="10"/>
      <c r="AQR324" s="10"/>
      <c r="AQS324" s="10"/>
      <c r="AQT324" s="10"/>
      <c r="AQU324" s="10"/>
      <c r="AQV324" s="10"/>
      <c r="AQW324" s="10"/>
      <c r="AQX324" s="10"/>
      <c r="AQY324" s="10"/>
      <c r="AQZ324" s="10"/>
      <c r="ARA324" s="10"/>
      <c r="ARB324" s="10"/>
      <c r="ARC324" s="10"/>
      <c r="ARD324" s="10"/>
      <c r="ARE324" s="10"/>
      <c r="ARF324" s="10"/>
      <c r="ARG324" s="10"/>
      <c r="ARH324" s="10"/>
      <c r="ARI324" s="10"/>
      <c r="ARJ324" s="10"/>
      <c r="ARK324" s="10"/>
      <c r="ARL324" s="10"/>
      <c r="ARM324" s="10"/>
      <c r="ARN324" s="10"/>
      <c r="ARO324" s="10"/>
      <c r="ARP324" s="10"/>
      <c r="ARQ324" s="10"/>
      <c r="ARR324" s="10"/>
      <c r="ARS324" s="10"/>
      <c r="ART324" s="10"/>
      <c r="ARU324" s="10"/>
      <c r="ARV324" s="10"/>
      <c r="ARW324" s="10"/>
      <c r="ARX324" s="10"/>
      <c r="ARY324" s="10"/>
      <c r="ARZ324" s="10"/>
      <c r="ASA324" s="10"/>
      <c r="ASB324" s="10"/>
      <c r="ASC324" s="10"/>
      <c r="ASD324" s="10"/>
      <c r="ASE324" s="10"/>
      <c r="ASF324" s="10"/>
      <c r="ASG324" s="10"/>
      <c r="ASH324" s="10"/>
      <c r="ASI324" s="10"/>
      <c r="ASJ324" s="10"/>
      <c r="ASK324" s="10"/>
      <c r="ASL324" s="10"/>
      <c r="ASM324" s="10"/>
      <c r="ASN324" s="10"/>
      <c r="ASO324" s="10"/>
      <c r="ASP324" s="10"/>
      <c r="ASQ324" s="10"/>
      <c r="ASR324" s="10"/>
      <c r="ASS324" s="10"/>
      <c r="AST324" s="10"/>
      <c r="ASU324" s="10"/>
      <c r="ASV324" s="10"/>
      <c r="ASW324" s="10"/>
      <c r="ASX324" s="10"/>
      <c r="ASY324" s="10"/>
      <c r="ASZ324" s="10"/>
      <c r="ATA324" s="10"/>
      <c r="ATB324" s="10"/>
      <c r="ATC324" s="10"/>
      <c r="ATD324" s="10"/>
      <c r="ATE324" s="10"/>
      <c r="ATF324" s="10"/>
      <c r="ATG324" s="10"/>
      <c r="ATH324" s="10"/>
      <c r="ATI324" s="10"/>
      <c r="ATJ324" s="10"/>
      <c r="ATK324" s="10"/>
      <c r="ATL324" s="10"/>
      <c r="ATM324" s="10"/>
      <c r="ATN324" s="10"/>
      <c r="ATO324" s="10"/>
      <c r="ATP324" s="10"/>
      <c r="ATQ324" s="10"/>
      <c r="ATR324" s="10"/>
      <c r="ATS324" s="10"/>
      <c r="ATT324" s="10"/>
      <c r="ATU324" s="10"/>
      <c r="ATV324" s="10"/>
      <c r="ATW324" s="10"/>
      <c r="ATX324" s="10"/>
      <c r="ATY324" s="10"/>
      <c r="ATZ324" s="10"/>
      <c r="AUA324" s="10"/>
      <c r="AUB324" s="10"/>
      <c r="AUC324" s="10"/>
      <c r="AUD324" s="10"/>
      <c r="AUE324" s="10"/>
      <c r="AUF324" s="10"/>
      <c r="AUG324" s="10"/>
      <c r="AUH324" s="10"/>
      <c r="AUI324" s="10"/>
      <c r="AUJ324" s="10"/>
      <c r="AUK324" s="10"/>
      <c r="AUL324" s="10"/>
      <c r="AUM324" s="10"/>
      <c r="AUN324" s="10"/>
      <c r="AUO324" s="10"/>
      <c r="AUP324" s="10"/>
      <c r="AUQ324" s="10"/>
      <c r="AUR324" s="10"/>
      <c r="AUS324" s="10"/>
      <c r="AUT324" s="10"/>
      <c r="AUU324" s="10"/>
      <c r="AUV324" s="10"/>
      <c r="AUW324" s="10"/>
      <c r="AUX324" s="10"/>
      <c r="AUY324" s="10"/>
      <c r="AUZ324" s="10"/>
      <c r="AVA324" s="10"/>
      <c r="AVB324" s="10"/>
      <c r="AVC324" s="10"/>
      <c r="AVD324" s="10"/>
      <c r="AVE324" s="10"/>
      <c r="AVF324" s="10"/>
      <c r="AVG324" s="10"/>
      <c r="AVH324" s="10"/>
      <c r="AVI324" s="10"/>
      <c r="AVJ324" s="10"/>
      <c r="AVK324" s="10"/>
      <c r="AVL324" s="10"/>
      <c r="AVM324" s="10"/>
      <c r="AVN324" s="10"/>
      <c r="AVO324" s="10"/>
      <c r="AVP324" s="10"/>
      <c r="AVQ324" s="10"/>
      <c r="AVR324" s="10"/>
      <c r="AVS324" s="10"/>
      <c r="AVT324" s="10"/>
      <c r="AVU324" s="10"/>
      <c r="AVV324" s="10"/>
      <c r="AVW324" s="10"/>
      <c r="AVX324" s="10"/>
      <c r="AVY324" s="10"/>
      <c r="AVZ324" s="10"/>
      <c r="AWA324" s="10"/>
      <c r="AWB324" s="10"/>
      <c r="AWC324" s="10"/>
      <c r="AWD324" s="10"/>
      <c r="AWE324" s="10"/>
      <c r="AWF324" s="10"/>
      <c r="AWG324" s="10"/>
      <c r="AWH324" s="10"/>
      <c r="AWI324" s="10"/>
      <c r="AWJ324" s="10"/>
      <c r="AWK324" s="10"/>
      <c r="AWL324" s="10"/>
      <c r="AWM324" s="10"/>
      <c r="AWN324" s="10"/>
      <c r="AWO324" s="10"/>
      <c r="AWP324" s="10"/>
      <c r="AWQ324" s="10"/>
      <c r="AWR324" s="10"/>
      <c r="AWS324" s="10"/>
      <c r="AWT324" s="10"/>
      <c r="AWU324" s="10"/>
      <c r="AWV324" s="10"/>
      <c r="AWW324" s="10"/>
      <c r="AWX324" s="10"/>
      <c r="AWY324" s="10"/>
      <c r="AWZ324" s="10"/>
      <c r="AXA324" s="10"/>
      <c r="AXB324" s="10"/>
      <c r="AXC324" s="10"/>
      <c r="AXD324" s="10"/>
      <c r="AXE324" s="10"/>
      <c r="AXF324" s="10"/>
      <c r="AXG324" s="10"/>
      <c r="AXH324" s="10"/>
      <c r="AXI324" s="10"/>
      <c r="AXJ324" s="10"/>
      <c r="AXK324" s="10"/>
      <c r="AXL324" s="10"/>
      <c r="AXM324" s="10"/>
      <c r="AXN324" s="10"/>
      <c r="AXO324" s="10"/>
      <c r="AXP324" s="10"/>
      <c r="AXQ324" s="10"/>
      <c r="AXR324" s="10"/>
      <c r="AXS324" s="10"/>
      <c r="AXT324" s="10"/>
      <c r="AXU324" s="10"/>
      <c r="AXV324" s="10"/>
      <c r="AXW324" s="10"/>
      <c r="AXX324" s="10"/>
      <c r="AXY324" s="10"/>
      <c r="AXZ324" s="10"/>
      <c r="AYA324" s="10"/>
      <c r="AYB324" s="10"/>
      <c r="AYC324" s="10"/>
      <c r="AYD324" s="10"/>
      <c r="AYE324" s="10"/>
      <c r="AYF324" s="10"/>
      <c r="AYG324" s="10"/>
      <c r="AYH324" s="10"/>
      <c r="AYI324" s="10"/>
      <c r="AYJ324" s="10"/>
      <c r="AYK324" s="10"/>
      <c r="AYL324" s="10"/>
      <c r="AYM324" s="10"/>
      <c r="AYN324" s="10"/>
      <c r="AYO324" s="10"/>
      <c r="AYP324" s="10"/>
      <c r="AYQ324" s="10"/>
      <c r="AYR324" s="10"/>
      <c r="AYS324" s="10"/>
      <c r="AYT324" s="10"/>
      <c r="AYU324" s="10"/>
      <c r="AYV324" s="10"/>
      <c r="AYW324" s="10"/>
      <c r="AYX324" s="10"/>
      <c r="AYY324" s="10"/>
      <c r="AYZ324" s="10"/>
      <c r="AZA324" s="10"/>
      <c r="AZB324" s="10"/>
      <c r="AZC324" s="10"/>
      <c r="AZD324" s="10"/>
      <c r="AZE324" s="10"/>
      <c r="AZF324" s="10"/>
      <c r="AZG324" s="10"/>
      <c r="AZH324" s="10"/>
      <c r="AZI324" s="10"/>
      <c r="AZJ324" s="10"/>
      <c r="AZK324" s="10"/>
      <c r="AZL324" s="10"/>
      <c r="AZM324" s="10"/>
      <c r="AZN324" s="10"/>
      <c r="AZO324" s="10"/>
      <c r="AZP324" s="10"/>
      <c r="AZQ324" s="10"/>
      <c r="AZR324" s="10"/>
      <c r="AZS324" s="10"/>
      <c r="AZT324" s="10"/>
      <c r="AZU324" s="10"/>
      <c r="AZV324" s="10"/>
      <c r="AZW324" s="10"/>
      <c r="AZX324" s="10"/>
      <c r="AZY324" s="10"/>
      <c r="AZZ324" s="10"/>
      <c r="BAA324" s="10"/>
      <c r="BAB324" s="10"/>
      <c r="BAC324" s="10"/>
      <c r="BAD324" s="10"/>
      <c r="BAE324" s="10"/>
      <c r="BAF324" s="10"/>
      <c r="BAG324" s="10"/>
      <c r="BAH324" s="10"/>
      <c r="BAI324" s="10"/>
      <c r="BAJ324" s="10"/>
      <c r="BAK324" s="10"/>
      <c r="BAL324" s="10"/>
      <c r="BAM324" s="10"/>
      <c r="BAN324" s="10"/>
      <c r="BAO324" s="10"/>
      <c r="BAP324" s="10"/>
      <c r="BAQ324" s="10"/>
      <c r="BAR324" s="10"/>
      <c r="BAS324" s="10"/>
      <c r="BAT324" s="10"/>
      <c r="BAU324" s="10"/>
      <c r="BAV324" s="10"/>
      <c r="BAW324" s="10"/>
      <c r="BAX324" s="10"/>
      <c r="BAY324" s="10"/>
      <c r="BAZ324" s="10"/>
      <c r="BBA324" s="10"/>
      <c r="BBB324" s="10"/>
      <c r="BBC324" s="10"/>
      <c r="BBD324" s="10"/>
      <c r="BBE324" s="10"/>
      <c r="BBF324" s="10"/>
      <c r="BBG324" s="10"/>
      <c r="BBH324" s="10"/>
      <c r="BBI324" s="10"/>
      <c r="BBJ324" s="10"/>
      <c r="BBK324" s="10"/>
      <c r="BBL324" s="10"/>
      <c r="BBM324" s="10"/>
      <c r="BBN324" s="10"/>
      <c r="BBO324" s="10"/>
      <c r="BBP324" s="10"/>
      <c r="BBQ324" s="10"/>
      <c r="BBR324" s="10"/>
      <c r="BBS324" s="10"/>
      <c r="BBT324" s="10"/>
      <c r="BBU324" s="10"/>
      <c r="BBV324" s="10"/>
      <c r="BBW324" s="10"/>
      <c r="BBX324" s="10"/>
      <c r="BBY324" s="10"/>
      <c r="BBZ324" s="10"/>
      <c r="BCA324" s="10"/>
      <c r="BCB324" s="10"/>
      <c r="BCC324" s="10"/>
      <c r="BCD324" s="10"/>
      <c r="BCE324" s="10"/>
      <c r="BCF324" s="10"/>
      <c r="BCG324" s="10"/>
      <c r="BCH324" s="10"/>
      <c r="BCI324" s="10"/>
      <c r="BCJ324" s="10"/>
      <c r="BCK324" s="10"/>
      <c r="BCL324" s="10"/>
      <c r="BCM324" s="10"/>
      <c r="BCN324" s="10"/>
      <c r="BCO324" s="10"/>
      <c r="BCP324" s="10"/>
      <c r="BCQ324" s="10"/>
      <c r="BCR324" s="10"/>
      <c r="BCS324" s="10"/>
      <c r="BCT324" s="10"/>
    </row>
    <row r="325" spans="1:1450" s="37" customFormat="1" x14ac:dyDescent="0.25">
      <c r="A325" s="17" t="s">
        <v>592</v>
      </c>
      <c r="B325" s="29" t="s">
        <v>592</v>
      </c>
      <c r="C325" s="29" t="s">
        <v>84</v>
      </c>
      <c r="D325" s="29" t="s">
        <v>936</v>
      </c>
      <c r="E325" s="29" t="s">
        <v>933</v>
      </c>
      <c r="F325" s="29" t="s">
        <v>596</v>
      </c>
      <c r="G325" s="43">
        <v>68519</v>
      </c>
      <c r="H325" s="43">
        <v>4035</v>
      </c>
      <c r="I325" s="43">
        <v>1659</v>
      </c>
      <c r="J325" s="29"/>
      <c r="K325" s="29"/>
      <c r="L325" s="29"/>
      <c r="M325" s="29"/>
      <c r="N325" s="29"/>
      <c r="O325" s="29" t="str">
        <f t="shared" si="53"/>
        <v/>
      </c>
      <c r="P325" s="29"/>
      <c r="Q325" s="44">
        <f>ABS(G325-$K$322)</f>
        <v>27050</v>
      </c>
      <c r="R325" s="30">
        <f>IF(Q325&gt;$P$322,"",G325)</f>
        <v>68519</v>
      </c>
      <c r="S325" s="30">
        <f t="shared" si="58"/>
        <v>1659</v>
      </c>
      <c r="T325" s="29"/>
      <c r="U325" s="29"/>
      <c r="V325" s="29"/>
      <c r="W325" s="44">
        <f>IF(R325="","",((R325-$T$322)/S325)^2)</f>
        <v>265.85312328210665</v>
      </c>
      <c r="X325" s="29"/>
      <c r="Y325" s="31"/>
      <c r="Z325" s="31"/>
      <c r="AA325" s="31"/>
      <c r="AB325" s="31"/>
      <c r="AC325" s="29"/>
      <c r="AD325" s="29"/>
      <c r="AE325" s="29"/>
      <c r="AF325" s="29"/>
      <c r="AG325" s="63"/>
      <c r="AH325" s="32"/>
      <c r="AI325" s="32"/>
      <c r="AJ325" s="32"/>
      <c r="AK325" s="32"/>
      <c r="AL325" s="29"/>
      <c r="AM325" s="29"/>
      <c r="AN325" s="29"/>
      <c r="AO325" s="29"/>
      <c r="AP325" s="29"/>
      <c r="AQ325" s="29"/>
      <c r="AR325" s="29"/>
      <c r="AS325" s="29"/>
      <c r="AT325" s="29"/>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c r="HU325" s="10"/>
      <c r="HV325" s="10"/>
      <c r="HW325" s="10"/>
      <c r="HX325" s="10"/>
      <c r="HY325" s="10"/>
      <c r="HZ325" s="10"/>
      <c r="IA325" s="10"/>
      <c r="IB325" s="10"/>
      <c r="IC325" s="10"/>
      <c r="ID325" s="10"/>
      <c r="IE325" s="10"/>
      <c r="IF325" s="10"/>
      <c r="IG325" s="10"/>
      <c r="IH325" s="10"/>
      <c r="II325" s="10"/>
      <c r="IJ325" s="10"/>
      <c r="IK325" s="10"/>
      <c r="IL325" s="10"/>
      <c r="IM325" s="10"/>
      <c r="IN325" s="10"/>
      <c r="IO325" s="10"/>
      <c r="IP325" s="10"/>
      <c r="IQ325" s="10"/>
      <c r="IR325" s="10"/>
      <c r="IS325" s="10"/>
      <c r="IT325" s="10"/>
      <c r="IU325" s="10"/>
      <c r="IV325" s="10"/>
      <c r="IW325" s="10"/>
      <c r="IX325" s="10"/>
      <c r="IY325" s="10"/>
      <c r="IZ325" s="10"/>
      <c r="JA325" s="10"/>
      <c r="JB325" s="10"/>
      <c r="JC325" s="10"/>
      <c r="JD325" s="10"/>
      <c r="JE325" s="10"/>
      <c r="JF325" s="10"/>
      <c r="JG325" s="10"/>
      <c r="JH325" s="10"/>
      <c r="JI325" s="10"/>
      <c r="JJ325" s="10"/>
      <c r="JK325" s="10"/>
      <c r="JL325" s="10"/>
      <c r="JM325" s="10"/>
      <c r="JN325" s="10"/>
      <c r="JO325" s="10"/>
      <c r="JP325" s="10"/>
      <c r="JQ325" s="10"/>
      <c r="JR325" s="10"/>
      <c r="JS325" s="10"/>
      <c r="JT325" s="10"/>
      <c r="JU325" s="10"/>
      <c r="JV325" s="10"/>
      <c r="JW325" s="10"/>
      <c r="JX325" s="10"/>
      <c r="JY325" s="10"/>
      <c r="JZ325" s="10"/>
      <c r="KA325" s="10"/>
      <c r="KB325" s="10"/>
      <c r="KC325" s="10"/>
      <c r="KD325" s="10"/>
      <c r="KE325" s="10"/>
      <c r="KF325" s="10"/>
      <c r="KG325" s="10"/>
      <c r="KH325" s="10"/>
      <c r="KI325" s="10"/>
      <c r="KJ325" s="10"/>
      <c r="KK325" s="10"/>
      <c r="KL325" s="10"/>
      <c r="KM325" s="10"/>
      <c r="KN325" s="10"/>
      <c r="KO325" s="10"/>
      <c r="KP325" s="10"/>
      <c r="KQ325" s="10"/>
      <c r="KR325" s="10"/>
      <c r="KS325" s="10"/>
      <c r="KT325" s="10"/>
      <c r="KU325" s="10"/>
      <c r="KV325" s="10"/>
      <c r="KW325" s="10"/>
      <c r="KX325" s="10"/>
      <c r="KY325" s="10"/>
      <c r="KZ325" s="10"/>
      <c r="LA325" s="10"/>
      <c r="LB325" s="10"/>
      <c r="LC325" s="10"/>
      <c r="LD325" s="10"/>
      <c r="LE325" s="10"/>
      <c r="LF325" s="10"/>
      <c r="LG325" s="10"/>
      <c r="LH325" s="10"/>
      <c r="LI325" s="10"/>
      <c r="LJ325" s="10"/>
      <c r="LK325" s="10"/>
      <c r="LL325" s="10"/>
      <c r="LM325" s="10"/>
      <c r="LN325" s="10"/>
      <c r="LO325" s="10"/>
      <c r="LP325" s="10"/>
      <c r="LQ325" s="10"/>
      <c r="LR325" s="10"/>
      <c r="LS325" s="10"/>
      <c r="LT325" s="10"/>
      <c r="LU325" s="10"/>
      <c r="LV325" s="10"/>
      <c r="LW325" s="10"/>
      <c r="LX325" s="10"/>
      <c r="LY325" s="10"/>
      <c r="LZ325" s="10"/>
      <c r="MA325" s="10"/>
      <c r="MB325" s="10"/>
      <c r="MC325" s="10"/>
      <c r="MD325" s="10"/>
      <c r="ME325" s="10"/>
      <c r="MF325" s="10"/>
      <c r="MG325" s="10"/>
      <c r="MH325" s="10"/>
      <c r="MI325" s="10"/>
      <c r="MJ325" s="10"/>
      <c r="MK325" s="10"/>
      <c r="ML325" s="10"/>
      <c r="MM325" s="10"/>
      <c r="MN325" s="10"/>
      <c r="MO325" s="10"/>
      <c r="MP325" s="10"/>
      <c r="MQ325" s="10"/>
      <c r="MR325" s="10"/>
      <c r="MS325" s="10"/>
      <c r="MT325" s="10"/>
      <c r="MU325" s="10"/>
      <c r="MV325" s="10"/>
      <c r="MW325" s="10"/>
      <c r="MX325" s="10"/>
      <c r="MY325" s="10"/>
      <c r="MZ325" s="10"/>
      <c r="NA325" s="10"/>
      <c r="NB325" s="10"/>
      <c r="NC325" s="10"/>
      <c r="ND325" s="10"/>
      <c r="NE325" s="10"/>
      <c r="NF325" s="10"/>
      <c r="NG325" s="10"/>
      <c r="NH325" s="10"/>
      <c r="NI325" s="10"/>
      <c r="NJ325" s="10"/>
      <c r="NK325" s="10"/>
      <c r="NL325" s="10"/>
      <c r="NM325" s="10"/>
      <c r="NN325" s="10"/>
      <c r="NO325" s="10"/>
      <c r="NP325" s="10"/>
      <c r="NQ325" s="10"/>
      <c r="NR325" s="10"/>
      <c r="NS325" s="10"/>
      <c r="NT325" s="10"/>
      <c r="NU325" s="10"/>
      <c r="NV325" s="10"/>
      <c r="NW325" s="10"/>
      <c r="NX325" s="10"/>
      <c r="NY325" s="10"/>
      <c r="NZ325" s="10"/>
      <c r="OA325" s="10"/>
      <c r="OB325" s="10"/>
      <c r="OC325" s="10"/>
      <c r="OD325" s="10"/>
      <c r="OE325" s="10"/>
      <c r="OF325" s="10"/>
      <c r="OG325" s="10"/>
      <c r="OH325" s="10"/>
      <c r="OI325" s="10"/>
      <c r="OJ325" s="10"/>
      <c r="OK325" s="10"/>
      <c r="OL325" s="10"/>
      <c r="OM325" s="10"/>
      <c r="ON325" s="10"/>
      <c r="OO325" s="10"/>
      <c r="OP325" s="10"/>
      <c r="OQ325" s="10"/>
      <c r="OR325" s="10"/>
      <c r="OS325" s="10"/>
      <c r="OT325" s="10"/>
      <c r="OU325" s="10"/>
      <c r="OV325" s="10"/>
      <c r="OW325" s="10"/>
      <c r="OX325" s="10"/>
      <c r="OY325" s="10"/>
      <c r="OZ325" s="10"/>
      <c r="PA325" s="10"/>
      <c r="PB325" s="10"/>
      <c r="PC325" s="10"/>
      <c r="PD325" s="10"/>
      <c r="PE325" s="10"/>
      <c r="PF325" s="10"/>
      <c r="PG325" s="10"/>
      <c r="PH325" s="10"/>
      <c r="PI325" s="10"/>
      <c r="PJ325" s="10"/>
      <c r="PK325" s="10"/>
      <c r="PL325" s="10"/>
      <c r="PM325" s="10"/>
      <c r="PN325" s="10"/>
      <c r="PO325" s="10"/>
      <c r="PP325" s="10"/>
      <c r="PQ325" s="10"/>
      <c r="PR325" s="10"/>
      <c r="PS325" s="10"/>
      <c r="PT325" s="10"/>
      <c r="PU325" s="10"/>
      <c r="PV325" s="10"/>
      <c r="PW325" s="10"/>
      <c r="PX325" s="10"/>
      <c r="PY325" s="10"/>
      <c r="PZ325" s="10"/>
      <c r="QA325" s="10"/>
      <c r="QB325" s="10"/>
      <c r="QC325" s="10"/>
      <c r="QD325" s="10"/>
      <c r="QE325" s="10"/>
      <c r="QF325" s="10"/>
      <c r="QG325" s="10"/>
      <c r="QH325" s="10"/>
      <c r="QI325" s="10"/>
      <c r="QJ325" s="10"/>
      <c r="QK325" s="10"/>
      <c r="QL325" s="10"/>
      <c r="QM325" s="10"/>
      <c r="QN325" s="10"/>
      <c r="QO325" s="10"/>
      <c r="QP325" s="10"/>
      <c r="QQ325" s="10"/>
      <c r="QR325" s="10"/>
      <c r="QS325" s="10"/>
      <c r="QT325" s="10"/>
      <c r="QU325" s="10"/>
      <c r="QV325" s="10"/>
      <c r="QW325" s="10"/>
      <c r="QX325" s="10"/>
      <c r="QY325" s="10"/>
      <c r="QZ325" s="10"/>
      <c r="RA325" s="10"/>
      <c r="RB325" s="10"/>
      <c r="RC325" s="10"/>
      <c r="RD325" s="10"/>
      <c r="RE325" s="10"/>
      <c r="RF325" s="10"/>
      <c r="RG325" s="10"/>
      <c r="RH325" s="10"/>
      <c r="RI325" s="10"/>
      <c r="RJ325" s="10"/>
      <c r="RK325" s="10"/>
      <c r="RL325" s="10"/>
      <c r="RM325" s="10"/>
      <c r="RN325" s="10"/>
      <c r="RO325" s="10"/>
      <c r="RP325" s="10"/>
      <c r="RQ325" s="10"/>
      <c r="RR325" s="10"/>
      <c r="RS325" s="10"/>
      <c r="RT325" s="10"/>
      <c r="RU325" s="10"/>
      <c r="RV325" s="10"/>
      <c r="RW325" s="10"/>
      <c r="RX325" s="10"/>
      <c r="RY325" s="10"/>
      <c r="RZ325" s="10"/>
      <c r="SA325" s="10"/>
      <c r="SB325" s="10"/>
      <c r="SC325" s="10"/>
      <c r="SD325" s="10"/>
      <c r="SE325" s="10"/>
      <c r="SF325" s="10"/>
      <c r="SG325" s="10"/>
      <c r="SH325" s="10"/>
      <c r="SI325" s="10"/>
      <c r="SJ325" s="10"/>
      <c r="SK325" s="10"/>
      <c r="SL325" s="10"/>
      <c r="SM325" s="10"/>
      <c r="SN325" s="10"/>
      <c r="SO325" s="10"/>
      <c r="SP325" s="10"/>
      <c r="SQ325" s="10"/>
      <c r="SR325" s="10"/>
      <c r="SS325" s="10"/>
      <c r="ST325" s="10"/>
      <c r="SU325" s="10"/>
      <c r="SV325" s="10"/>
      <c r="SW325" s="10"/>
      <c r="SX325" s="10"/>
      <c r="SY325" s="10"/>
      <c r="SZ325" s="10"/>
      <c r="TA325" s="10"/>
      <c r="TB325" s="10"/>
      <c r="TC325" s="10"/>
      <c r="TD325" s="10"/>
      <c r="TE325" s="10"/>
      <c r="TF325" s="10"/>
      <c r="TG325" s="10"/>
      <c r="TH325" s="10"/>
      <c r="TI325" s="10"/>
      <c r="TJ325" s="10"/>
      <c r="TK325" s="10"/>
      <c r="TL325" s="10"/>
      <c r="TM325" s="10"/>
      <c r="TN325" s="10"/>
      <c r="TO325" s="10"/>
      <c r="TP325" s="10"/>
      <c r="TQ325" s="10"/>
      <c r="TR325" s="10"/>
      <c r="TS325" s="10"/>
      <c r="TT325" s="10"/>
      <c r="TU325" s="10"/>
      <c r="TV325" s="10"/>
      <c r="TW325" s="10"/>
      <c r="TX325" s="10"/>
      <c r="TY325" s="10"/>
      <c r="TZ325" s="10"/>
      <c r="UA325" s="10"/>
      <c r="UB325" s="10"/>
      <c r="UC325" s="10"/>
      <c r="UD325" s="10"/>
      <c r="UE325" s="10"/>
      <c r="UF325" s="10"/>
      <c r="UG325" s="10"/>
      <c r="UH325" s="10"/>
      <c r="UI325" s="10"/>
      <c r="UJ325" s="10"/>
      <c r="UK325" s="10"/>
      <c r="UL325" s="10"/>
      <c r="UM325" s="10"/>
      <c r="UN325" s="10"/>
      <c r="UO325" s="10"/>
      <c r="UP325" s="10"/>
      <c r="UQ325" s="10"/>
      <c r="UR325" s="10"/>
      <c r="US325" s="10"/>
      <c r="UT325" s="10"/>
      <c r="UU325" s="10"/>
      <c r="UV325" s="10"/>
      <c r="UW325" s="10"/>
      <c r="UX325" s="10"/>
      <c r="UY325" s="10"/>
      <c r="UZ325" s="10"/>
      <c r="VA325" s="10"/>
      <c r="VB325" s="10"/>
      <c r="VC325" s="10"/>
      <c r="VD325" s="10"/>
      <c r="VE325" s="10"/>
      <c r="VF325" s="10"/>
      <c r="VG325" s="10"/>
      <c r="VH325" s="10"/>
      <c r="VI325" s="10"/>
      <c r="VJ325" s="10"/>
      <c r="VK325" s="10"/>
      <c r="VL325" s="10"/>
      <c r="VM325" s="10"/>
      <c r="VN325" s="10"/>
      <c r="VO325" s="10"/>
      <c r="VP325" s="10"/>
      <c r="VQ325" s="10"/>
      <c r="VR325" s="10"/>
      <c r="VS325" s="10"/>
      <c r="VT325" s="10"/>
      <c r="VU325" s="10"/>
      <c r="VV325" s="10"/>
      <c r="VW325" s="10"/>
      <c r="VX325" s="10"/>
      <c r="VY325" s="10"/>
      <c r="VZ325" s="10"/>
      <c r="WA325" s="10"/>
      <c r="WB325" s="10"/>
      <c r="WC325" s="10"/>
      <c r="WD325" s="10"/>
      <c r="WE325" s="10"/>
      <c r="WF325" s="10"/>
      <c r="WG325" s="10"/>
      <c r="WH325" s="10"/>
      <c r="WI325" s="10"/>
      <c r="WJ325" s="10"/>
      <c r="WK325" s="10"/>
      <c r="WL325" s="10"/>
      <c r="WM325" s="10"/>
      <c r="WN325" s="10"/>
      <c r="WO325" s="10"/>
      <c r="WP325" s="10"/>
      <c r="WQ325" s="10"/>
      <c r="WR325" s="10"/>
      <c r="WS325" s="10"/>
      <c r="WT325" s="10"/>
      <c r="WU325" s="10"/>
      <c r="WV325" s="10"/>
      <c r="WW325" s="10"/>
      <c r="WX325" s="10"/>
      <c r="WY325" s="10"/>
      <c r="WZ325" s="10"/>
      <c r="XA325" s="10"/>
      <c r="XB325" s="10"/>
      <c r="XC325" s="10"/>
      <c r="XD325" s="10"/>
      <c r="XE325" s="10"/>
      <c r="XF325" s="10"/>
      <c r="XG325" s="10"/>
      <c r="XH325" s="10"/>
      <c r="XI325" s="10"/>
      <c r="XJ325" s="10"/>
      <c r="XK325" s="10"/>
      <c r="XL325" s="10"/>
      <c r="XM325" s="10"/>
      <c r="XN325" s="10"/>
      <c r="XO325" s="10"/>
      <c r="XP325" s="10"/>
      <c r="XQ325" s="10"/>
      <c r="XR325" s="10"/>
      <c r="XS325" s="10"/>
      <c r="XT325" s="10"/>
      <c r="XU325" s="10"/>
      <c r="XV325" s="10"/>
      <c r="XW325" s="10"/>
      <c r="XX325" s="10"/>
      <c r="XY325" s="10"/>
      <c r="XZ325" s="10"/>
      <c r="YA325" s="10"/>
      <c r="YB325" s="10"/>
      <c r="YC325" s="10"/>
      <c r="YD325" s="10"/>
      <c r="YE325" s="10"/>
      <c r="YF325" s="10"/>
      <c r="YG325" s="10"/>
      <c r="YH325" s="10"/>
      <c r="YI325" s="10"/>
      <c r="YJ325" s="10"/>
      <c r="YK325" s="10"/>
      <c r="YL325" s="10"/>
      <c r="YM325" s="10"/>
      <c r="YN325" s="10"/>
      <c r="YO325" s="10"/>
      <c r="YP325" s="10"/>
      <c r="YQ325" s="10"/>
      <c r="YR325" s="10"/>
      <c r="YS325" s="10"/>
      <c r="YT325" s="10"/>
      <c r="YU325" s="10"/>
      <c r="YV325" s="10"/>
      <c r="YW325" s="10"/>
      <c r="YX325" s="10"/>
      <c r="YY325" s="10"/>
      <c r="YZ325" s="10"/>
      <c r="ZA325" s="10"/>
      <c r="ZB325" s="10"/>
      <c r="ZC325" s="10"/>
      <c r="ZD325" s="10"/>
      <c r="ZE325" s="10"/>
      <c r="ZF325" s="10"/>
      <c r="ZG325" s="10"/>
      <c r="ZH325" s="10"/>
      <c r="ZI325" s="10"/>
      <c r="ZJ325" s="10"/>
      <c r="ZK325" s="10"/>
      <c r="ZL325" s="10"/>
      <c r="ZM325" s="10"/>
      <c r="ZN325" s="10"/>
      <c r="ZO325" s="10"/>
      <c r="ZP325" s="10"/>
      <c r="ZQ325" s="10"/>
      <c r="ZR325" s="10"/>
      <c r="ZS325" s="10"/>
      <c r="ZT325" s="10"/>
      <c r="ZU325" s="10"/>
      <c r="ZV325" s="10"/>
      <c r="ZW325" s="10"/>
      <c r="ZX325" s="10"/>
      <c r="ZY325" s="10"/>
      <c r="ZZ325" s="10"/>
      <c r="AAA325" s="10"/>
      <c r="AAB325" s="10"/>
      <c r="AAC325" s="10"/>
      <c r="AAD325" s="10"/>
      <c r="AAE325" s="10"/>
      <c r="AAF325" s="10"/>
      <c r="AAG325" s="10"/>
      <c r="AAH325" s="10"/>
      <c r="AAI325" s="10"/>
      <c r="AAJ325" s="10"/>
      <c r="AAK325" s="10"/>
      <c r="AAL325" s="10"/>
      <c r="AAM325" s="10"/>
      <c r="AAN325" s="10"/>
      <c r="AAO325" s="10"/>
      <c r="AAP325" s="10"/>
      <c r="AAQ325" s="10"/>
      <c r="AAR325" s="10"/>
      <c r="AAS325" s="10"/>
      <c r="AAT325" s="10"/>
      <c r="AAU325" s="10"/>
      <c r="AAV325" s="10"/>
      <c r="AAW325" s="10"/>
      <c r="AAX325" s="10"/>
      <c r="AAY325" s="10"/>
      <c r="AAZ325" s="10"/>
      <c r="ABA325" s="10"/>
      <c r="ABB325" s="10"/>
      <c r="ABC325" s="10"/>
      <c r="ABD325" s="10"/>
      <c r="ABE325" s="10"/>
      <c r="ABF325" s="10"/>
      <c r="ABG325" s="10"/>
      <c r="ABH325" s="10"/>
      <c r="ABI325" s="10"/>
      <c r="ABJ325" s="10"/>
      <c r="ABK325" s="10"/>
      <c r="ABL325" s="10"/>
      <c r="ABM325" s="10"/>
      <c r="ABN325" s="10"/>
      <c r="ABO325" s="10"/>
      <c r="ABP325" s="10"/>
      <c r="ABQ325" s="10"/>
      <c r="ABR325" s="10"/>
      <c r="ABS325" s="10"/>
      <c r="ABT325" s="10"/>
      <c r="ABU325" s="10"/>
      <c r="ABV325" s="10"/>
      <c r="ABW325" s="10"/>
      <c r="ABX325" s="10"/>
      <c r="ABY325" s="10"/>
      <c r="ABZ325" s="10"/>
      <c r="ACA325" s="10"/>
      <c r="ACB325" s="10"/>
      <c r="ACC325" s="10"/>
      <c r="ACD325" s="10"/>
      <c r="ACE325" s="10"/>
      <c r="ACF325" s="10"/>
      <c r="ACG325" s="10"/>
      <c r="ACH325" s="10"/>
      <c r="ACI325" s="10"/>
      <c r="ACJ325" s="10"/>
      <c r="ACK325" s="10"/>
      <c r="ACL325" s="10"/>
      <c r="ACM325" s="10"/>
      <c r="ACN325" s="10"/>
      <c r="ACO325" s="10"/>
      <c r="ACP325" s="10"/>
      <c r="ACQ325" s="10"/>
      <c r="ACR325" s="10"/>
      <c r="ACS325" s="10"/>
      <c r="ACT325" s="10"/>
      <c r="ACU325" s="10"/>
      <c r="ACV325" s="10"/>
      <c r="ACW325" s="10"/>
      <c r="ACX325" s="10"/>
      <c r="ACY325" s="10"/>
      <c r="ACZ325" s="10"/>
      <c r="ADA325" s="10"/>
      <c r="ADB325" s="10"/>
      <c r="ADC325" s="10"/>
      <c r="ADD325" s="10"/>
      <c r="ADE325" s="10"/>
      <c r="ADF325" s="10"/>
      <c r="ADG325" s="10"/>
      <c r="ADH325" s="10"/>
      <c r="ADI325" s="10"/>
      <c r="ADJ325" s="10"/>
      <c r="ADK325" s="10"/>
      <c r="ADL325" s="10"/>
      <c r="ADM325" s="10"/>
      <c r="ADN325" s="10"/>
      <c r="ADO325" s="10"/>
      <c r="ADP325" s="10"/>
      <c r="ADQ325" s="10"/>
      <c r="ADR325" s="10"/>
      <c r="ADS325" s="10"/>
      <c r="ADT325" s="10"/>
      <c r="ADU325" s="10"/>
      <c r="ADV325" s="10"/>
      <c r="ADW325" s="10"/>
      <c r="ADX325" s="10"/>
      <c r="ADY325" s="10"/>
      <c r="ADZ325" s="10"/>
      <c r="AEA325" s="10"/>
      <c r="AEB325" s="10"/>
      <c r="AEC325" s="10"/>
      <c r="AED325" s="10"/>
      <c r="AEE325" s="10"/>
      <c r="AEF325" s="10"/>
      <c r="AEG325" s="10"/>
      <c r="AEH325" s="10"/>
      <c r="AEI325" s="10"/>
      <c r="AEJ325" s="10"/>
      <c r="AEK325" s="10"/>
      <c r="AEL325" s="10"/>
      <c r="AEM325" s="10"/>
      <c r="AEN325" s="10"/>
      <c r="AEO325" s="10"/>
      <c r="AEP325" s="10"/>
      <c r="AEQ325" s="10"/>
      <c r="AER325" s="10"/>
      <c r="AES325" s="10"/>
      <c r="AET325" s="10"/>
      <c r="AEU325" s="10"/>
      <c r="AEV325" s="10"/>
      <c r="AEW325" s="10"/>
      <c r="AEX325" s="10"/>
      <c r="AEY325" s="10"/>
      <c r="AEZ325" s="10"/>
      <c r="AFA325" s="10"/>
      <c r="AFB325" s="10"/>
      <c r="AFC325" s="10"/>
      <c r="AFD325" s="10"/>
      <c r="AFE325" s="10"/>
      <c r="AFF325" s="10"/>
      <c r="AFG325" s="10"/>
      <c r="AFH325" s="10"/>
      <c r="AFI325" s="10"/>
      <c r="AFJ325" s="10"/>
      <c r="AFK325" s="10"/>
      <c r="AFL325" s="10"/>
      <c r="AFM325" s="10"/>
      <c r="AFN325" s="10"/>
      <c r="AFO325" s="10"/>
      <c r="AFP325" s="10"/>
      <c r="AFQ325" s="10"/>
      <c r="AFR325" s="10"/>
      <c r="AFS325" s="10"/>
      <c r="AFT325" s="10"/>
      <c r="AFU325" s="10"/>
      <c r="AFV325" s="10"/>
      <c r="AFW325" s="10"/>
      <c r="AFX325" s="10"/>
      <c r="AFY325" s="10"/>
      <c r="AFZ325" s="10"/>
      <c r="AGA325" s="10"/>
      <c r="AGB325" s="10"/>
      <c r="AGC325" s="10"/>
      <c r="AGD325" s="10"/>
      <c r="AGE325" s="10"/>
      <c r="AGF325" s="10"/>
      <c r="AGG325" s="10"/>
      <c r="AGH325" s="10"/>
      <c r="AGI325" s="10"/>
      <c r="AGJ325" s="10"/>
      <c r="AGK325" s="10"/>
      <c r="AGL325" s="10"/>
      <c r="AGM325" s="10"/>
      <c r="AGN325" s="10"/>
      <c r="AGO325" s="10"/>
      <c r="AGP325" s="10"/>
      <c r="AGQ325" s="10"/>
      <c r="AGR325" s="10"/>
      <c r="AGS325" s="10"/>
      <c r="AGT325" s="10"/>
      <c r="AGU325" s="10"/>
      <c r="AGV325" s="10"/>
      <c r="AGW325" s="10"/>
      <c r="AGX325" s="10"/>
      <c r="AGY325" s="10"/>
      <c r="AGZ325" s="10"/>
      <c r="AHA325" s="10"/>
      <c r="AHB325" s="10"/>
      <c r="AHC325" s="10"/>
      <c r="AHD325" s="10"/>
      <c r="AHE325" s="10"/>
      <c r="AHF325" s="10"/>
      <c r="AHG325" s="10"/>
      <c r="AHH325" s="10"/>
      <c r="AHI325" s="10"/>
      <c r="AHJ325" s="10"/>
      <c r="AHK325" s="10"/>
      <c r="AHL325" s="10"/>
      <c r="AHM325" s="10"/>
      <c r="AHN325" s="10"/>
      <c r="AHO325" s="10"/>
      <c r="AHP325" s="10"/>
      <c r="AHQ325" s="10"/>
      <c r="AHR325" s="10"/>
      <c r="AHS325" s="10"/>
      <c r="AHT325" s="10"/>
      <c r="AHU325" s="10"/>
      <c r="AHV325" s="10"/>
      <c r="AHW325" s="10"/>
      <c r="AHX325" s="10"/>
      <c r="AHY325" s="10"/>
      <c r="AHZ325" s="10"/>
      <c r="AIA325" s="10"/>
      <c r="AIB325" s="10"/>
      <c r="AIC325" s="10"/>
      <c r="AID325" s="10"/>
      <c r="AIE325" s="10"/>
      <c r="AIF325" s="10"/>
      <c r="AIG325" s="10"/>
      <c r="AIH325" s="10"/>
      <c r="AII325" s="10"/>
      <c r="AIJ325" s="10"/>
      <c r="AIK325" s="10"/>
      <c r="AIL325" s="10"/>
      <c r="AIM325" s="10"/>
      <c r="AIN325" s="10"/>
      <c r="AIO325" s="10"/>
      <c r="AIP325" s="10"/>
      <c r="AIQ325" s="10"/>
      <c r="AIR325" s="10"/>
      <c r="AIS325" s="10"/>
      <c r="AIT325" s="10"/>
      <c r="AIU325" s="10"/>
      <c r="AIV325" s="10"/>
      <c r="AIW325" s="10"/>
      <c r="AIX325" s="10"/>
      <c r="AIY325" s="10"/>
      <c r="AIZ325" s="10"/>
      <c r="AJA325" s="10"/>
      <c r="AJB325" s="10"/>
      <c r="AJC325" s="10"/>
      <c r="AJD325" s="10"/>
      <c r="AJE325" s="10"/>
      <c r="AJF325" s="10"/>
      <c r="AJG325" s="10"/>
      <c r="AJH325" s="10"/>
      <c r="AJI325" s="10"/>
      <c r="AJJ325" s="10"/>
      <c r="AJK325" s="10"/>
      <c r="AJL325" s="10"/>
      <c r="AJM325" s="10"/>
      <c r="AJN325" s="10"/>
      <c r="AJO325" s="10"/>
      <c r="AJP325" s="10"/>
      <c r="AJQ325" s="10"/>
      <c r="AJR325" s="10"/>
      <c r="AJS325" s="10"/>
      <c r="AJT325" s="10"/>
      <c r="AJU325" s="10"/>
      <c r="AJV325" s="10"/>
      <c r="AJW325" s="10"/>
      <c r="AJX325" s="10"/>
      <c r="AJY325" s="10"/>
      <c r="AJZ325" s="10"/>
      <c r="AKA325" s="10"/>
      <c r="AKB325" s="10"/>
      <c r="AKC325" s="10"/>
      <c r="AKD325" s="10"/>
      <c r="AKE325" s="10"/>
      <c r="AKF325" s="10"/>
      <c r="AKG325" s="10"/>
      <c r="AKH325" s="10"/>
      <c r="AKI325" s="10"/>
      <c r="AKJ325" s="10"/>
      <c r="AKK325" s="10"/>
      <c r="AKL325" s="10"/>
      <c r="AKM325" s="10"/>
      <c r="AKN325" s="10"/>
      <c r="AKO325" s="10"/>
      <c r="AKP325" s="10"/>
      <c r="AKQ325" s="10"/>
      <c r="AKR325" s="10"/>
      <c r="AKS325" s="10"/>
      <c r="AKT325" s="10"/>
      <c r="AKU325" s="10"/>
      <c r="AKV325" s="10"/>
      <c r="AKW325" s="10"/>
      <c r="AKX325" s="10"/>
      <c r="AKY325" s="10"/>
      <c r="AKZ325" s="10"/>
      <c r="ALA325" s="10"/>
      <c r="ALB325" s="10"/>
      <c r="ALC325" s="10"/>
      <c r="ALD325" s="10"/>
      <c r="ALE325" s="10"/>
      <c r="ALF325" s="10"/>
      <c r="ALG325" s="10"/>
      <c r="ALH325" s="10"/>
      <c r="ALI325" s="10"/>
      <c r="ALJ325" s="10"/>
      <c r="ALK325" s="10"/>
      <c r="ALL325" s="10"/>
      <c r="ALM325" s="10"/>
      <c r="ALN325" s="10"/>
      <c r="ALO325" s="10"/>
      <c r="ALP325" s="10"/>
      <c r="ALQ325" s="10"/>
      <c r="ALR325" s="10"/>
      <c r="ALS325" s="10"/>
      <c r="ALT325" s="10"/>
      <c r="ALU325" s="10"/>
      <c r="ALV325" s="10"/>
      <c r="ALW325" s="10"/>
      <c r="ALX325" s="10"/>
      <c r="ALY325" s="10"/>
      <c r="ALZ325" s="10"/>
      <c r="AMA325" s="10"/>
      <c r="AMB325" s="10"/>
      <c r="AMC325" s="10"/>
      <c r="AMD325" s="10"/>
      <c r="AME325" s="10"/>
      <c r="AMF325" s="10"/>
      <c r="AMG325" s="10"/>
      <c r="AMH325" s="10"/>
      <c r="AMI325" s="10"/>
      <c r="AMJ325" s="10"/>
      <c r="AMK325" s="10"/>
      <c r="AML325" s="10"/>
      <c r="AMM325" s="10"/>
      <c r="AMN325" s="10"/>
      <c r="AMO325" s="10"/>
      <c r="AMP325" s="10"/>
      <c r="AMQ325" s="10"/>
      <c r="AMR325" s="10"/>
      <c r="AMS325" s="10"/>
      <c r="AMT325" s="10"/>
      <c r="AMU325" s="10"/>
      <c r="AMV325" s="10"/>
      <c r="AMW325" s="10"/>
      <c r="AMX325" s="10"/>
      <c r="AMY325" s="10"/>
      <c r="AMZ325" s="10"/>
      <c r="ANA325" s="10"/>
      <c r="ANB325" s="10"/>
      <c r="ANC325" s="10"/>
      <c r="AND325" s="10"/>
      <c r="ANE325" s="10"/>
      <c r="ANF325" s="10"/>
      <c r="ANG325" s="10"/>
      <c r="ANH325" s="10"/>
      <c r="ANI325" s="10"/>
      <c r="ANJ325" s="10"/>
      <c r="ANK325" s="10"/>
      <c r="ANL325" s="10"/>
      <c r="ANM325" s="10"/>
      <c r="ANN325" s="10"/>
      <c r="ANO325" s="10"/>
      <c r="ANP325" s="10"/>
      <c r="ANQ325" s="10"/>
      <c r="ANR325" s="10"/>
      <c r="ANS325" s="10"/>
      <c r="ANT325" s="10"/>
      <c r="ANU325" s="10"/>
      <c r="ANV325" s="10"/>
      <c r="ANW325" s="10"/>
      <c r="ANX325" s="10"/>
      <c r="ANY325" s="10"/>
      <c r="ANZ325" s="10"/>
      <c r="AOA325" s="10"/>
      <c r="AOB325" s="10"/>
      <c r="AOC325" s="10"/>
      <c r="AOD325" s="10"/>
      <c r="AOE325" s="10"/>
      <c r="AOF325" s="10"/>
      <c r="AOG325" s="10"/>
      <c r="AOH325" s="10"/>
      <c r="AOI325" s="10"/>
      <c r="AOJ325" s="10"/>
      <c r="AOK325" s="10"/>
      <c r="AOL325" s="10"/>
      <c r="AOM325" s="10"/>
      <c r="AON325" s="10"/>
      <c r="AOO325" s="10"/>
      <c r="AOP325" s="10"/>
      <c r="AOQ325" s="10"/>
      <c r="AOR325" s="10"/>
      <c r="AOS325" s="10"/>
      <c r="AOT325" s="10"/>
      <c r="AOU325" s="10"/>
      <c r="AOV325" s="10"/>
      <c r="AOW325" s="10"/>
      <c r="AOX325" s="10"/>
      <c r="AOY325" s="10"/>
      <c r="AOZ325" s="10"/>
      <c r="APA325" s="10"/>
      <c r="APB325" s="10"/>
      <c r="APC325" s="10"/>
      <c r="APD325" s="10"/>
      <c r="APE325" s="10"/>
      <c r="APF325" s="10"/>
      <c r="APG325" s="10"/>
      <c r="APH325" s="10"/>
      <c r="API325" s="10"/>
      <c r="APJ325" s="10"/>
      <c r="APK325" s="10"/>
      <c r="APL325" s="10"/>
      <c r="APM325" s="10"/>
      <c r="APN325" s="10"/>
      <c r="APO325" s="10"/>
      <c r="APP325" s="10"/>
      <c r="APQ325" s="10"/>
      <c r="APR325" s="10"/>
      <c r="APS325" s="10"/>
      <c r="APT325" s="10"/>
      <c r="APU325" s="10"/>
      <c r="APV325" s="10"/>
      <c r="APW325" s="10"/>
      <c r="APX325" s="10"/>
      <c r="APY325" s="10"/>
      <c r="APZ325" s="10"/>
      <c r="AQA325" s="10"/>
      <c r="AQB325" s="10"/>
      <c r="AQC325" s="10"/>
      <c r="AQD325" s="10"/>
      <c r="AQE325" s="10"/>
      <c r="AQF325" s="10"/>
      <c r="AQG325" s="10"/>
      <c r="AQH325" s="10"/>
      <c r="AQI325" s="10"/>
      <c r="AQJ325" s="10"/>
      <c r="AQK325" s="10"/>
      <c r="AQL325" s="10"/>
      <c r="AQM325" s="10"/>
      <c r="AQN325" s="10"/>
      <c r="AQO325" s="10"/>
      <c r="AQP325" s="10"/>
      <c r="AQQ325" s="10"/>
      <c r="AQR325" s="10"/>
      <c r="AQS325" s="10"/>
      <c r="AQT325" s="10"/>
      <c r="AQU325" s="10"/>
      <c r="AQV325" s="10"/>
      <c r="AQW325" s="10"/>
      <c r="AQX325" s="10"/>
      <c r="AQY325" s="10"/>
      <c r="AQZ325" s="10"/>
      <c r="ARA325" s="10"/>
      <c r="ARB325" s="10"/>
      <c r="ARC325" s="10"/>
      <c r="ARD325" s="10"/>
      <c r="ARE325" s="10"/>
      <c r="ARF325" s="10"/>
      <c r="ARG325" s="10"/>
      <c r="ARH325" s="10"/>
      <c r="ARI325" s="10"/>
      <c r="ARJ325" s="10"/>
      <c r="ARK325" s="10"/>
      <c r="ARL325" s="10"/>
      <c r="ARM325" s="10"/>
      <c r="ARN325" s="10"/>
      <c r="ARO325" s="10"/>
      <c r="ARP325" s="10"/>
      <c r="ARQ325" s="10"/>
      <c r="ARR325" s="10"/>
      <c r="ARS325" s="10"/>
      <c r="ART325" s="10"/>
      <c r="ARU325" s="10"/>
      <c r="ARV325" s="10"/>
      <c r="ARW325" s="10"/>
      <c r="ARX325" s="10"/>
      <c r="ARY325" s="10"/>
      <c r="ARZ325" s="10"/>
      <c r="ASA325" s="10"/>
      <c r="ASB325" s="10"/>
      <c r="ASC325" s="10"/>
      <c r="ASD325" s="10"/>
      <c r="ASE325" s="10"/>
      <c r="ASF325" s="10"/>
      <c r="ASG325" s="10"/>
      <c r="ASH325" s="10"/>
      <c r="ASI325" s="10"/>
      <c r="ASJ325" s="10"/>
      <c r="ASK325" s="10"/>
      <c r="ASL325" s="10"/>
      <c r="ASM325" s="10"/>
      <c r="ASN325" s="10"/>
      <c r="ASO325" s="10"/>
      <c r="ASP325" s="10"/>
      <c r="ASQ325" s="10"/>
      <c r="ASR325" s="10"/>
      <c r="ASS325" s="10"/>
      <c r="AST325" s="10"/>
      <c r="ASU325" s="10"/>
      <c r="ASV325" s="10"/>
      <c r="ASW325" s="10"/>
      <c r="ASX325" s="10"/>
      <c r="ASY325" s="10"/>
      <c r="ASZ325" s="10"/>
      <c r="ATA325" s="10"/>
      <c r="ATB325" s="10"/>
      <c r="ATC325" s="10"/>
      <c r="ATD325" s="10"/>
      <c r="ATE325" s="10"/>
      <c r="ATF325" s="10"/>
      <c r="ATG325" s="10"/>
      <c r="ATH325" s="10"/>
      <c r="ATI325" s="10"/>
      <c r="ATJ325" s="10"/>
      <c r="ATK325" s="10"/>
      <c r="ATL325" s="10"/>
      <c r="ATM325" s="10"/>
      <c r="ATN325" s="10"/>
      <c r="ATO325" s="10"/>
      <c r="ATP325" s="10"/>
      <c r="ATQ325" s="10"/>
      <c r="ATR325" s="10"/>
      <c r="ATS325" s="10"/>
      <c r="ATT325" s="10"/>
      <c r="ATU325" s="10"/>
      <c r="ATV325" s="10"/>
      <c r="ATW325" s="10"/>
      <c r="ATX325" s="10"/>
      <c r="ATY325" s="10"/>
      <c r="ATZ325" s="10"/>
      <c r="AUA325" s="10"/>
      <c r="AUB325" s="10"/>
      <c r="AUC325" s="10"/>
      <c r="AUD325" s="10"/>
      <c r="AUE325" s="10"/>
      <c r="AUF325" s="10"/>
      <c r="AUG325" s="10"/>
      <c r="AUH325" s="10"/>
      <c r="AUI325" s="10"/>
      <c r="AUJ325" s="10"/>
      <c r="AUK325" s="10"/>
      <c r="AUL325" s="10"/>
      <c r="AUM325" s="10"/>
      <c r="AUN325" s="10"/>
      <c r="AUO325" s="10"/>
      <c r="AUP325" s="10"/>
      <c r="AUQ325" s="10"/>
      <c r="AUR325" s="10"/>
      <c r="AUS325" s="10"/>
      <c r="AUT325" s="10"/>
      <c r="AUU325" s="10"/>
      <c r="AUV325" s="10"/>
      <c r="AUW325" s="10"/>
      <c r="AUX325" s="10"/>
      <c r="AUY325" s="10"/>
      <c r="AUZ325" s="10"/>
      <c r="AVA325" s="10"/>
      <c r="AVB325" s="10"/>
      <c r="AVC325" s="10"/>
      <c r="AVD325" s="10"/>
      <c r="AVE325" s="10"/>
      <c r="AVF325" s="10"/>
      <c r="AVG325" s="10"/>
      <c r="AVH325" s="10"/>
      <c r="AVI325" s="10"/>
      <c r="AVJ325" s="10"/>
      <c r="AVK325" s="10"/>
      <c r="AVL325" s="10"/>
      <c r="AVM325" s="10"/>
      <c r="AVN325" s="10"/>
      <c r="AVO325" s="10"/>
      <c r="AVP325" s="10"/>
      <c r="AVQ325" s="10"/>
      <c r="AVR325" s="10"/>
      <c r="AVS325" s="10"/>
      <c r="AVT325" s="10"/>
      <c r="AVU325" s="10"/>
      <c r="AVV325" s="10"/>
      <c r="AVW325" s="10"/>
      <c r="AVX325" s="10"/>
      <c r="AVY325" s="10"/>
      <c r="AVZ325" s="10"/>
      <c r="AWA325" s="10"/>
      <c r="AWB325" s="10"/>
      <c r="AWC325" s="10"/>
      <c r="AWD325" s="10"/>
      <c r="AWE325" s="10"/>
      <c r="AWF325" s="10"/>
      <c r="AWG325" s="10"/>
      <c r="AWH325" s="10"/>
      <c r="AWI325" s="10"/>
      <c r="AWJ325" s="10"/>
      <c r="AWK325" s="10"/>
      <c r="AWL325" s="10"/>
      <c r="AWM325" s="10"/>
      <c r="AWN325" s="10"/>
      <c r="AWO325" s="10"/>
      <c r="AWP325" s="10"/>
      <c r="AWQ325" s="10"/>
      <c r="AWR325" s="10"/>
      <c r="AWS325" s="10"/>
      <c r="AWT325" s="10"/>
      <c r="AWU325" s="10"/>
      <c r="AWV325" s="10"/>
      <c r="AWW325" s="10"/>
      <c r="AWX325" s="10"/>
      <c r="AWY325" s="10"/>
      <c r="AWZ325" s="10"/>
      <c r="AXA325" s="10"/>
      <c r="AXB325" s="10"/>
      <c r="AXC325" s="10"/>
      <c r="AXD325" s="10"/>
      <c r="AXE325" s="10"/>
      <c r="AXF325" s="10"/>
      <c r="AXG325" s="10"/>
      <c r="AXH325" s="10"/>
      <c r="AXI325" s="10"/>
      <c r="AXJ325" s="10"/>
      <c r="AXK325" s="10"/>
      <c r="AXL325" s="10"/>
      <c r="AXM325" s="10"/>
      <c r="AXN325" s="10"/>
      <c r="AXO325" s="10"/>
      <c r="AXP325" s="10"/>
      <c r="AXQ325" s="10"/>
      <c r="AXR325" s="10"/>
      <c r="AXS325" s="10"/>
      <c r="AXT325" s="10"/>
      <c r="AXU325" s="10"/>
      <c r="AXV325" s="10"/>
      <c r="AXW325" s="10"/>
      <c r="AXX325" s="10"/>
      <c r="AXY325" s="10"/>
      <c r="AXZ325" s="10"/>
      <c r="AYA325" s="10"/>
      <c r="AYB325" s="10"/>
      <c r="AYC325" s="10"/>
      <c r="AYD325" s="10"/>
      <c r="AYE325" s="10"/>
      <c r="AYF325" s="10"/>
      <c r="AYG325" s="10"/>
      <c r="AYH325" s="10"/>
      <c r="AYI325" s="10"/>
      <c r="AYJ325" s="10"/>
      <c r="AYK325" s="10"/>
      <c r="AYL325" s="10"/>
      <c r="AYM325" s="10"/>
      <c r="AYN325" s="10"/>
      <c r="AYO325" s="10"/>
      <c r="AYP325" s="10"/>
      <c r="AYQ325" s="10"/>
      <c r="AYR325" s="10"/>
      <c r="AYS325" s="10"/>
      <c r="AYT325" s="10"/>
      <c r="AYU325" s="10"/>
      <c r="AYV325" s="10"/>
      <c r="AYW325" s="10"/>
      <c r="AYX325" s="10"/>
      <c r="AYY325" s="10"/>
      <c r="AYZ325" s="10"/>
      <c r="AZA325" s="10"/>
      <c r="AZB325" s="10"/>
      <c r="AZC325" s="10"/>
      <c r="AZD325" s="10"/>
      <c r="AZE325" s="10"/>
      <c r="AZF325" s="10"/>
      <c r="AZG325" s="10"/>
      <c r="AZH325" s="10"/>
      <c r="AZI325" s="10"/>
      <c r="AZJ325" s="10"/>
      <c r="AZK325" s="10"/>
      <c r="AZL325" s="10"/>
      <c r="AZM325" s="10"/>
      <c r="AZN325" s="10"/>
      <c r="AZO325" s="10"/>
      <c r="AZP325" s="10"/>
      <c r="AZQ325" s="10"/>
      <c r="AZR325" s="10"/>
      <c r="AZS325" s="10"/>
      <c r="AZT325" s="10"/>
      <c r="AZU325" s="10"/>
      <c r="AZV325" s="10"/>
      <c r="AZW325" s="10"/>
      <c r="AZX325" s="10"/>
      <c r="AZY325" s="10"/>
      <c r="AZZ325" s="10"/>
      <c r="BAA325" s="10"/>
      <c r="BAB325" s="10"/>
      <c r="BAC325" s="10"/>
      <c r="BAD325" s="10"/>
      <c r="BAE325" s="10"/>
      <c r="BAF325" s="10"/>
      <c r="BAG325" s="10"/>
      <c r="BAH325" s="10"/>
      <c r="BAI325" s="10"/>
      <c r="BAJ325" s="10"/>
      <c r="BAK325" s="10"/>
      <c r="BAL325" s="10"/>
      <c r="BAM325" s="10"/>
      <c r="BAN325" s="10"/>
      <c r="BAO325" s="10"/>
      <c r="BAP325" s="10"/>
      <c r="BAQ325" s="10"/>
      <c r="BAR325" s="10"/>
      <c r="BAS325" s="10"/>
      <c r="BAT325" s="10"/>
      <c r="BAU325" s="10"/>
      <c r="BAV325" s="10"/>
      <c r="BAW325" s="10"/>
      <c r="BAX325" s="10"/>
      <c r="BAY325" s="10"/>
      <c r="BAZ325" s="10"/>
      <c r="BBA325" s="10"/>
      <c r="BBB325" s="10"/>
      <c r="BBC325" s="10"/>
      <c r="BBD325" s="10"/>
      <c r="BBE325" s="10"/>
      <c r="BBF325" s="10"/>
      <c r="BBG325" s="10"/>
      <c r="BBH325" s="10"/>
      <c r="BBI325" s="10"/>
      <c r="BBJ325" s="10"/>
      <c r="BBK325" s="10"/>
      <c r="BBL325" s="10"/>
      <c r="BBM325" s="10"/>
      <c r="BBN325" s="10"/>
      <c r="BBO325" s="10"/>
      <c r="BBP325" s="10"/>
      <c r="BBQ325" s="10"/>
      <c r="BBR325" s="10"/>
      <c r="BBS325" s="10"/>
      <c r="BBT325" s="10"/>
      <c r="BBU325" s="10"/>
      <c r="BBV325" s="10"/>
      <c r="BBW325" s="10"/>
      <c r="BBX325" s="10"/>
      <c r="BBY325" s="10"/>
      <c r="BBZ325" s="10"/>
      <c r="BCA325" s="10"/>
      <c r="BCB325" s="10"/>
      <c r="BCC325" s="10"/>
      <c r="BCD325" s="10"/>
      <c r="BCE325" s="10"/>
      <c r="BCF325" s="10"/>
      <c r="BCG325" s="10"/>
      <c r="BCH325" s="10"/>
      <c r="BCI325" s="10"/>
      <c r="BCJ325" s="10"/>
      <c r="BCK325" s="10"/>
      <c r="BCL325" s="10"/>
      <c r="BCM325" s="10"/>
      <c r="BCN325" s="10"/>
      <c r="BCO325" s="10"/>
      <c r="BCP325" s="10"/>
      <c r="BCQ325" s="10"/>
      <c r="BCR325" s="10"/>
      <c r="BCS325" s="10"/>
      <c r="BCT325" s="10"/>
    </row>
    <row r="326" spans="1:1450" s="52" customFormat="1" x14ac:dyDescent="0.25">
      <c r="A326" s="77" t="s">
        <v>592</v>
      </c>
      <c r="B326" s="61" t="s">
        <v>592</v>
      </c>
      <c r="C326" s="61" t="s">
        <v>84</v>
      </c>
      <c r="D326" s="61" t="s">
        <v>937</v>
      </c>
      <c r="E326" s="61" t="s">
        <v>938</v>
      </c>
      <c r="F326" s="61" t="s">
        <v>598</v>
      </c>
      <c r="G326" s="78">
        <v>83554</v>
      </c>
      <c r="H326" s="78">
        <v>4919</v>
      </c>
      <c r="I326" s="78">
        <v>1982</v>
      </c>
      <c r="J326" s="61">
        <v>2</v>
      </c>
      <c r="K326" s="79">
        <f>AVERAGE(G326:G327)</f>
        <v>65052.5</v>
      </c>
      <c r="L326" s="79">
        <f>STDEV(G326:G327)</f>
        <v>26165.072224245818</v>
      </c>
      <c r="M326" s="61"/>
      <c r="N326" s="61"/>
      <c r="O326" s="61">
        <f t="shared" si="53"/>
        <v>1</v>
      </c>
      <c r="P326" s="61"/>
      <c r="Q326" s="61"/>
      <c r="R326" s="61"/>
      <c r="S326" s="61"/>
      <c r="T326" s="61"/>
      <c r="U326" s="61"/>
      <c r="V326" s="61"/>
      <c r="W326" s="61"/>
      <c r="X326" s="61"/>
      <c r="Y326" s="88"/>
      <c r="Z326" s="88"/>
      <c r="AA326" s="88"/>
      <c r="AB326" s="88"/>
      <c r="AC326" s="61"/>
      <c r="AD326" s="61"/>
      <c r="AE326" s="61"/>
      <c r="AF326" s="33"/>
      <c r="AG326" s="89"/>
      <c r="AH326" s="86"/>
      <c r="AI326" s="86"/>
      <c r="AJ326" s="86"/>
      <c r="AK326" s="86"/>
      <c r="AL326" s="61"/>
    </row>
    <row r="327" spans="1:1450" s="52" customFormat="1" x14ac:dyDescent="0.25">
      <c r="A327" s="77" t="s">
        <v>592</v>
      </c>
      <c r="B327" s="61" t="s">
        <v>592</v>
      </c>
      <c r="C327" s="61" t="s">
        <v>84</v>
      </c>
      <c r="D327" s="61" t="s">
        <v>939</v>
      </c>
      <c r="E327" s="61" t="s">
        <v>938</v>
      </c>
      <c r="F327" s="61" t="s">
        <v>601</v>
      </c>
      <c r="G327" s="78">
        <v>46551</v>
      </c>
      <c r="H327" s="78">
        <v>2724</v>
      </c>
      <c r="I327" s="78">
        <v>1116</v>
      </c>
      <c r="J327" s="61"/>
      <c r="K327" s="61"/>
      <c r="L327" s="61"/>
      <c r="M327" s="61"/>
      <c r="N327" s="61"/>
      <c r="O327" s="61">
        <f t="shared" ref="O327:O390" si="59">IF(R327="",1,"")</f>
        <v>1</v>
      </c>
      <c r="P327" s="61"/>
      <c r="Q327" s="61"/>
      <c r="R327" s="61"/>
      <c r="S327" s="61"/>
      <c r="T327" s="61"/>
      <c r="U327" s="61"/>
      <c r="V327" s="61"/>
      <c r="W327" s="61"/>
      <c r="X327" s="61"/>
      <c r="Y327" s="88"/>
      <c r="Z327" s="88"/>
      <c r="AA327" s="88"/>
      <c r="AB327" s="88"/>
      <c r="AC327" s="61"/>
      <c r="AD327" s="61"/>
      <c r="AE327" s="61"/>
      <c r="AF327" s="33"/>
      <c r="AG327" s="89"/>
      <c r="AH327" s="86"/>
      <c r="AI327" s="86"/>
      <c r="AJ327" s="86"/>
      <c r="AK327" s="86"/>
      <c r="AL327" s="61"/>
    </row>
    <row r="328" spans="1:1450" s="52" customFormat="1" x14ac:dyDescent="0.25">
      <c r="A328" s="115" t="s">
        <v>592</v>
      </c>
      <c r="B328" s="52" t="s">
        <v>592</v>
      </c>
      <c r="C328" s="52" t="s">
        <v>84</v>
      </c>
      <c r="D328" s="52" t="s">
        <v>940</v>
      </c>
      <c r="E328" s="52" t="s">
        <v>941</v>
      </c>
      <c r="F328" s="52" t="s">
        <v>942</v>
      </c>
      <c r="G328" s="53">
        <v>3628</v>
      </c>
      <c r="H328" s="53">
        <v>222</v>
      </c>
      <c r="I328" s="53">
        <v>112</v>
      </c>
      <c r="J328" s="52">
        <v>1</v>
      </c>
      <c r="K328" s="116">
        <f>AVERAGE(G328)</f>
        <v>3628</v>
      </c>
      <c r="L328" s="116"/>
      <c r="O328" s="52">
        <f t="shared" si="59"/>
        <v>1</v>
      </c>
      <c r="Y328" s="58"/>
      <c r="Z328" s="58"/>
      <c r="AA328" s="58"/>
      <c r="AB328" s="58"/>
      <c r="AF328" s="29"/>
      <c r="AG328" s="60"/>
      <c r="AH328" s="59"/>
      <c r="AI328" s="59"/>
      <c r="AJ328" s="59"/>
      <c r="AK328" s="59"/>
    </row>
    <row r="329" spans="1:1450" s="52" customFormat="1" x14ac:dyDescent="0.25">
      <c r="A329" s="77" t="s">
        <v>592</v>
      </c>
      <c r="B329" s="61" t="s">
        <v>592</v>
      </c>
      <c r="C329" s="61" t="s">
        <v>84</v>
      </c>
      <c r="D329" s="61" t="s">
        <v>943</v>
      </c>
      <c r="E329" s="61" t="s">
        <v>944</v>
      </c>
      <c r="F329" s="61" t="s">
        <v>945</v>
      </c>
      <c r="G329" s="78">
        <v>17796</v>
      </c>
      <c r="H329" s="78">
        <v>1035</v>
      </c>
      <c r="I329" s="78">
        <v>426</v>
      </c>
      <c r="J329" s="61">
        <v>1</v>
      </c>
      <c r="K329" s="79">
        <f>AVERAGE(G329)</f>
        <v>17796</v>
      </c>
      <c r="L329" s="61"/>
      <c r="M329" s="61"/>
      <c r="N329" s="61"/>
      <c r="O329" s="61">
        <f t="shared" si="59"/>
        <v>1</v>
      </c>
      <c r="P329" s="61"/>
      <c r="Q329" s="61"/>
      <c r="R329" s="61"/>
      <c r="S329" s="61"/>
      <c r="T329" s="61"/>
      <c r="U329" s="61"/>
      <c r="V329" s="61"/>
      <c r="W329" s="61"/>
      <c r="X329" s="61"/>
      <c r="Y329" s="88"/>
      <c r="Z329" s="88"/>
      <c r="AA329" s="88"/>
      <c r="AB329" s="88"/>
      <c r="AC329" s="61"/>
      <c r="AD329" s="61"/>
      <c r="AE329" s="61"/>
      <c r="AF329" s="33"/>
      <c r="AG329" s="89"/>
      <c r="AH329" s="86"/>
      <c r="AI329" s="86"/>
      <c r="AJ329" s="86"/>
      <c r="AK329" s="86"/>
      <c r="AL329" s="61"/>
      <c r="AM329" s="43"/>
      <c r="AN329" s="95"/>
    </row>
    <row r="330" spans="1:1450" s="61" customFormat="1" x14ac:dyDescent="0.25">
      <c r="A330" s="115" t="s">
        <v>592</v>
      </c>
      <c r="B330" s="52" t="s">
        <v>592</v>
      </c>
      <c r="C330" s="52" t="s">
        <v>84</v>
      </c>
      <c r="D330" s="52" t="s">
        <v>946</v>
      </c>
      <c r="E330" s="52" t="s">
        <v>947</v>
      </c>
      <c r="F330" s="52" t="s">
        <v>948</v>
      </c>
      <c r="G330" s="53">
        <v>343</v>
      </c>
      <c r="H330" s="53">
        <v>88</v>
      </c>
      <c r="I330" s="53">
        <v>86</v>
      </c>
      <c r="J330" s="52">
        <v>1</v>
      </c>
      <c r="K330" s="116">
        <f>AVERAGE(G330)</f>
        <v>343</v>
      </c>
      <c r="L330" s="116"/>
      <c r="M330" s="52"/>
      <c r="N330" s="52"/>
      <c r="O330" s="52">
        <f t="shared" si="59"/>
        <v>1</v>
      </c>
      <c r="P330" s="52"/>
      <c r="Q330" s="52"/>
      <c r="R330" s="52"/>
      <c r="S330" s="52"/>
      <c r="T330" s="52"/>
      <c r="U330" s="52"/>
      <c r="V330" s="52"/>
      <c r="W330" s="52"/>
      <c r="X330" s="52"/>
      <c r="Y330" s="58"/>
      <c r="Z330" s="58"/>
      <c r="AA330" s="58"/>
      <c r="AB330" s="58"/>
      <c r="AC330" s="52"/>
      <c r="AD330" s="52"/>
      <c r="AE330" s="52"/>
      <c r="AF330" s="29"/>
      <c r="AG330" s="60"/>
      <c r="AH330" s="59"/>
      <c r="AI330" s="59"/>
      <c r="AJ330" s="59"/>
      <c r="AK330" s="59"/>
      <c r="AL330" s="52"/>
      <c r="AM330" s="29"/>
      <c r="AN330" s="95"/>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c r="DG330" s="52"/>
      <c r="DH330" s="52"/>
      <c r="DI330" s="52"/>
      <c r="DJ330" s="52"/>
      <c r="DK330" s="52"/>
      <c r="DL330" s="52"/>
      <c r="DM330" s="52"/>
      <c r="DN330" s="52"/>
      <c r="DO330" s="52"/>
      <c r="DP330" s="52"/>
      <c r="DQ330" s="52"/>
      <c r="DR330" s="52"/>
      <c r="DS330" s="52"/>
      <c r="DT330" s="52"/>
      <c r="DU330" s="52"/>
      <c r="DV330" s="52"/>
      <c r="DW330" s="52"/>
      <c r="DX330" s="52"/>
      <c r="DY330" s="52"/>
      <c r="DZ330" s="52"/>
      <c r="EA330" s="52"/>
      <c r="EB330" s="52"/>
      <c r="EC330" s="52"/>
      <c r="ED330" s="52"/>
      <c r="EE330" s="52"/>
      <c r="EF330" s="52"/>
      <c r="EG330" s="52"/>
      <c r="EH330" s="52"/>
      <c r="EI330" s="52"/>
      <c r="EJ330" s="52"/>
      <c r="EK330" s="52"/>
      <c r="EL330" s="52"/>
      <c r="EM330" s="52"/>
      <c r="EN330" s="52"/>
      <c r="EO330" s="52"/>
      <c r="EP330" s="52"/>
      <c r="EQ330" s="52"/>
      <c r="ER330" s="52"/>
      <c r="ES330" s="52"/>
      <c r="ET330" s="52"/>
      <c r="EU330" s="52"/>
      <c r="EV330" s="52"/>
      <c r="EW330" s="52"/>
      <c r="EX330" s="52"/>
      <c r="EY330" s="52"/>
      <c r="EZ330" s="52"/>
      <c r="FA330" s="52"/>
      <c r="FB330" s="52"/>
      <c r="FC330" s="52"/>
      <c r="FD330" s="52"/>
      <c r="FE330" s="52"/>
      <c r="FF330" s="52"/>
      <c r="FG330" s="52"/>
      <c r="FH330" s="52"/>
      <c r="FI330" s="52"/>
      <c r="FJ330" s="52"/>
      <c r="FK330" s="52"/>
      <c r="FL330" s="52"/>
      <c r="FM330" s="52"/>
      <c r="FN330" s="52"/>
      <c r="FO330" s="52"/>
      <c r="FP330" s="52"/>
      <c r="FQ330" s="52"/>
      <c r="FR330" s="52"/>
      <c r="FS330" s="52"/>
      <c r="FT330" s="52"/>
      <c r="FU330" s="52"/>
      <c r="FV330" s="52"/>
      <c r="FW330" s="52"/>
      <c r="FX330" s="52"/>
      <c r="FY330" s="52"/>
      <c r="FZ330" s="52"/>
      <c r="GA330" s="52"/>
      <c r="GB330" s="52"/>
      <c r="GC330" s="52"/>
      <c r="GD330" s="52"/>
      <c r="GE330" s="52"/>
      <c r="GF330" s="52"/>
      <c r="GG330" s="52"/>
      <c r="GH330" s="52"/>
      <c r="GI330" s="52"/>
      <c r="GJ330" s="52"/>
      <c r="GK330" s="52"/>
      <c r="GL330" s="52"/>
      <c r="GM330" s="52"/>
      <c r="GN330" s="52"/>
      <c r="GO330" s="52"/>
      <c r="GP330" s="52"/>
      <c r="GQ330" s="52"/>
      <c r="GR330" s="52"/>
      <c r="GS330" s="52"/>
      <c r="GT330" s="52"/>
      <c r="GU330" s="52"/>
      <c r="GV330" s="52"/>
      <c r="GW330" s="52"/>
      <c r="GX330" s="52"/>
      <c r="GY330" s="52"/>
      <c r="GZ330" s="52"/>
      <c r="HA330" s="52"/>
      <c r="HB330" s="52"/>
      <c r="HC330" s="52"/>
      <c r="HD330" s="52"/>
      <c r="HE330" s="52"/>
      <c r="HF330" s="52"/>
      <c r="HG330" s="52"/>
      <c r="HH330" s="52"/>
      <c r="HI330" s="52"/>
      <c r="HJ330" s="52"/>
      <c r="HK330" s="52"/>
      <c r="HL330" s="52"/>
      <c r="HM330" s="52"/>
      <c r="HN330" s="52"/>
      <c r="HO330" s="52"/>
      <c r="HP330" s="52"/>
      <c r="HQ330" s="52"/>
      <c r="HR330" s="52"/>
      <c r="HS330" s="52"/>
      <c r="HT330" s="52"/>
      <c r="HU330" s="52"/>
      <c r="HV330" s="52"/>
      <c r="HW330" s="52"/>
      <c r="HX330" s="52"/>
      <c r="HY330" s="52"/>
      <c r="HZ330" s="52"/>
      <c r="IA330" s="52"/>
      <c r="IB330" s="52"/>
      <c r="IC330" s="52"/>
      <c r="ID330" s="52"/>
      <c r="IE330" s="52"/>
      <c r="IF330" s="52"/>
      <c r="IG330" s="52"/>
      <c r="IH330" s="52"/>
      <c r="II330" s="52"/>
      <c r="IJ330" s="52"/>
      <c r="IK330" s="52"/>
      <c r="IL330" s="52"/>
      <c r="IM330" s="52"/>
      <c r="IN330" s="52"/>
      <c r="IO330" s="52"/>
      <c r="IP330" s="52"/>
      <c r="IQ330" s="52"/>
      <c r="IR330" s="52"/>
      <c r="IS330" s="52"/>
      <c r="IT330" s="52"/>
      <c r="IU330" s="52"/>
      <c r="IV330" s="52"/>
      <c r="IW330" s="52"/>
      <c r="IX330" s="52"/>
      <c r="IY330" s="52"/>
      <c r="IZ330" s="52"/>
      <c r="JA330" s="52"/>
      <c r="JB330" s="52"/>
      <c r="JC330" s="52"/>
      <c r="JD330" s="52"/>
      <c r="JE330" s="52"/>
      <c r="JF330" s="52"/>
      <c r="JG330" s="52"/>
      <c r="JH330" s="52"/>
      <c r="JI330" s="52"/>
      <c r="JJ330" s="52"/>
      <c r="JK330" s="52"/>
      <c r="JL330" s="52"/>
      <c r="JM330" s="52"/>
      <c r="JN330" s="52"/>
      <c r="JO330" s="52"/>
      <c r="JP330" s="52"/>
      <c r="JQ330" s="52"/>
      <c r="JR330" s="52"/>
      <c r="JS330" s="52"/>
      <c r="JT330" s="52"/>
      <c r="JU330" s="52"/>
      <c r="JV330" s="52"/>
      <c r="JW330" s="52"/>
      <c r="JX330" s="52"/>
      <c r="JY330" s="52"/>
      <c r="JZ330" s="52"/>
      <c r="KA330" s="52"/>
      <c r="KB330" s="52"/>
      <c r="KC330" s="52"/>
      <c r="KD330" s="52"/>
      <c r="KE330" s="52"/>
      <c r="KF330" s="52"/>
      <c r="KG330" s="52"/>
      <c r="KH330" s="52"/>
      <c r="KI330" s="52"/>
      <c r="KJ330" s="52"/>
      <c r="KK330" s="52"/>
      <c r="KL330" s="52"/>
      <c r="KM330" s="52"/>
      <c r="KN330" s="52"/>
      <c r="KO330" s="52"/>
      <c r="KP330" s="52"/>
      <c r="KQ330" s="52"/>
      <c r="KR330" s="52"/>
      <c r="KS330" s="52"/>
      <c r="KT330" s="52"/>
      <c r="KU330" s="52"/>
      <c r="KV330" s="52"/>
      <c r="KW330" s="52"/>
      <c r="KX330" s="52"/>
      <c r="KY330" s="52"/>
      <c r="KZ330" s="52"/>
      <c r="LA330" s="52"/>
      <c r="LB330" s="52"/>
      <c r="LC330" s="52"/>
      <c r="LD330" s="52"/>
      <c r="LE330" s="52"/>
      <c r="LF330" s="52"/>
      <c r="LG330" s="52"/>
      <c r="LH330" s="52"/>
      <c r="LI330" s="52"/>
      <c r="LJ330" s="52"/>
      <c r="LK330" s="52"/>
      <c r="LL330" s="52"/>
      <c r="LM330" s="52"/>
      <c r="LN330" s="52"/>
      <c r="LO330" s="52"/>
      <c r="LP330" s="52"/>
      <c r="LQ330" s="52"/>
      <c r="LR330" s="52"/>
      <c r="LS330" s="52"/>
      <c r="LT330" s="52"/>
      <c r="LU330" s="52"/>
      <c r="LV330" s="52"/>
      <c r="LW330" s="52"/>
      <c r="LX330" s="52"/>
      <c r="LY330" s="52"/>
      <c r="LZ330" s="52"/>
      <c r="MA330" s="52"/>
      <c r="MB330" s="52"/>
      <c r="MC330" s="52"/>
      <c r="MD330" s="52"/>
      <c r="ME330" s="52"/>
      <c r="MF330" s="52"/>
      <c r="MG330" s="52"/>
      <c r="MH330" s="52"/>
      <c r="MI330" s="52"/>
      <c r="MJ330" s="52"/>
      <c r="MK330" s="52"/>
      <c r="ML330" s="52"/>
      <c r="MM330" s="52"/>
      <c r="MN330" s="52"/>
      <c r="MO330" s="52"/>
      <c r="MP330" s="52"/>
      <c r="MQ330" s="52"/>
      <c r="MR330" s="52"/>
      <c r="MS330" s="52"/>
      <c r="MT330" s="52"/>
      <c r="MU330" s="52"/>
      <c r="MV330" s="52"/>
      <c r="MW330" s="52"/>
      <c r="MX330" s="52"/>
      <c r="MY330" s="52"/>
      <c r="MZ330" s="52"/>
      <c r="NA330" s="52"/>
      <c r="NB330" s="52"/>
      <c r="NC330" s="52"/>
      <c r="ND330" s="52"/>
      <c r="NE330" s="52"/>
      <c r="NF330" s="52"/>
      <c r="NG330" s="52"/>
      <c r="NH330" s="52"/>
      <c r="NI330" s="52"/>
      <c r="NJ330" s="52"/>
      <c r="NK330" s="52"/>
      <c r="NL330" s="52"/>
      <c r="NM330" s="52"/>
      <c r="NN330" s="52"/>
      <c r="NO330" s="52"/>
      <c r="NP330" s="52"/>
      <c r="NQ330" s="52"/>
      <c r="NR330" s="52"/>
      <c r="NS330" s="52"/>
      <c r="NT330" s="52"/>
      <c r="NU330" s="52"/>
      <c r="NV330" s="52"/>
      <c r="NW330" s="52"/>
      <c r="NX330" s="52"/>
      <c r="NY330" s="52"/>
      <c r="NZ330" s="52"/>
      <c r="OA330" s="52"/>
      <c r="OB330" s="52"/>
      <c r="OC330" s="52"/>
      <c r="OD330" s="52"/>
      <c r="OE330" s="52"/>
      <c r="OF330" s="52"/>
      <c r="OG330" s="52"/>
      <c r="OH330" s="52"/>
      <c r="OI330" s="52"/>
      <c r="OJ330" s="52"/>
      <c r="OK330" s="52"/>
      <c r="OL330" s="52"/>
      <c r="OM330" s="52"/>
      <c r="ON330" s="52"/>
      <c r="OO330" s="52"/>
      <c r="OP330" s="52"/>
      <c r="OQ330" s="52"/>
      <c r="OR330" s="52"/>
      <c r="OS330" s="52"/>
      <c r="OT330" s="52"/>
      <c r="OU330" s="52"/>
      <c r="OV330" s="52"/>
      <c r="OW330" s="52"/>
      <c r="OX330" s="52"/>
      <c r="OY330" s="52"/>
      <c r="OZ330" s="52"/>
      <c r="PA330" s="52"/>
      <c r="PB330" s="52"/>
      <c r="PC330" s="52"/>
      <c r="PD330" s="52"/>
      <c r="PE330" s="52"/>
      <c r="PF330" s="52"/>
      <c r="PG330" s="52"/>
      <c r="PH330" s="52"/>
      <c r="PI330" s="52"/>
      <c r="PJ330" s="52"/>
      <c r="PK330" s="52"/>
      <c r="PL330" s="52"/>
      <c r="PM330" s="52"/>
      <c r="PN330" s="52"/>
      <c r="PO330" s="52"/>
      <c r="PP330" s="52"/>
      <c r="PQ330" s="52"/>
      <c r="PR330" s="52"/>
      <c r="PS330" s="52"/>
      <c r="PT330" s="52"/>
      <c r="PU330" s="52"/>
      <c r="PV330" s="52"/>
      <c r="PW330" s="52"/>
      <c r="PX330" s="52"/>
      <c r="PY330" s="52"/>
      <c r="PZ330" s="52"/>
      <c r="QA330" s="52"/>
      <c r="QB330" s="52"/>
      <c r="QC330" s="52"/>
      <c r="QD330" s="52"/>
      <c r="QE330" s="52"/>
      <c r="QF330" s="52"/>
      <c r="QG330" s="52"/>
      <c r="QH330" s="52"/>
      <c r="QI330" s="52"/>
      <c r="QJ330" s="52"/>
      <c r="QK330" s="52"/>
      <c r="QL330" s="52"/>
      <c r="QM330" s="52"/>
      <c r="QN330" s="52"/>
      <c r="QO330" s="52"/>
      <c r="QP330" s="52"/>
      <c r="QQ330" s="52"/>
      <c r="QR330" s="52"/>
      <c r="QS330" s="52"/>
      <c r="QT330" s="52"/>
      <c r="QU330" s="52"/>
      <c r="QV330" s="52"/>
      <c r="QW330" s="52"/>
      <c r="QX330" s="52"/>
      <c r="QY330" s="52"/>
      <c r="QZ330" s="52"/>
      <c r="RA330" s="52"/>
      <c r="RB330" s="52"/>
      <c r="RC330" s="52"/>
      <c r="RD330" s="52"/>
      <c r="RE330" s="52"/>
      <c r="RF330" s="52"/>
      <c r="RG330" s="52"/>
      <c r="RH330" s="52"/>
      <c r="RI330" s="52"/>
      <c r="RJ330" s="52"/>
      <c r="RK330" s="52"/>
      <c r="RL330" s="52"/>
      <c r="RM330" s="52"/>
      <c r="RN330" s="52"/>
      <c r="RO330" s="52"/>
      <c r="RP330" s="52"/>
      <c r="RQ330" s="52"/>
      <c r="RR330" s="52"/>
      <c r="RS330" s="52"/>
      <c r="RT330" s="52"/>
      <c r="RU330" s="52"/>
      <c r="RV330" s="52"/>
      <c r="RW330" s="52"/>
      <c r="RX330" s="52"/>
      <c r="RY330" s="52"/>
      <c r="RZ330" s="52"/>
      <c r="SA330" s="52"/>
      <c r="SB330" s="52"/>
      <c r="SC330" s="52"/>
      <c r="SD330" s="52"/>
      <c r="SE330" s="52"/>
      <c r="SF330" s="52"/>
      <c r="SG330" s="52"/>
      <c r="SH330" s="52"/>
      <c r="SI330" s="52"/>
      <c r="SJ330" s="52"/>
      <c r="SK330" s="52"/>
      <c r="SL330" s="52"/>
      <c r="SM330" s="52"/>
      <c r="SN330" s="52"/>
      <c r="SO330" s="52"/>
      <c r="SP330" s="52"/>
      <c r="SQ330" s="52"/>
      <c r="SR330" s="52"/>
      <c r="SS330" s="52"/>
      <c r="ST330" s="52"/>
      <c r="SU330" s="52"/>
      <c r="SV330" s="52"/>
      <c r="SW330" s="52"/>
      <c r="SX330" s="52"/>
      <c r="SY330" s="52"/>
      <c r="SZ330" s="52"/>
      <c r="TA330" s="52"/>
      <c r="TB330" s="52"/>
      <c r="TC330" s="52"/>
      <c r="TD330" s="52"/>
      <c r="TE330" s="52"/>
      <c r="TF330" s="52"/>
      <c r="TG330" s="52"/>
      <c r="TH330" s="52"/>
      <c r="TI330" s="52"/>
      <c r="TJ330" s="52"/>
      <c r="TK330" s="52"/>
      <c r="TL330" s="52"/>
      <c r="TM330" s="52"/>
      <c r="TN330" s="52"/>
      <c r="TO330" s="52"/>
      <c r="TP330" s="52"/>
      <c r="TQ330" s="52"/>
      <c r="TR330" s="52"/>
      <c r="TS330" s="52"/>
      <c r="TT330" s="52"/>
      <c r="TU330" s="52"/>
      <c r="TV330" s="52"/>
      <c r="TW330" s="52"/>
      <c r="TX330" s="52"/>
      <c r="TY330" s="52"/>
      <c r="TZ330" s="52"/>
      <c r="UA330" s="52"/>
      <c r="UB330" s="52"/>
      <c r="UC330" s="52"/>
      <c r="UD330" s="52"/>
      <c r="UE330" s="52"/>
      <c r="UF330" s="52"/>
      <c r="UG330" s="52"/>
      <c r="UH330" s="52"/>
      <c r="UI330" s="52"/>
      <c r="UJ330" s="52"/>
      <c r="UK330" s="52"/>
      <c r="UL330" s="52"/>
      <c r="UM330" s="52"/>
      <c r="UN330" s="52"/>
      <c r="UO330" s="52"/>
      <c r="UP330" s="52"/>
      <c r="UQ330" s="52"/>
      <c r="UR330" s="52"/>
      <c r="US330" s="52"/>
      <c r="UT330" s="52"/>
      <c r="UU330" s="52"/>
      <c r="UV330" s="52"/>
      <c r="UW330" s="52"/>
      <c r="UX330" s="52"/>
      <c r="UY330" s="52"/>
      <c r="UZ330" s="52"/>
      <c r="VA330" s="52"/>
      <c r="VB330" s="52"/>
      <c r="VC330" s="52"/>
      <c r="VD330" s="52"/>
      <c r="VE330" s="52"/>
      <c r="VF330" s="52"/>
      <c r="VG330" s="52"/>
      <c r="VH330" s="52"/>
      <c r="VI330" s="52"/>
      <c r="VJ330" s="52"/>
      <c r="VK330" s="52"/>
      <c r="VL330" s="52"/>
      <c r="VM330" s="52"/>
      <c r="VN330" s="52"/>
      <c r="VO330" s="52"/>
      <c r="VP330" s="52"/>
      <c r="VQ330" s="52"/>
      <c r="VR330" s="52"/>
      <c r="VS330" s="52"/>
      <c r="VT330" s="52"/>
      <c r="VU330" s="52"/>
      <c r="VV330" s="52"/>
      <c r="VW330" s="52"/>
      <c r="VX330" s="52"/>
      <c r="VY330" s="52"/>
      <c r="VZ330" s="52"/>
      <c r="WA330" s="52"/>
      <c r="WB330" s="52"/>
      <c r="WC330" s="52"/>
      <c r="WD330" s="52"/>
      <c r="WE330" s="52"/>
      <c r="WF330" s="52"/>
      <c r="WG330" s="52"/>
      <c r="WH330" s="52"/>
      <c r="WI330" s="52"/>
      <c r="WJ330" s="52"/>
      <c r="WK330" s="52"/>
      <c r="WL330" s="52"/>
      <c r="WM330" s="52"/>
      <c r="WN330" s="52"/>
      <c r="WO330" s="52"/>
      <c r="WP330" s="52"/>
      <c r="WQ330" s="52"/>
      <c r="WR330" s="52"/>
      <c r="WS330" s="52"/>
      <c r="WT330" s="52"/>
      <c r="WU330" s="52"/>
      <c r="WV330" s="52"/>
      <c r="WW330" s="52"/>
      <c r="WX330" s="52"/>
      <c r="WY330" s="52"/>
      <c r="WZ330" s="52"/>
      <c r="XA330" s="52"/>
      <c r="XB330" s="52"/>
      <c r="XC330" s="52"/>
      <c r="XD330" s="52"/>
      <c r="XE330" s="52"/>
      <c r="XF330" s="52"/>
      <c r="XG330" s="52"/>
      <c r="XH330" s="52"/>
      <c r="XI330" s="52"/>
      <c r="XJ330" s="52"/>
      <c r="XK330" s="52"/>
      <c r="XL330" s="52"/>
      <c r="XM330" s="52"/>
      <c r="XN330" s="52"/>
      <c r="XO330" s="52"/>
      <c r="XP330" s="52"/>
      <c r="XQ330" s="52"/>
      <c r="XR330" s="52"/>
      <c r="XS330" s="52"/>
      <c r="XT330" s="52"/>
      <c r="XU330" s="52"/>
      <c r="XV330" s="52"/>
      <c r="XW330" s="52"/>
      <c r="XX330" s="52"/>
      <c r="XY330" s="52"/>
      <c r="XZ330" s="52"/>
      <c r="YA330" s="52"/>
      <c r="YB330" s="52"/>
      <c r="YC330" s="52"/>
      <c r="YD330" s="52"/>
      <c r="YE330" s="52"/>
      <c r="YF330" s="52"/>
      <c r="YG330" s="52"/>
      <c r="YH330" s="52"/>
      <c r="YI330" s="52"/>
      <c r="YJ330" s="52"/>
      <c r="YK330" s="52"/>
      <c r="YL330" s="52"/>
      <c r="YM330" s="52"/>
      <c r="YN330" s="52"/>
      <c r="YO330" s="52"/>
      <c r="YP330" s="52"/>
      <c r="YQ330" s="52"/>
      <c r="YR330" s="52"/>
      <c r="YS330" s="52"/>
      <c r="YT330" s="52"/>
      <c r="YU330" s="52"/>
      <c r="YV330" s="52"/>
      <c r="YW330" s="52"/>
      <c r="YX330" s="52"/>
      <c r="YY330" s="52"/>
      <c r="YZ330" s="52"/>
      <c r="ZA330" s="52"/>
      <c r="ZB330" s="52"/>
      <c r="ZC330" s="52"/>
      <c r="ZD330" s="52"/>
      <c r="ZE330" s="52"/>
      <c r="ZF330" s="52"/>
      <c r="ZG330" s="52"/>
      <c r="ZH330" s="52"/>
      <c r="ZI330" s="52"/>
      <c r="ZJ330" s="52"/>
      <c r="ZK330" s="52"/>
      <c r="ZL330" s="52"/>
      <c r="ZM330" s="52"/>
      <c r="ZN330" s="52"/>
      <c r="ZO330" s="52"/>
      <c r="ZP330" s="52"/>
      <c r="ZQ330" s="52"/>
      <c r="ZR330" s="52"/>
      <c r="ZS330" s="52"/>
      <c r="ZT330" s="52"/>
      <c r="ZU330" s="52"/>
      <c r="ZV330" s="52"/>
      <c r="ZW330" s="52"/>
      <c r="ZX330" s="52"/>
      <c r="ZY330" s="52"/>
      <c r="ZZ330" s="52"/>
      <c r="AAA330" s="52"/>
      <c r="AAB330" s="52"/>
      <c r="AAC330" s="52"/>
      <c r="AAD330" s="52"/>
      <c r="AAE330" s="52"/>
      <c r="AAF330" s="52"/>
      <c r="AAG330" s="52"/>
      <c r="AAH330" s="52"/>
      <c r="AAI330" s="52"/>
      <c r="AAJ330" s="52"/>
      <c r="AAK330" s="52"/>
      <c r="AAL330" s="52"/>
      <c r="AAM330" s="52"/>
      <c r="AAN330" s="52"/>
      <c r="AAO330" s="52"/>
      <c r="AAP330" s="52"/>
      <c r="AAQ330" s="52"/>
      <c r="AAR330" s="52"/>
      <c r="AAS330" s="52"/>
      <c r="AAT330" s="52"/>
      <c r="AAU330" s="52"/>
      <c r="AAV330" s="52"/>
      <c r="AAW330" s="52"/>
      <c r="AAX330" s="52"/>
      <c r="AAY330" s="52"/>
      <c r="AAZ330" s="52"/>
      <c r="ABA330" s="52"/>
      <c r="ABB330" s="52"/>
      <c r="ABC330" s="52"/>
      <c r="ABD330" s="52"/>
      <c r="ABE330" s="52"/>
      <c r="ABF330" s="52"/>
      <c r="ABG330" s="52"/>
      <c r="ABH330" s="52"/>
      <c r="ABI330" s="52"/>
      <c r="ABJ330" s="52"/>
      <c r="ABK330" s="52"/>
      <c r="ABL330" s="52"/>
      <c r="ABM330" s="52"/>
      <c r="ABN330" s="52"/>
      <c r="ABO330" s="52"/>
      <c r="ABP330" s="52"/>
      <c r="ABQ330" s="52"/>
      <c r="ABR330" s="52"/>
      <c r="ABS330" s="52"/>
      <c r="ABT330" s="52"/>
      <c r="ABU330" s="52"/>
      <c r="ABV330" s="52"/>
      <c r="ABW330" s="52"/>
      <c r="ABX330" s="52"/>
      <c r="ABY330" s="52"/>
      <c r="ABZ330" s="52"/>
      <c r="ACA330" s="52"/>
      <c r="ACB330" s="52"/>
      <c r="ACC330" s="52"/>
      <c r="ACD330" s="52"/>
      <c r="ACE330" s="52"/>
      <c r="ACF330" s="52"/>
      <c r="ACG330" s="52"/>
      <c r="ACH330" s="52"/>
      <c r="ACI330" s="52"/>
      <c r="ACJ330" s="52"/>
      <c r="ACK330" s="52"/>
      <c r="ACL330" s="52"/>
      <c r="ACM330" s="52"/>
      <c r="ACN330" s="52"/>
      <c r="ACO330" s="52"/>
      <c r="ACP330" s="52"/>
      <c r="ACQ330" s="52"/>
      <c r="ACR330" s="52"/>
      <c r="ACS330" s="52"/>
      <c r="ACT330" s="52"/>
      <c r="ACU330" s="52"/>
      <c r="ACV330" s="52"/>
      <c r="ACW330" s="52"/>
      <c r="ACX330" s="52"/>
      <c r="ACY330" s="52"/>
      <c r="ACZ330" s="52"/>
      <c r="ADA330" s="52"/>
      <c r="ADB330" s="52"/>
      <c r="ADC330" s="52"/>
      <c r="ADD330" s="52"/>
      <c r="ADE330" s="52"/>
      <c r="ADF330" s="52"/>
      <c r="ADG330" s="52"/>
      <c r="ADH330" s="52"/>
      <c r="ADI330" s="52"/>
      <c r="ADJ330" s="52"/>
      <c r="ADK330" s="52"/>
      <c r="ADL330" s="52"/>
      <c r="ADM330" s="52"/>
      <c r="ADN330" s="52"/>
      <c r="ADO330" s="52"/>
      <c r="ADP330" s="52"/>
      <c r="ADQ330" s="52"/>
      <c r="ADR330" s="52"/>
      <c r="ADS330" s="52"/>
      <c r="ADT330" s="52"/>
      <c r="ADU330" s="52"/>
      <c r="ADV330" s="52"/>
      <c r="ADW330" s="52"/>
      <c r="ADX330" s="52"/>
      <c r="ADY330" s="52"/>
      <c r="ADZ330" s="52"/>
      <c r="AEA330" s="52"/>
      <c r="AEB330" s="52"/>
      <c r="AEC330" s="52"/>
      <c r="AED330" s="52"/>
      <c r="AEE330" s="52"/>
      <c r="AEF330" s="52"/>
      <c r="AEG330" s="52"/>
      <c r="AEH330" s="52"/>
      <c r="AEI330" s="52"/>
      <c r="AEJ330" s="52"/>
      <c r="AEK330" s="52"/>
      <c r="AEL330" s="52"/>
      <c r="AEM330" s="52"/>
      <c r="AEN330" s="52"/>
      <c r="AEO330" s="52"/>
      <c r="AEP330" s="52"/>
      <c r="AEQ330" s="52"/>
      <c r="AER330" s="52"/>
      <c r="AES330" s="52"/>
      <c r="AET330" s="52"/>
      <c r="AEU330" s="52"/>
      <c r="AEV330" s="52"/>
      <c r="AEW330" s="52"/>
      <c r="AEX330" s="52"/>
      <c r="AEY330" s="52"/>
      <c r="AEZ330" s="52"/>
      <c r="AFA330" s="52"/>
      <c r="AFB330" s="52"/>
      <c r="AFC330" s="52"/>
      <c r="AFD330" s="52"/>
      <c r="AFE330" s="52"/>
      <c r="AFF330" s="52"/>
      <c r="AFG330" s="52"/>
      <c r="AFH330" s="52"/>
      <c r="AFI330" s="52"/>
      <c r="AFJ330" s="52"/>
      <c r="AFK330" s="52"/>
      <c r="AFL330" s="52"/>
      <c r="AFM330" s="52"/>
      <c r="AFN330" s="52"/>
      <c r="AFO330" s="52"/>
      <c r="AFP330" s="52"/>
      <c r="AFQ330" s="52"/>
      <c r="AFR330" s="52"/>
      <c r="AFS330" s="52"/>
      <c r="AFT330" s="52"/>
      <c r="AFU330" s="52"/>
      <c r="AFV330" s="52"/>
      <c r="AFW330" s="52"/>
      <c r="AFX330" s="52"/>
      <c r="AFY330" s="52"/>
      <c r="AFZ330" s="52"/>
      <c r="AGA330" s="52"/>
      <c r="AGB330" s="52"/>
      <c r="AGC330" s="52"/>
      <c r="AGD330" s="52"/>
      <c r="AGE330" s="52"/>
      <c r="AGF330" s="52"/>
      <c r="AGG330" s="52"/>
      <c r="AGH330" s="52"/>
      <c r="AGI330" s="52"/>
      <c r="AGJ330" s="52"/>
      <c r="AGK330" s="52"/>
      <c r="AGL330" s="52"/>
      <c r="AGM330" s="52"/>
      <c r="AGN330" s="52"/>
      <c r="AGO330" s="52"/>
      <c r="AGP330" s="52"/>
      <c r="AGQ330" s="52"/>
      <c r="AGR330" s="52"/>
      <c r="AGS330" s="52"/>
      <c r="AGT330" s="52"/>
      <c r="AGU330" s="52"/>
      <c r="AGV330" s="52"/>
      <c r="AGW330" s="52"/>
      <c r="AGX330" s="52"/>
      <c r="AGY330" s="52"/>
      <c r="AGZ330" s="52"/>
      <c r="AHA330" s="52"/>
      <c r="AHB330" s="52"/>
      <c r="AHC330" s="52"/>
      <c r="AHD330" s="52"/>
      <c r="AHE330" s="52"/>
      <c r="AHF330" s="52"/>
      <c r="AHG330" s="52"/>
      <c r="AHH330" s="52"/>
      <c r="AHI330" s="52"/>
      <c r="AHJ330" s="52"/>
      <c r="AHK330" s="52"/>
      <c r="AHL330" s="52"/>
      <c r="AHM330" s="52"/>
      <c r="AHN330" s="52"/>
      <c r="AHO330" s="52"/>
      <c r="AHP330" s="52"/>
      <c r="AHQ330" s="52"/>
      <c r="AHR330" s="52"/>
      <c r="AHS330" s="52"/>
      <c r="AHT330" s="52"/>
      <c r="AHU330" s="52"/>
      <c r="AHV330" s="52"/>
      <c r="AHW330" s="52"/>
      <c r="AHX330" s="52"/>
      <c r="AHY330" s="52"/>
      <c r="AHZ330" s="52"/>
      <c r="AIA330" s="52"/>
      <c r="AIB330" s="52"/>
      <c r="AIC330" s="52"/>
      <c r="AID330" s="52"/>
      <c r="AIE330" s="52"/>
      <c r="AIF330" s="52"/>
      <c r="AIG330" s="52"/>
      <c r="AIH330" s="52"/>
      <c r="AII330" s="52"/>
      <c r="AIJ330" s="52"/>
      <c r="AIK330" s="52"/>
      <c r="AIL330" s="52"/>
      <c r="AIM330" s="52"/>
      <c r="AIN330" s="52"/>
      <c r="AIO330" s="52"/>
      <c r="AIP330" s="52"/>
      <c r="AIQ330" s="52"/>
      <c r="AIR330" s="52"/>
      <c r="AIS330" s="52"/>
      <c r="AIT330" s="52"/>
      <c r="AIU330" s="52"/>
      <c r="AIV330" s="52"/>
      <c r="AIW330" s="52"/>
      <c r="AIX330" s="52"/>
      <c r="AIY330" s="52"/>
      <c r="AIZ330" s="52"/>
      <c r="AJA330" s="52"/>
      <c r="AJB330" s="52"/>
      <c r="AJC330" s="52"/>
      <c r="AJD330" s="52"/>
      <c r="AJE330" s="52"/>
      <c r="AJF330" s="52"/>
      <c r="AJG330" s="52"/>
      <c r="AJH330" s="52"/>
      <c r="AJI330" s="52"/>
      <c r="AJJ330" s="52"/>
      <c r="AJK330" s="52"/>
      <c r="AJL330" s="52"/>
      <c r="AJM330" s="52"/>
      <c r="AJN330" s="52"/>
      <c r="AJO330" s="52"/>
      <c r="AJP330" s="52"/>
      <c r="AJQ330" s="52"/>
      <c r="AJR330" s="52"/>
      <c r="AJS330" s="52"/>
      <c r="AJT330" s="52"/>
      <c r="AJU330" s="52"/>
      <c r="AJV330" s="52"/>
      <c r="AJW330" s="52"/>
      <c r="AJX330" s="52"/>
      <c r="AJY330" s="52"/>
      <c r="AJZ330" s="52"/>
      <c r="AKA330" s="52"/>
      <c r="AKB330" s="52"/>
      <c r="AKC330" s="52"/>
      <c r="AKD330" s="52"/>
      <c r="AKE330" s="52"/>
      <c r="AKF330" s="52"/>
      <c r="AKG330" s="52"/>
      <c r="AKH330" s="52"/>
      <c r="AKI330" s="52"/>
      <c r="AKJ330" s="52"/>
      <c r="AKK330" s="52"/>
      <c r="AKL330" s="52"/>
      <c r="AKM330" s="52"/>
      <c r="AKN330" s="52"/>
      <c r="AKO330" s="52"/>
      <c r="AKP330" s="52"/>
      <c r="AKQ330" s="52"/>
      <c r="AKR330" s="52"/>
      <c r="AKS330" s="52"/>
      <c r="AKT330" s="52"/>
      <c r="AKU330" s="52"/>
      <c r="AKV330" s="52"/>
      <c r="AKW330" s="52"/>
      <c r="AKX330" s="52"/>
      <c r="AKY330" s="52"/>
      <c r="AKZ330" s="52"/>
      <c r="ALA330" s="52"/>
      <c r="ALB330" s="52"/>
      <c r="ALC330" s="52"/>
      <c r="ALD330" s="52"/>
      <c r="ALE330" s="52"/>
      <c r="ALF330" s="52"/>
      <c r="ALG330" s="52"/>
      <c r="ALH330" s="52"/>
      <c r="ALI330" s="52"/>
      <c r="ALJ330" s="52"/>
      <c r="ALK330" s="52"/>
      <c r="ALL330" s="52"/>
      <c r="ALM330" s="52"/>
      <c r="ALN330" s="52"/>
      <c r="ALO330" s="52"/>
      <c r="ALP330" s="52"/>
      <c r="ALQ330" s="52"/>
      <c r="ALR330" s="52"/>
      <c r="ALS330" s="52"/>
      <c r="ALT330" s="52"/>
      <c r="ALU330" s="52"/>
      <c r="ALV330" s="52"/>
      <c r="ALW330" s="52"/>
      <c r="ALX330" s="52"/>
      <c r="ALY330" s="52"/>
      <c r="ALZ330" s="52"/>
      <c r="AMA330" s="52"/>
      <c r="AMB330" s="52"/>
      <c r="AMC330" s="52"/>
      <c r="AMD330" s="52"/>
      <c r="AME330" s="52"/>
      <c r="AMF330" s="52"/>
      <c r="AMG330" s="52"/>
      <c r="AMH330" s="52"/>
      <c r="AMI330" s="52"/>
      <c r="AMJ330" s="52"/>
      <c r="AMK330" s="52"/>
      <c r="AML330" s="52"/>
      <c r="AMM330" s="52"/>
      <c r="AMN330" s="52"/>
      <c r="AMO330" s="52"/>
      <c r="AMP330" s="52"/>
      <c r="AMQ330" s="52"/>
      <c r="AMR330" s="52"/>
      <c r="AMS330" s="52"/>
      <c r="AMT330" s="52"/>
      <c r="AMU330" s="52"/>
      <c r="AMV330" s="52"/>
      <c r="AMW330" s="52"/>
      <c r="AMX330" s="52"/>
      <c r="AMY330" s="52"/>
      <c r="AMZ330" s="52"/>
      <c r="ANA330" s="52"/>
      <c r="ANB330" s="52"/>
      <c r="ANC330" s="52"/>
      <c r="AND330" s="52"/>
      <c r="ANE330" s="52"/>
      <c r="ANF330" s="52"/>
      <c r="ANG330" s="52"/>
      <c r="ANH330" s="52"/>
      <c r="ANI330" s="52"/>
      <c r="ANJ330" s="52"/>
      <c r="ANK330" s="52"/>
      <c r="ANL330" s="52"/>
      <c r="ANM330" s="52"/>
      <c r="ANN330" s="52"/>
      <c r="ANO330" s="52"/>
      <c r="ANP330" s="52"/>
      <c r="ANQ330" s="52"/>
      <c r="ANR330" s="52"/>
      <c r="ANS330" s="52"/>
      <c r="ANT330" s="52"/>
      <c r="ANU330" s="52"/>
      <c r="ANV330" s="52"/>
      <c r="ANW330" s="52"/>
      <c r="ANX330" s="52"/>
      <c r="ANY330" s="52"/>
      <c r="ANZ330" s="52"/>
      <c r="AOA330" s="52"/>
      <c r="AOB330" s="52"/>
      <c r="AOC330" s="52"/>
      <c r="AOD330" s="52"/>
      <c r="AOE330" s="52"/>
      <c r="AOF330" s="52"/>
      <c r="AOG330" s="52"/>
      <c r="AOH330" s="52"/>
      <c r="AOI330" s="52"/>
      <c r="AOJ330" s="52"/>
      <c r="AOK330" s="52"/>
      <c r="AOL330" s="52"/>
      <c r="AOM330" s="52"/>
      <c r="AON330" s="52"/>
      <c r="AOO330" s="52"/>
      <c r="AOP330" s="52"/>
      <c r="AOQ330" s="52"/>
      <c r="AOR330" s="52"/>
      <c r="AOS330" s="52"/>
      <c r="AOT330" s="52"/>
      <c r="AOU330" s="52"/>
      <c r="AOV330" s="52"/>
      <c r="AOW330" s="52"/>
      <c r="AOX330" s="52"/>
      <c r="AOY330" s="52"/>
      <c r="AOZ330" s="52"/>
      <c r="APA330" s="52"/>
      <c r="APB330" s="52"/>
      <c r="APC330" s="52"/>
      <c r="APD330" s="52"/>
      <c r="APE330" s="52"/>
      <c r="APF330" s="52"/>
      <c r="APG330" s="52"/>
      <c r="APH330" s="52"/>
      <c r="API330" s="52"/>
      <c r="APJ330" s="52"/>
      <c r="APK330" s="52"/>
      <c r="APL330" s="52"/>
      <c r="APM330" s="52"/>
      <c r="APN330" s="52"/>
      <c r="APO330" s="52"/>
      <c r="APP330" s="52"/>
      <c r="APQ330" s="52"/>
      <c r="APR330" s="52"/>
      <c r="APS330" s="52"/>
      <c r="APT330" s="52"/>
      <c r="APU330" s="52"/>
      <c r="APV330" s="52"/>
      <c r="APW330" s="52"/>
      <c r="APX330" s="52"/>
      <c r="APY330" s="52"/>
      <c r="APZ330" s="52"/>
      <c r="AQA330" s="52"/>
      <c r="AQB330" s="52"/>
      <c r="AQC330" s="52"/>
      <c r="AQD330" s="52"/>
      <c r="AQE330" s="52"/>
      <c r="AQF330" s="52"/>
      <c r="AQG330" s="52"/>
      <c r="AQH330" s="52"/>
      <c r="AQI330" s="52"/>
      <c r="AQJ330" s="52"/>
      <c r="AQK330" s="52"/>
      <c r="AQL330" s="52"/>
      <c r="AQM330" s="52"/>
      <c r="AQN330" s="52"/>
      <c r="AQO330" s="52"/>
      <c r="AQP330" s="52"/>
      <c r="AQQ330" s="52"/>
      <c r="AQR330" s="52"/>
      <c r="AQS330" s="52"/>
      <c r="AQT330" s="52"/>
      <c r="AQU330" s="52"/>
      <c r="AQV330" s="52"/>
      <c r="AQW330" s="52"/>
      <c r="AQX330" s="52"/>
      <c r="AQY330" s="52"/>
      <c r="AQZ330" s="52"/>
      <c r="ARA330" s="52"/>
      <c r="ARB330" s="52"/>
      <c r="ARC330" s="52"/>
      <c r="ARD330" s="52"/>
      <c r="ARE330" s="52"/>
      <c r="ARF330" s="52"/>
      <c r="ARG330" s="52"/>
      <c r="ARH330" s="52"/>
      <c r="ARI330" s="52"/>
      <c r="ARJ330" s="52"/>
      <c r="ARK330" s="52"/>
      <c r="ARL330" s="52"/>
      <c r="ARM330" s="52"/>
      <c r="ARN330" s="52"/>
      <c r="ARO330" s="52"/>
      <c r="ARP330" s="52"/>
      <c r="ARQ330" s="52"/>
      <c r="ARR330" s="52"/>
      <c r="ARS330" s="52"/>
      <c r="ART330" s="52"/>
      <c r="ARU330" s="52"/>
      <c r="ARV330" s="52"/>
      <c r="ARW330" s="52"/>
      <c r="ARX330" s="52"/>
      <c r="ARY330" s="52"/>
      <c r="ARZ330" s="52"/>
      <c r="ASA330" s="52"/>
      <c r="ASB330" s="52"/>
      <c r="ASC330" s="52"/>
      <c r="ASD330" s="52"/>
      <c r="ASE330" s="52"/>
      <c r="ASF330" s="52"/>
      <c r="ASG330" s="52"/>
      <c r="ASH330" s="52"/>
      <c r="ASI330" s="52"/>
      <c r="ASJ330" s="52"/>
      <c r="ASK330" s="52"/>
      <c r="ASL330" s="52"/>
      <c r="ASM330" s="52"/>
      <c r="ASN330" s="52"/>
      <c r="ASO330" s="52"/>
      <c r="ASP330" s="52"/>
      <c r="ASQ330" s="52"/>
      <c r="ASR330" s="52"/>
      <c r="ASS330" s="52"/>
      <c r="AST330" s="52"/>
      <c r="ASU330" s="52"/>
      <c r="ASV330" s="52"/>
      <c r="ASW330" s="52"/>
      <c r="ASX330" s="52"/>
      <c r="ASY330" s="52"/>
      <c r="ASZ330" s="52"/>
      <c r="ATA330" s="52"/>
      <c r="ATB330" s="52"/>
      <c r="ATC330" s="52"/>
      <c r="ATD330" s="52"/>
      <c r="ATE330" s="52"/>
      <c r="ATF330" s="52"/>
      <c r="ATG330" s="52"/>
      <c r="ATH330" s="52"/>
      <c r="ATI330" s="52"/>
      <c r="ATJ330" s="52"/>
      <c r="ATK330" s="52"/>
      <c r="ATL330" s="52"/>
      <c r="ATM330" s="52"/>
      <c r="ATN330" s="52"/>
      <c r="ATO330" s="52"/>
      <c r="ATP330" s="52"/>
      <c r="ATQ330" s="52"/>
      <c r="ATR330" s="52"/>
      <c r="ATS330" s="52"/>
      <c r="ATT330" s="52"/>
      <c r="ATU330" s="52"/>
      <c r="ATV330" s="52"/>
      <c r="ATW330" s="52"/>
      <c r="ATX330" s="52"/>
      <c r="ATY330" s="52"/>
      <c r="ATZ330" s="52"/>
      <c r="AUA330" s="52"/>
      <c r="AUB330" s="52"/>
      <c r="AUC330" s="52"/>
      <c r="AUD330" s="52"/>
      <c r="AUE330" s="52"/>
      <c r="AUF330" s="52"/>
      <c r="AUG330" s="52"/>
      <c r="AUH330" s="52"/>
      <c r="AUI330" s="52"/>
      <c r="AUJ330" s="52"/>
      <c r="AUK330" s="52"/>
      <c r="AUL330" s="52"/>
      <c r="AUM330" s="52"/>
      <c r="AUN330" s="52"/>
      <c r="AUO330" s="52"/>
      <c r="AUP330" s="52"/>
      <c r="AUQ330" s="52"/>
      <c r="AUR330" s="52"/>
      <c r="AUS330" s="52"/>
      <c r="AUT330" s="52"/>
      <c r="AUU330" s="52"/>
      <c r="AUV330" s="52"/>
      <c r="AUW330" s="52"/>
      <c r="AUX330" s="52"/>
      <c r="AUY330" s="52"/>
      <c r="AUZ330" s="52"/>
      <c r="AVA330" s="52"/>
      <c r="AVB330" s="52"/>
      <c r="AVC330" s="52"/>
      <c r="AVD330" s="52"/>
      <c r="AVE330" s="52"/>
      <c r="AVF330" s="52"/>
      <c r="AVG330" s="52"/>
      <c r="AVH330" s="52"/>
      <c r="AVI330" s="52"/>
      <c r="AVJ330" s="52"/>
      <c r="AVK330" s="52"/>
      <c r="AVL330" s="52"/>
      <c r="AVM330" s="52"/>
      <c r="AVN330" s="52"/>
      <c r="AVO330" s="52"/>
      <c r="AVP330" s="52"/>
      <c r="AVQ330" s="52"/>
      <c r="AVR330" s="52"/>
      <c r="AVS330" s="52"/>
      <c r="AVT330" s="52"/>
      <c r="AVU330" s="52"/>
      <c r="AVV330" s="52"/>
      <c r="AVW330" s="52"/>
      <c r="AVX330" s="52"/>
      <c r="AVY330" s="52"/>
      <c r="AVZ330" s="52"/>
      <c r="AWA330" s="52"/>
      <c r="AWB330" s="52"/>
      <c r="AWC330" s="52"/>
      <c r="AWD330" s="52"/>
      <c r="AWE330" s="52"/>
      <c r="AWF330" s="52"/>
      <c r="AWG330" s="52"/>
      <c r="AWH330" s="52"/>
      <c r="AWI330" s="52"/>
      <c r="AWJ330" s="52"/>
      <c r="AWK330" s="52"/>
      <c r="AWL330" s="52"/>
      <c r="AWM330" s="52"/>
      <c r="AWN330" s="52"/>
      <c r="AWO330" s="52"/>
      <c r="AWP330" s="52"/>
      <c r="AWQ330" s="52"/>
      <c r="AWR330" s="52"/>
      <c r="AWS330" s="52"/>
      <c r="AWT330" s="52"/>
      <c r="AWU330" s="52"/>
      <c r="AWV330" s="52"/>
      <c r="AWW330" s="52"/>
      <c r="AWX330" s="52"/>
      <c r="AWY330" s="52"/>
      <c r="AWZ330" s="52"/>
      <c r="AXA330" s="52"/>
      <c r="AXB330" s="52"/>
      <c r="AXC330" s="52"/>
      <c r="AXD330" s="52"/>
      <c r="AXE330" s="52"/>
      <c r="AXF330" s="52"/>
      <c r="AXG330" s="52"/>
      <c r="AXH330" s="52"/>
      <c r="AXI330" s="52"/>
      <c r="AXJ330" s="52"/>
      <c r="AXK330" s="52"/>
      <c r="AXL330" s="52"/>
      <c r="AXM330" s="52"/>
      <c r="AXN330" s="52"/>
      <c r="AXO330" s="52"/>
      <c r="AXP330" s="52"/>
      <c r="AXQ330" s="52"/>
      <c r="AXR330" s="52"/>
      <c r="AXS330" s="52"/>
      <c r="AXT330" s="52"/>
      <c r="AXU330" s="52"/>
      <c r="AXV330" s="52"/>
      <c r="AXW330" s="52"/>
      <c r="AXX330" s="52"/>
      <c r="AXY330" s="52"/>
      <c r="AXZ330" s="52"/>
      <c r="AYA330" s="52"/>
      <c r="AYB330" s="52"/>
      <c r="AYC330" s="52"/>
      <c r="AYD330" s="52"/>
      <c r="AYE330" s="52"/>
      <c r="AYF330" s="52"/>
      <c r="AYG330" s="52"/>
      <c r="AYH330" s="52"/>
      <c r="AYI330" s="52"/>
      <c r="AYJ330" s="52"/>
      <c r="AYK330" s="52"/>
      <c r="AYL330" s="52"/>
      <c r="AYM330" s="52"/>
      <c r="AYN330" s="52"/>
      <c r="AYO330" s="52"/>
      <c r="AYP330" s="52"/>
      <c r="AYQ330" s="52"/>
      <c r="AYR330" s="52"/>
      <c r="AYS330" s="52"/>
      <c r="AYT330" s="52"/>
      <c r="AYU330" s="52"/>
      <c r="AYV330" s="52"/>
      <c r="AYW330" s="52"/>
      <c r="AYX330" s="52"/>
      <c r="AYY330" s="52"/>
      <c r="AYZ330" s="52"/>
      <c r="AZA330" s="52"/>
      <c r="AZB330" s="52"/>
      <c r="AZC330" s="52"/>
      <c r="AZD330" s="52"/>
      <c r="AZE330" s="52"/>
      <c r="AZF330" s="52"/>
      <c r="AZG330" s="52"/>
      <c r="AZH330" s="52"/>
      <c r="AZI330" s="52"/>
      <c r="AZJ330" s="52"/>
      <c r="AZK330" s="52"/>
      <c r="AZL330" s="52"/>
      <c r="AZM330" s="52"/>
      <c r="AZN330" s="52"/>
      <c r="AZO330" s="52"/>
      <c r="AZP330" s="52"/>
      <c r="AZQ330" s="52"/>
      <c r="AZR330" s="52"/>
      <c r="AZS330" s="52"/>
      <c r="AZT330" s="52"/>
      <c r="AZU330" s="52"/>
      <c r="AZV330" s="52"/>
      <c r="AZW330" s="52"/>
      <c r="AZX330" s="52"/>
      <c r="AZY330" s="52"/>
      <c r="AZZ330" s="52"/>
      <c r="BAA330" s="52"/>
      <c r="BAB330" s="52"/>
      <c r="BAC330" s="52"/>
      <c r="BAD330" s="52"/>
      <c r="BAE330" s="52"/>
      <c r="BAF330" s="52"/>
      <c r="BAG330" s="52"/>
      <c r="BAH330" s="52"/>
      <c r="BAI330" s="52"/>
      <c r="BAJ330" s="52"/>
      <c r="BAK330" s="52"/>
      <c r="BAL330" s="52"/>
      <c r="BAM330" s="52"/>
      <c r="BAN330" s="52"/>
      <c r="BAO330" s="52"/>
      <c r="BAP330" s="52"/>
      <c r="BAQ330" s="52"/>
      <c r="BAR330" s="52"/>
      <c r="BAS330" s="52"/>
      <c r="BAT330" s="52"/>
      <c r="BAU330" s="52"/>
      <c r="BAV330" s="52"/>
      <c r="BAW330" s="52"/>
      <c r="BAX330" s="52"/>
      <c r="BAY330" s="52"/>
      <c r="BAZ330" s="52"/>
      <c r="BBA330" s="52"/>
      <c r="BBB330" s="52"/>
      <c r="BBC330" s="52"/>
      <c r="BBD330" s="52"/>
      <c r="BBE330" s="52"/>
      <c r="BBF330" s="52"/>
      <c r="BBG330" s="52"/>
      <c r="BBH330" s="52"/>
      <c r="BBI330" s="52"/>
      <c r="BBJ330" s="52"/>
      <c r="BBK330" s="52"/>
      <c r="BBL330" s="52"/>
      <c r="BBM330" s="52"/>
      <c r="BBN330" s="52"/>
      <c r="BBO330" s="52"/>
      <c r="BBP330" s="52"/>
      <c r="BBQ330" s="52"/>
      <c r="BBR330" s="52"/>
      <c r="BBS330" s="52"/>
      <c r="BBT330" s="52"/>
      <c r="BBU330" s="52"/>
      <c r="BBV330" s="52"/>
      <c r="BBW330" s="52"/>
      <c r="BBX330" s="52"/>
      <c r="BBY330" s="52"/>
      <c r="BBZ330" s="52"/>
      <c r="BCA330" s="52"/>
      <c r="BCB330" s="52"/>
      <c r="BCC330" s="52"/>
      <c r="BCD330" s="52"/>
      <c r="BCE330" s="52"/>
      <c r="BCF330" s="52"/>
      <c r="BCG330" s="52"/>
      <c r="BCH330" s="52"/>
      <c r="BCI330" s="52"/>
      <c r="BCJ330" s="52"/>
      <c r="BCK330" s="52"/>
      <c r="BCL330" s="52"/>
      <c r="BCM330" s="52"/>
      <c r="BCN330" s="52"/>
      <c r="BCO330" s="52"/>
      <c r="BCP330" s="52"/>
      <c r="BCQ330" s="52"/>
      <c r="BCR330" s="52"/>
      <c r="BCS330" s="52"/>
      <c r="BCT330" s="52"/>
    </row>
    <row r="331" spans="1:1450" s="61" customFormat="1" x14ac:dyDescent="0.25">
      <c r="A331" s="77" t="s">
        <v>592</v>
      </c>
      <c r="B331" s="61" t="s">
        <v>592</v>
      </c>
      <c r="C331" s="61" t="s">
        <v>84</v>
      </c>
      <c r="D331" s="61" t="s">
        <v>949</v>
      </c>
      <c r="E331" s="61" t="s">
        <v>950</v>
      </c>
      <c r="F331" s="61" t="s">
        <v>951</v>
      </c>
      <c r="G331" s="78">
        <v>710</v>
      </c>
      <c r="H331" s="78">
        <v>120</v>
      </c>
      <c r="I331" s="78">
        <v>114</v>
      </c>
      <c r="J331" s="61">
        <v>1</v>
      </c>
      <c r="K331" s="79">
        <f>AVERAGE(G331)</f>
        <v>710</v>
      </c>
      <c r="O331" s="61">
        <f t="shared" si="59"/>
        <v>1</v>
      </c>
      <c r="Y331" s="88"/>
      <c r="Z331" s="88"/>
      <c r="AA331" s="88"/>
      <c r="AB331" s="88"/>
      <c r="AF331" s="33"/>
      <c r="AG331" s="89"/>
      <c r="AH331" s="86"/>
      <c r="AI331" s="86"/>
      <c r="AJ331" s="86"/>
      <c r="AK331" s="86"/>
      <c r="AM331" s="29"/>
      <c r="AN331" s="106"/>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2"/>
      <c r="DE331" s="52"/>
      <c r="DF331" s="52"/>
      <c r="DG331" s="52"/>
      <c r="DH331" s="52"/>
      <c r="DI331" s="52"/>
      <c r="DJ331" s="52"/>
      <c r="DK331" s="52"/>
      <c r="DL331" s="52"/>
      <c r="DM331" s="52"/>
      <c r="DN331" s="52"/>
      <c r="DO331" s="52"/>
      <c r="DP331" s="52"/>
      <c r="DQ331" s="52"/>
      <c r="DR331" s="52"/>
      <c r="DS331" s="52"/>
      <c r="DT331" s="52"/>
      <c r="DU331" s="52"/>
      <c r="DV331" s="52"/>
      <c r="DW331" s="52"/>
      <c r="DX331" s="52"/>
      <c r="DY331" s="52"/>
      <c r="DZ331" s="52"/>
      <c r="EA331" s="52"/>
      <c r="EB331" s="52"/>
      <c r="EC331" s="52"/>
      <c r="ED331" s="52"/>
      <c r="EE331" s="52"/>
      <c r="EF331" s="52"/>
      <c r="EG331" s="52"/>
      <c r="EH331" s="52"/>
      <c r="EI331" s="52"/>
      <c r="EJ331" s="52"/>
      <c r="EK331" s="52"/>
      <c r="EL331" s="52"/>
      <c r="EM331" s="52"/>
      <c r="EN331" s="52"/>
      <c r="EO331" s="52"/>
      <c r="EP331" s="52"/>
      <c r="EQ331" s="52"/>
      <c r="ER331" s="52"/>
      <c r="ES331" s="52"/>
      <c r="ET331" s="52"/>
      <c r="EU331" s="52"/>
      <c r="EV331" s="52"/>
      <c r="EW331" s="52"/>
      <c r="EX331" s="52"/>
      <c r="EY331" s="52"/>
      <c r="EZ331" s="52"/>
      <c r="FA331" s="52"/>
      <c r="FB331" s="52"/>
      <c r="FC331" s="52"/>
      <c r="FD331" s="52"/>
      <c r="FE331" s="52"/>
      <c r="FF331" s="52"/>
      <c r="FG331" s="52"/>
      <c r="FH331" s="52"/>
      <c r="FI331" s="52"/>
      <c r="FJ331" s="52"/>
      <c r="FK331" s="52"/>
      <c r="FL331" s="52"/>
      <c r="FM331" s="52"/>
      <c r="FN331" s="52"/>
      <c r="FO331" s="52"/>
      <c r="FP331" s="52"/>
      <c r="FQ331" s="52"/>
      <c r="FR331" s="52"/>
      <c r="FS331" s="52"/>
      <c r="FT331" s="52"/>
      <c r="FU331" s="52"/>
      <c r="FV331" s="52"/>
      <c r="FW331" s="52"/>
      <c r="FX331" s="52"/>
      <c r="FY331" s="52"/>
      <c r="FZ331" s="52"/>
      <c r="GA331" s="52"/>
      <c r="GB331" s="52"/>
      <c r="GC331" s="52"/>
      <c r="GD331" s="52"/>
      <c r="GE331" s="52"/>
      <c r="GF331" s="52"/>
      <c r="GG331" s="52"/>
      <c r="GH331" s="52"/>
      <c r="GI331" s="52"/>
      <c r="GJ331" s="52"/>
      <c r="GK331" s="52"/>
      <c r="GL331" s="52"/>
      <c r="GM331" s="52"/>
      <c r="GN331" s="52"/>
      <c r="GO331" s="52"/>
      <c r="GP331" s="52"/>
      <c r="GQ331" s="52"/>
      <c r="GR331" s="52"/>
      <c r="GS331" s="52"/>
      <c r="GT331" s="52"/>
      <c r="GU331" s="52"/>
      <c r="GV331" s="52"/>
      <c r="GW331" s="52"/>
      <c r="GX331" s="52"/>
      <c r="GY331" s="52"/>
      <c r="GZ331" s="52"/>
      <c r="HA331" s="52"/>
      <c r="HB331" s="52"/>
      <c r="HC331" s="52"/>
      <c r="HD331" s="52"/>
      <c r="HE331" s="52"/>
      <c r="HF331" s="52"/>
      <c r="HG331" s="52"/>
      <c r="HH331" s="52"/>
      <c r="HI331" s="52"/>
      <c r="HJ331" s="52"/>
      <c r="HK331" s="52"/>
      <c r="HL331" s="52"/>
      <c r="HM331" s="52"/>
      <c r="HN331" s="52"/>
      <c r="HO331" s="52"/>
      <c r="HP331" s="52"/>
      <c r="HQ331" s="52"/>
      <c r="HR331" s="52"/>
      <c r="HS331" s="52"/>
      <c r="HT331" s="52"/>
      <c r="HU331" s="52"/>
      <c r="HV331" s="52"/>
      <c r="HW331" s="52"/>
      <c r="HX331" s="52"/>
      <c r="HY331" s="52"/>
      <c r="HZ331" s="52"/>
      <c r="IA331" s="52"/>
      <c r="IB331" s="52"/>
      <c r="IC331" s="52"/>
      <c r="ID331" s="52"/>
      <c r="IE331" s="52"/>
      <c r="IF331" s="52"/>
      <c r="IG331" s="52"/>
      <c r="IH331" s="52"/>
      <c r="II331" s="52"/>
      <c r="IJ331" s="52"/>
      <c r="IK331" s="52"/>
      <c r="IL331" s="52"/>
      <c r="IM331" s="52"/>
      <c r="IN331" s="52"/>
      <c r="IO331" s="52"/>
      <c r="IP331" s="52"/>
      <c r="IQ331" s="52"/>
      <c r="IR331" s="52"/>
      <c r="IS331" s="52"/>
      <c r="IT331" s="52"/>
      <c r="IU331" s="52"/>
      <c r="IV331" s="52"/>
      <c r="IW331" s="52"/>
      <c r="IX331" s="52"/>
      <c r="IY331" s="52"/>
      <c r="IZ331" s="52"/>
      <c r="JA331" s="52"/>
      <c r="JB331" s="52"/>
      <c r="JC331" s="52"/>
      <c r="JD331" s="52"/>
      <c r="JE331" s="52"/>
      <c r="JF331" s="52"/>
      <c r="JG331" s="52"/>
      <c r="JH331" s="52"/>
      <c r="JI331" s="52"/>
      <c r="JJ331" s="52"/>
      <c r="JK331" s="52"/>
      <c r="JL331" s="52"/>
      <c r="JM331" s="52"/>
      <c r="JN331" s="52"/>
      <c r="JO331" s="52"/>
      <c r="JP331" s="52"/>
      <c r="JQ331" s="52"/>
      <c r="JR331" s="52"/>
      <c r="JS331" s="52"/>
      <c r="JT331" s="52"/>
      <c r="JU331" s="52"/>
      <c r="JV331" s="52"/>
      <c r="JW331" s="52"/>
      <c r="JX331" s="52"/>
      <c r="JY331" s="52"/>
      <c r="JZ331" s="52"/>
      <c r="KA331" s="52"/>
      <c r="KB331" s="52"/>
      <c r="KC331" s="52"/>
      <c r="KD331" s="52"/>
      <c r="KE331" s="52"/>
      <c r="KF331" s="52"/>
      <c r="KG331" s="52"/>
      <c r="KH331" s="52"/>
      <c r="KI331" s="52"/>
      <c r="KJ331" s="52"/>
      <c r="KK331" s="52"/>
      <c r="KL331" s="52"/>
      <c r="KM331" s="52"/>
      <c r="KN331" s="52"/>
      <c r="KO331" s="52"/>
      <c r="KP331" s="52"/>
      <c r="KQ331" s="52"/>
      <c r="KR331" s="52"/>
      <c r="KS331" s="52"/>
      <c r="KT331" s="52"/>
      <c r="KU331" s="52"/>
      <c r="KV331" s="52"/>
      <c r="KW331" s="52"/>
      <c r="KX331" s="52"/>
      <c r="KY331" s="52"/>
      <c r="KZ331" s="52"/>
      <c r="LA331" s="52"/>
      <c r="LB331" s="52"/>
      <c r="LC331" s="52"/>
      <c r="LD331" s="52"/>
      <c r="LE331" s="52"/>
      <c r="LF331" s="52"/>
      <c r="LG331" s="52"/>
      <c r="LH331" s="52"/>
      <c r="LI331" s="52"/>
      <c r="LJ331" s="52"/>
      <c r="LK331" s="52"/>
      <c r="LL331" s="52"/>
      <c r="LM331" s="52"/>
      <c r="LN331" s="52"/>
      <c r="LO331" s="52"/>
      <c r="LP331" s="52"/>
      <c r="LQ331" s="52"/>
      <c r="LR331" s="52"/>
      <c r="LS331" s="52"/>
      <c r="LT331" s="52"/>
      <c r="LU331" s="52"/>
      <c r="LV331" s="52"/>
      <c r="LW331" s="52"/>
      <c r="LX331" s="52"/>
      <c r="LY331" s="52"/>
      <c r="LZ331" s="52"/>
      <c r="MA331" s="52"/>
      <c r="MB331" s="52"/>
      <c r="MC331" s="52"/>
      <c r="MD331" s="52"/>
      <c r="ME331" s="52"/>
      <c r="MF331" s="52"/>
      <c r="MG331" s="52"/>
      <c r="MH331" s="52"/>
      <c r="MI331" s="52"/>
      <c r="MJ331" s="52"/>
      <c r="MK331" s="52"/>
      <c r="ML331" s="52"/>
      <c r="MM331" s="52"/>
      <c r="MN331" s="52"/>
      <c r="MO331" s="52"/>
      <c r="MP331" s="52"/>
      <c r="MQ331" s="52"/>
      <c r="MR331" s="52"/>
      <c r="MS331" s="52"/>
      <c r="MT331" s="52"/>
      <c r="MU331" s="52"/>
      <c r="MV331" s="52"/>
      <c r="MW331" s="52"/>
      <c r="MX331" s="52"/>
      <c r="MY331" s="52"/>
      <c r="MZ331" s="52"/>
      <c r="NA331" s="52"/>
      <c r="NB331" s="52"/>
      <c r="NC331" s="52"/>
      <c r="ND331" s="52"/>
      <c r="NE331" s="52"/>
      <c r="NF331" s="52"/>
      <c r="NG331" s="52"/>
      <c r="NH331" s="52"/>
      <c r="NI331" s="52"/>
      <c r="NJ331" s="52"/>
      <c r="NK331" s="52"/>
      <c r="NL331" s="52"/>
      <c r="NM331" s="52"/>
      <c r="NN331" s="52"/>
      <c r="NO331" s="52"/>
      <c r="NP331" s="52"/>
      <c r="NQ331" s="52"/>
      <c r="NR331" s="52"/>
      <c r="NS331" s="52"/>
      <c r="NT331" s="52"/>
      <c r="NU331" s="52"/>
      <c r="NV331" s="52"/>
      <c r="NW331" s="52"/>
      <c r="NX331" s="52"/>
      <c r="NY331" s="52"/>
      <c r="NZ331" s="52"/>
      <c r="OA331" s="52"/>
      <c r="OB331" s="52"/>
      <c r="OC331" s="52"/>
      <c r="OD331" s="52"/>
      <c r="OE331" s="52"/>
      <c r="OF331" s="52"/>
      <c r="OG331" s="52"/>
      <c r="OH331" s="52"/>
      <c r="OI331" s="52"/>
      <c r="OJ331" s="52"/>
      <c r="OK331" s="52"/>
      <c r="OL331" s="52"/>
      <c r="OM331" s="52"/>
      <c r="ON331" s="52"/>
      <c r="OO331" s="52"/>
      <c r="OP331" s="52"/>
      <c r="OQ331" s="52"/>
      <c r="OR331" s="52"/>
      <c r="OS331" s="52"/>
      <c r="OT331" s="52"/>
      <c r="OU331" s="52"/>
      <c r="OV331" s="52"/>
      <c r="OW331" s="52"/>
      <c r="OX331" s="52"/>
      <c r="OY331" s="52"/>
      <c r="OZ331" s="52"/>
      <c r="PA331" s="52"/>
      <c r="PB331" s="52"/>
      <c r="PC331" s="52"/>
      <c r="PD331" s="52"/>
      <c r="PE331" s="52"/>
      <c r="PF331" s="52"/>
      <c r="PG331" s="52"/>
      <c r="PH331" s="52"/>
      <c r="PI331" s="52"/>
      <c r="PJ331" s="52"/>
      <c r="PK331" s="52"/>
      <c r="PL331" s="52"/>
      <c r="PM331" s="52"/>
      <c r="PN331" s="52"/>
      <c r="PO331" s="52"/>
      <c r="PP331" s="52"/>
      <c r="PQ331" s="52"/>
      <c r="PR331" s="52"/>
      <c r="PS331" s="52"/>
      <c r="PT331" s="52"/>
      <c r="PU331" s="52"/>
      <c r="PV331" s="52"/>
      <c r="PW331" s="52"/>
      <c r="PX331" s="52"/>
      <c r="PY331" s="52"/>
      <c r="PZ331" s="52"/>
      <c r="QA331" s="52"/>
      <c r="QB331" s="52"/>
      <c r="QC331" s="52"/>
      <c r="QD331" s="52"/>
      <c r="QE331" s="52"/>
      <c r="QF331" s="52"/>
      <c r="QG331" s="52"/>
      <c r="QH331" s="52"/>
      <c r="QI331" s="52"/>
      <c r="QJ331" s="52"/>
      <c r="QK331" s="52"/>
      <c r="QL331" s="52"/>
      <c r="QM331" s="52"/>
      <c r="QN331" s="52"/>
      <c r="QO331" s="52"/>
      <c r="QP331" s="52"/>
      <c r="QQ331" s="52"/>
      <c r="QR331" s="52"/>
      <c r="QS331" s="52"/>
      <c r="QT331" s="52"/>
      <c r="QU331" s="52"/>
      <c r="QV331" s="52"/>
      <c r="QW331" s="52"/>
      <c r="QX331" s="52"/>
      <c r="QY331" s="52"/>
      <c r="QZ331" s="52"/>
      <c r="RA331" s="52"/>
      <c r="RB331" s="52"/>
      <c r="RC331" s="52"/>
      <c r="RD331" s="52"/>
      <c r="RE331" s="52"/>
      <c r="RF331" s="52"/>
      <c r="RG331" s="52"/>
      <c r="RH331" s="52"/>
      <c r="RI331" s="52"/>
      <c r="RJ331" s="52"/>
      <c r="RK331" s="52"/>
      <c r="RL331" s="52"/>
      <c r="RM331" s="52"/>
      <c r="RN331" s="52"/>
      <c r="RO331" s="52"/>
      <c r="RP331" s="52"/>
      <c r="RQ331" s="52"/>
      <c r="RR331" s="52"/>
      <c r="RS331" s="52"/>
      <c r="RT331" s="52"/>
      <c r="RU331" s="52"/>
      <c r="RV331" s="52"/>
      <c r="RW331" s="52"/>
      <c r="RX331" s="52"/>
      <c r="RY331" s="52"/>
      <c r="RZ331" s="52"/>
      <c r="SA331" s="52"/>
      <c r="SB331" s="52"/>
      <c r="SC331" s="52"/>
      <c r="SD331" s="52"/>
      <c r="SE331" s="52"/>
      <c r="SF331" s="52"/>
      <c r="SG331" s="52"/>
      <c r="SH331" s="52"/>
      <c r="SI331" s="52"/>
      <c r="SJ331" s="52"/>
      <c r="SK331" s="52"/>
      <c r="SL331" s="52"/>
      <c r="SM331" s="52"/>
      <c r="SN331" s="52"/>
      <c r="SO331" s="52"/>
      <c r="SP331" s="52"/>
      <c r="SQ331" s="52"/>
      <c r="SR331" s="52"/>
      <c r="SS331" s="52"/>
      <c r="ST331" s="52"/>
      <c r="SU331" s="52"/>
      <c r="SV331" s="52"/>
      <c r="SW331" s="52"/>
      <c r="SX331" s="52"/>
      <c r="SY331" s="52"/>
      <c r="SZ331" s="52"/>
      <c r="TA331" s="52"/>
      <c r="TB331" s="52"/>
      <c r="TC331" s="52"/>
      <c r="TD331" s="52"/>
      <c r="TE331" s="52"/>
      <c r="TF331" s="52"/>
      <c r="TG331" s="52"/>
      <c r="TH331" s="52"/>
      <c r="TI331" s="52"/>
      <c r="TJ331" s="52"/>
      <c r="TK331" s="52"/>
      <c r="TL331" s="52"/>
      <c r="TM331" s="52"/>
      <c r="TN331" s="52"/>
      <c r="TO331" s="52"/>
      <c r="TP331" s="52"/>
      <c r="TQ331" s="52"/>
      <c r="TR331" s="52"/>
      <c r="TS331" s="52"/>
      <c r="TT331" s="52"/>
      <c r="TU331" s="52"/>
      <c r="TV331" s="52"/>
      <c r="TW331" s="52"/>
      <c r="TX331" s="52"/>
      <c r="TY331" s="52"/>
      <c r="TZ331" s="52"/>
      <c r="UA331" s="52"/>
      <c r="UB331" s="52"/>
      <c r="UC331" s="52"/>
      <c r="UD331" s="52"/>
      <c r="UE331" s="52"/>
      <c r="UF331" s="52"/>
      <c r="UG331" s="52"/>
      <c r="UH331" s="52"/>
      <c r="UI331" s="52"/>
      <c r="UJ331" s="52"/>
      <c r="UK331" s="52"/>
      <c r="UL331" s="52"/>
      <c r="UM331" s="52"/>
      <c r="UN331" s="52"/>
      <c r="UO331" s="52"/>
      <c r="UP331" s="52"/>
      <c r="UQ331" s="52"/>
      <c r="UR331" s="52"/>
      <c r="US331" s="52"/>
      <c r="UT331" s="52"/>
      <c r="UU331" s="52"/>
      <c r="UV331" s="52"/>
      <c r="UW331" s="52"/>
      <c r="UX331" s="52"/>
      <c r="UY331" s="52"/>
      <c r="UZ331" s="52"/>
      <c r="VA331" s="52"/>
      <c r="VB331" s="52"/>
      <c r="VC331" s="52"/>
      <c r="VD331" s="52"/>
      <c r="VE331" s="52"/>
      <c r="VF331" s="52"/>
      <c r="VG331" s="52"/>
      <c r="VH331" s="52"/>
      <c r="VI331" s="52"/>
      <c r="VJ331" s="52"/>
      <c r="VK331" s="52"/>
      <c r="VL331" s="52"/>
      <c r="VM331" s="52"/>
      <c r="VN331" s="52"/>
      <c r="VO331" s="52"/>
      <c r="VP331" s="52"/>
      <c r="VQ331" s="52"/>
      <c r="VR331" s="52"/>
      <c r="VS331" s="52"/>
      <c r="VT331" s="52"/>
      <c r="VU331" s="52"/>
      <c r="VV331" s="52"/>
      <c r="VW331" s="52"/>
      <c r="VX331" s="52"/>
      <c r="VY331" s="52"/>
      <c r="VZ331" s="52"/>
      <c r="WA331" s="52"/>
      <c r="WB331" s="52"/>
      <c r="WC331" s="52"/>
      <c r="WD331" s="52"/>
      <c r="WE331" s="52"/>
      <c r="WF331" s="52"/>
      <c r="WG331" s="52"/>
      <c r="WH331" s="52"/>
      <c r="WI331" s="52"/>
      <c r="WJ331" s="52"/>
      <c r="WK331" s="52"/>
      <c r="WL331" s="52"/>
      <c r="WM331" s="52"/>
      <c r="WN331" s="52"/>
      <c r="WO331" s="52"/>
      <c r="WP331" s="52"/>
      <c r="WQ331" s="52"/>
      <c r="WR331" s="52"/>
      <c r="WS331" s="52"/>
      <c r="WT331" s="52"/>
      <c r="WU331" s="52"/>
      <c r="WV331" s="52"/>
      <c r="WW331" s="52"/>
      <c r="WX331" s="52"/>
      <c r="WY331" s="52"/>
      <c r="WZ331" s="52"/>
      <c r="XA331" s="52"/>
      <c r="XB331" s="52"/>
      <c r="XC331" s="52"/>
      <c r="XD331" s="52"/>
      <c r="XE331" s="52"/>
      <c r="XF331" s="52"/>
      <c r="XG331" s="52"/>
      <c r="XH331" s="52"/>
      <c r="XI331" s="52"/>
      <c r="XJ331" s="52"/>
      <c r="XK331" s="52"/>
      <c r="XL331" s="52"/>
      <c r="XM331" s="52"/>
      <c r="XN331" s="52"/>
      <c r="XO331" s="52"/>
      <c r="XP331" s="52"/>
      <c r="XQ331" s="52"/>
      <c r="XR331" s="52"/>
      <c r="XS331" s="52"/>
      <c r="XT331" s="52"/>
      <c r="XU331" s="52"/>
      <c r="XV331" s="52"/>
      <c r="XW331" s="52"/>
      <c r="XX331" s="52"/>
      <c r="XY331" s="52"/>
      <c r="XZ331" s="52"/>
      <c r="YA331" s="52"/>
      <c r="YB331" s="52"/>
      <c r="YC331" s="52"/>
      <c r="YD331" s="52"/>
      <c r="YE331" s="52"/>
      <c r="YF331" s="52"/>
      <c r="YG331" s="52"/>
      <c r="YH331" s="52"/>
      <c r="YI331" s="52"/>
      <c r="YJ331" s="52"/>
      <c r="YK331" s="52"/>
      <c r="YL331" s="52"/>
      <c r="YM331" s="52"/>
      <c r="YN331" s="52"/>
      <c r="YO331" s="52"/>
      <c r="YP331" s="52"/>
      <c r="YQ331" s="52"/>
      <c r="YR331" s="52"/>
      <c r="YS331" s="52"/>
      <c r="YT331" s="52"/>
      <c r="YU331" s="52"/>
      <c r="YV331" s="52"/>
      <c r="YW331" s="52"/>
      <c r="YX331" s="52"/>
      <c r="YY331" s="52"/>
      <c r="YZ331" s="52"/>
      <c r="ZA331" s="52"/>
      <c r="ZB331" s="52"/>
      <c r="ZC331" s="52"/>
      <c r="ZD331" s="52"/>
      <c r="ZE331" s="52"/>
      <c r="ZF331" s="52"/>
      <c r="ZG331" s="52"/>
      <c r="ZH331" s="52"/>
      <c r="ZI331" s="52"/>
      <c r="ZJ331" s="52"/>
      <c r="ZK331" s="52"/>
      <c r="ZL331" s="52"/>
      <c r="ZM331" s="52"/>
      <c r="ZN331" s="52"/>
      <c r="ZO331" s="52"/>
      <c r="ZP331" s="52"/>
      <c r="ZQ331" s="52"/>
      <c r="ZR331" s="52"/>
      <c r="ZS331" s="52"/>
      <c r="ZT331" s="52"/>
      <c r="ZU331" s="52"/>
      <c r="ZV331" s="52"/>
      <c r="ZW331" s="52"/>
      <c r="ZX331" s="52"/>
      <c r="ZY331" s="52"/>
      <c r="ZZ331" s="52"/>
      <c r="AAA331" s="52"/>
      <c r="AAB331" s="52"/>
      <c r="AAC331" s="52"/>
      <c r="AAD331" s="52"/>
      <c r="AAE331" s="52"/>
      <c r="AAF331" s="52"/>
      <c r="AAG331" s="52"/>
      <c r="AAH331" s="52"/>
      <c r="AAI331" s="52"/>
      <c r="AAJ331" s="52"/>
      <c r="AAK331" s="52"/>
      <c r="AAL331" s="52"/>
      <c r="AAM331" s="52"/>
      <c r="AAN331" s="52"/>
      <c r="AAO331" s="52"/>
      <c r="AAP331" s="52"/>
      <c r="AAQ331" s="52"/>
      <c r="AAR331" s="52"/>
      <c r="AAS331" s="52"/>
      <c r="AAT331" s="52"/>
      <c r="AAU331" s="52"/>
      <c r="AAV331" s="52"/>
      <c r="AAW331" s="52"/>
      <c r="AAX331" s="52"/>
      <c r="AAY331" s="52"/>
      <c r="AAZ331" s="52"/>
      <c r="ABA331" s="52"/>
      <c r="ABB331" s="52"/>
      <c r="ABC331" s="52"/>
      <c r="ABD331" s="52"/>
      <c r="ABE331" s="52"/>
      <c r="ABF331" s="52"/>
      <c r="ABG331" s="52"/>
      <c r="ABH331" s="52"/>
      <c r="ABI331" s="52"/>
      <c r="ABJ331" s="52"/>
      <c r="ABK331" s="52"/>
      <c r="ABL331" s="52"/>
      <c r="ABM331" s="52"/>
      <c r="ABN331" s="52"/>
      <c r="ABO331" s="52"/>
      <c r="ABP331" s="52"/>
      <c r="ABQ331" s="52"/>
      <c r="ABR331" s="52"/>
      <c r="ABS331" s="52"/>
      <c r="ABT331" s="52"/>
      <c r="ABU331" s="52"/>
      <c r="ABV331" s="52"/>
      <c r="ABW331" s="52"/>
      <c r="ABX331" s="52"/>
      <c r="ABY331" s="52"/>
      <c r="ABZ331" s="52"/>
      <c r="ACA331" s="52"/>
      <c r="ACB331" s="52"/>
      <c r="ACC331" s="52"/>
      <c r="ACD331" s="52"/>
      <c r="ACE331" s="52"/>
      <c r="ACF331" s="52"/>
      <c r="ACG331" s="52"/>
      <c r="ACH331" s="52"/>
      <c r="ACI331" s="52"/>
      <c r="ACJ331" s="52"/>
      <c r="ACK331" s="52"/>
      <c r="ACL331" s="52"/>
      <c r="ACM331" s="52"/>
      <c r="ACN331" s="52"/>
      <c r="ACO331" s="52"/>
      <c r="ACP331" s="52"/>
      <c r="ACQ331" s="52"/>
      <c r="ACR331" s="52"/>
      <c r="ACS331" s="52"/>
      <c r="ACT331" s="52"/>
      <c r="ACU331" s="52"/>
      <c r="ACV331" s="52"/>
      <c r="ACW331" s="52"/>
      <c r="ACX331" s="52"/>
      <c r="ACY331" s="52"/>
      <c r="ACZ331" s="52"/>
      <c r="ADA331" s="52"/>
      <c r="ADB331" s="52"/>
      <c r="ADC331" s="52"/>
      <c r="ADD331" s="52"/>
      <c r="ADE331" s="52"/>
      <c r="ADF331" s="52"/>
      <c r="ADG331" s="52"/>
      <c r="ADH331" s="52"/>
      <c r="ADI331" s="52"/>
      <c r="ADJ331" s="52"/>
      <c r="ADK331" s="52"/>
      <c r="ADL331" s="52"/>
      <c r="ADM331" s="52"/>
      <c r="ADN331" s="52"/>
      <c r="ADO331" s="52"/>
      <c r="ADP331" s="52"/>
      <c r="ADQ331" s="52"/>
      <c r="ADR331" s="52"/>
      <c r="ADS331" s="52"/>
      <c r="ADT331" s="52"/>
      <c r="ADU331" s="52"/>
      <c r="ADV331" s="52"/>
      <c r="ADW331" s="52"/>
      <c r="ADX331" s="52"/>
      <c r="ADY331" s="52"/>
      <c r="ADZ331" s="52"/>
      <c r="AEA331" s="52"/>
      <c r="AEB331" s="52"/>
      <c r="AEC331" s="52"/>
      <c r="AED331" s="52"/>
      <c r="AEE331" s="52"/>
      <c r="AEF331" s="52"/>
      <c r="AEG331" s="52"/>
      <c r="AEH331" s="52"/>
      <c r="AEI331" s="52"/>
      <c r="AEJ331" s="52"/>
      <c r="AEK331" s="52"/>
      <c r="AEL331" s="52"/>
      <c r="AEM331" s="52"/>
      <c r="AEN331" s="52"/>
      <c r="AEO331" s="52"/>
      <c r="AEP331" s="52"/>
      <c r="AEQ331" s="52"/>
      <c r="AER331" s="52"/>
      <c r="AES331" s="52"/>
      <c r="AET331" s="52"/>
      <c r="AEU331" s="52"/>
      <c r="AEV331" s="52"/>
      <c r="AEW331" s="52"/>
      <c r="AEX331" s="52"/>
      <c r="AEY331" s="52"/>
      <c r="AEZ331" s="52"/>
      <c r="AFA331" s="52"/>
      <c r="AFB331" s="52"/>
      <c r="AFC331" s="52"/>
      <c r="AFD331" s="52"/>
      <c r="AFE331" s="52"/>
      <c r="AFF331" s="52"/>
      <c r="AFG331" s="52"/>
      <c r="AFH331" s="52"/>
      <c r="AFI331" s="52"/>
      <c r="AFJ331" s="52"/>
      <c r="AFK331" s="52"/>
      <c r="AFL331" s="52"/>
      <c r="AFM331" s="52"/>
      <c r="AFN331" s="52"/>
      <c r="AFO331" s="52"/>
      <c r="AFP331" s="52"/>
      <c r="AFQ331" s="52"/>
      <c r="AFR331" s="52"/>
      <c r="AFS331" s="52"/>
      <c r="AFT331" s="52"/>
      <c r="AFU331" s="52"/>
      <c r="AFV331" s="52"/>
      <c r="AFW331" s="52"/>
      <c r="AFX331" s="52"/>
      <c r="AFY331" s="52"/>
      <c r="AFZ331" s="52"/>
      <c r="AGA331" s="52"/>
      <c r="AGB331" s="52"/>
      <c r="AGC331" s="52"/>
      <c r="AGD331" s="52"/>
      <c r="AGE331" s="52"/>
      <c r="AGF331" s="52"/>
      <c r="AGG331" s="52"/>
      <c r="AGH331" s="52"/>
      <c r="AGI331" s="52"/>
      <c r="AGJ331" s="52"/>
      <c r="AGK331" s="52"/>
      <c r="AGL331" s="52"/>
      <c r="AGM331" s="52"/>
      <c r="AGN331" s="52"/>
      <c r="AGO331" s="52"/>
      <c r="AGP331" s="52"/>
      <c r="AGQ331" s="52"/>
      <c r="AGR331" s="52"/>
      <c r="AGS331" s="52"/>
      <c r="AGT331" s="52"/>
      <c r="AGU331" s="52"/>
      <c r="AGV331" s="52"/>
      <c r="AGW331" s="52"/>
      <c r="AGX331" s="52"/>
      <c r="AGY331" s="52"/>
      <c r="AGZ331" s="52"/>
      <c r="AHA331" s="52"/>
      <c r="AHB331" s="52"/>
      <c r="AHC331" s="52"/>
      <c r="AHD331" s="52"/>
      <c r="AHE331" s="52"/>
      <c r="AHF331" s="52"/>
      <c r="AHG331" s="52"/>
      <c r="AHH331" s="52"/>
      <c r="AHI331" s="52"/>
      <c r="AHJ331" s="52"/>
      <c r="AHK331" s="52"/>
      <c r="AHL331" s="52"/>
      <c r="AHM331" s="52"/>
      <c r="AHN331" s="52"/>
      <c r="AHO331" s="52"/>
      <c r="AHP331" s="52"/>
      <c r="AHQ331" s="52"/>
      <c r="AHR331" s="52"/>
      <c r="AHS331" s="52"/>
      <c r="AHT331" s="52"/>
      <c r="AHU331" s="52"/>
      <c r="AHV331" s="52"/>
      <c r="AHW331" s="52"/>
      <c r="AHX331" s="52"/>
      <c r="AHY331" s="52"/>
      <c r="AHZ331" s="52"/>
      <c r="AIA331" s="52"/>
      <c r="AIB331" s="52"/>
      <c r="AIC331" s="52"/>
      <c r="AID331" s="52"/>
      <c r="AIE331" s="52"/>
      <c r="AIF331" s="52"/>
      <c r="AIG331" s="52"/>
      <c r="AIH331" s="52"/>
      <c r="AII331" s="52"/>
      <c r="AIJ331" s="52"/>
      <c r="AIK331" s="52"/>
      <c r="AIL331" s="52"/>
      <c r="AIM331" s="52"/>
      <c r="AIN331" s="52"/>
      <c r="AIO331" s="52"/>
      <c r="AIP331" s="52"/>
      <c r="AIQ331" s="52"/>
      <c r="AIR331" s="52"/>
      <c r="AIS331" s="52"/>
      <c r="AIT331" s="52"/>
      <c r="AIU331" s="52"/>
      <c r="AIV331" s="52"/>
      <c r="AIW331" s="52"/>
      <c r="AIX331" s="52"/>
      <c r="AIY331" s="52"/>
      <c r="AIZ331" s="52"/>
      <c r="AJA331" s="52"/>
      <c r="AJB331" s="52"/>
      <c r="AJC331" s="52"/>
      <c r="AJD331" s="52"/>
      <c r="AJE331" s="52"/>
      <c r="AJF331" s="52"/>
      <c r="AJG331" s="52"/>
      <c r="AJH331" s="52"/>
      <c r="AJI331" s="52"/>
      <c r="AJJ331" s="52"/>
      <c r="AJK331" s="52"/>
      <c r="AJL331" s="52"/>
      <c r="AJM331" s="52"/>
      <c r="AJN331" s="52"/>
      <c r="AJO331" s="52"/>
      <c r="AJP331" s="52"/>
      <c r="AJQ331" s="52"/>
      <c r="AJR331" s="52"/>
      <c r="AJS331" s="52"/>
      <c r="AJT331" s="52"/>
      <c r="AJU331" s="52"/>
      <c r="AJV331" s="52"/>
      <c r="AJW331" s="52"/>
      <c r="AJX331" s="52"/>
      <c r="AJY331" s="52"/>
      <c r="AJZ331" s="52"/>
      <c r="AKA331" s="52"/>
      <c r="AKB331" s="52"/>
      <c r="AKC331" s="52"/>
      <c r="AKD331" s="52"/>
      <c r="AKE331" s="52"/>
      <c r="AKF331" s="52"/>
      <c r="AKG331" s="52"/>
      <c r="AKH331" s="52"/>
      <c r="AKI331" s="52"/>
      <c r="AKJ331" s="52"/>
      <c r="AKK331" s="52"/>
      <c r="AKL331" s="52"/>
      <c r="AKM331" s="52"/>
      <c r="AKN331" s="52"/>
      <c r="AKO331" s="52"/>
      <c r="AKP331" s="52"/>
      <c r="AKQ331" s="52"/>
      <c r="AKR331" s="52"/>
      <c r="AKS331" s="52"/>
      <c r="AKT331" s="52"/>
      <c r="AKU331" s="52"/>
      <c r="AKV331" s="52"/>
      <c r="AKW331" s="52"/>
      <c r="AKX331" s="52"/>
      <c r="AKY331" s="52"/>
      <c r="AKZ331" s="52"/>
      <c r="ALA331" s="52"/>
      <c r="ALB331" s="52"/>
      <c r="ALC331" s="52"/>
      <c r="ALD331" s="52"/>
      <c r="ALE331" s="52"/>
      <c r="ALF331" s="52"/>
      <c r="ALG331" s="52"/>
      <c r="ALH331" s="52"/>
      <c r="ALI331" s="52"/>
      <c r="ALJ331" s="52"/>
      <c r="ALK331" s="52"/>
      <c r="ALL331" s="52"/>
      <c r="ALM331" s="52"/>
      <c r="ALN331" s="52"/>
      <c r="ALO331" s="52"/>
      <c r="ALP331" s="52"/>
      <c r="ALQ331" s="52"/>
      <c r="ALR331" s="52"/>
      <c r="ALS331" s="52"/>
      <c r="ALT331" s="52"/>
      <c r="ALU331" s="52"/>
      <c r="ALV331" s="52"/>
      <c r="ALW331" s="52"/>
      <c r="ALX331" s="52"/>
      <c r="ALY331" s="52"/>
      <c r="ALZ331" s="52"/>
      <c r="AMA331" s="52"/>
      <c r="AMB331" s="52"/>
      <c r="AMC331" s="52"/>
      <c r="AMD331" s="52"/>
      <c r="AME331" s="52"/>
      <c r="AMF331" s="52"/>
      <c r="AMG331" s="52"/>
      <c r="AMH331" s="52"/>
      <c r="AMI331" s="52"/>
      <c r="AMJ331" s="52"/>
      <c r="AMK331" s="52"/>
      <c r="AML331" s="52"/>
      <c r="AMM331" s="52"/>
      <c r="AMN331" s="52"/>
      <c r="AMO331" s="52"/>
      <c r="AMP331" s="52"/>
      <c r="AMQ331" s="52"/>
      <c r="AMR331" s="52"/>
      <c r="AMS331" s="52"/>
      <c r="AMT331" s="52"/>
      <c r="AMU331" s="52"/>
      <c r="AMV331" s="52"/>
      <c r="AMW331" s="52"/>
      <c r="AMX331" s="52"/>
      <c r="AMY331" s="52"/>
      <c r="AMZ331" s="52"/>
      <c r="ANA331" s="52"/>
      <c r="ANB331" s="52"/>
      <c r="ANC331" s="52"/>
      <c r="AND331" s="52"/>
      <c r="ANE331" s="52"/>
      <c r="ANF331" s="52"/>
      <c r="ANG331" s="52"/>
      <c r="ANH331" s="52"/>
      <c r="ANI331" s="52"/>
      <c r="ANJ331" s="52"/>
      <c r="ANK331" s="52"/>
      <c r="ANL331" s="52"/>
      <c r="ANM331" s="52"/>
      <c r="ANN331" s="52"/>
      <c r="ANO331" s="52"/>
      <c r="ANP331" s="52"/>
      <c r="ANQ331" s="52"/>
      <c r="ANR331" s="52"/>
      <c r="ANS331" s="52"/>
      <c r="ANT331" s="52"/>
      <c r="ANU331" s="52"/>
      <c r="ANV331" s="52"/>
      <c r="ANW331" s="52"/>
      <c r="ANX331" s="52"/>
      <c r="ANY331" s="52"/>
      <c r="ANZ331" s="52"/>
      <c r="AOA331" s="52"/>
      <c r="AOB331" s="52"/>
      <c r="AOC331" s="52"/>
      <c r="AOD331" s="52"/>
      <c r="AOE331" s="52"/>
      <c r="AOF331" s="52"/>
      <c r="AOG331" s="52"/>
      <c r="AOH331" s="52"/>
      <c r="AOI331" s="52"/>
      <c r="AOJ331" s="52"/>
      <c r="AOK331" s="52"/>
      <c r="AOL331" s="52"/>
      <c r="AOM331" s="52"/>
      <c r="AON331" s="52"/>
      <c r="AOO331" s="52"/>
      <c r="AOP331" s="52"/>
      <c r="AOQ331" s="52"/>
      <c r="AOR331" s="52"/>
      <c r="AOS331" s="52"/>
      <c r="AOT331" s="52"/>
      <c r="AOU331" s="52"/>
      <c r="AOV331" s="52"/>
      <c r="AOW331" s="52"/>
      <c r="AOX331" s="52"/>
      <c r="AOY331" s="52"/>
      <c r="AOZ331" s="52"/>
      <c r="APA331" s="52"/>
      <c r="APB331" s="52"/>
      <c r="APC331" s="52"/>
      <c r="APD331" s="52"/>
      <c r="APE331" s="52"/>
      <c r="APF331" s="52"/>
      <c r="APG331" s="52"/>
      <c r="APH331" s="52"/>
      <c r="API331" s="52"/>
      <c r="APJ331" s="52"/>
      <c r="APK331" s="52"/>
      <c r="APL331" s="52"/>
      <c r="APM331" s="52"/>
      <c r="APN331" s="52"/>
      <c r="APO331" s="52"/>
      <c r="APP331" s="52"/>
      <c r="APQ331" s="52"/>
      <c r="APR331" s="52"/>
      <c r="APS331" s="52"/>
      <c r="APT331" s="52"/>
      <c r="APU331" s="52"/>
      <c r="APV331" s="52"/>
      <c r="APW331" s="52"/>
      <c r="APX331" s="52"/>
      <c r="APY331" s="52"/>
      <c r="APZ331" s="52"/>
      <c r="AQA331" s="52"/>
      <c r="AQB331" s="52"/>
      <c r="AQC331" s="52"/>
      <c r="AQD331" s="52"/>
      <c r="AQE331" s="52"/>
      <c r="AQF331" s="52"/>
      <c r="AQG331" s="52"/>
      <c r="AQH331" s="52"/>
      <c r="AQI331" s="52"/>
      <c r="AQJ331" s="52"/>
      <c r="AQK331" s="52"/>
      <c r="AQL331" s="52"/>
      <c r="AQM331" s="52"/>
      <c r="AQN331" s="52"/>
      <c r="AQO331" s="52"/>
      <c r="AQP331" s="52"/>
      <c r="AQQ331" s="52"/>
      <c r="AQR331" s="52"/>
      <c r="AQS331" s="52"/>
      <c r="AQT331" s="52"/>
      <c r="AQU331" s="52"/>
      <c r="AQV331" s="52"/>
      <c r="AQW331" s="52"/>
      <c r="AQX331" s="52"/>
      <c r="AQY331" s="52"/>
      <c r="AQZ331" s="52"/>
      <c r="ARA331" s="52"/>
      <c r="ARB331" s="52"/>
      <c r="ARC331" s="52"/>
      <c r="ARD331" s="52"/>
      <c r="ARE331" s="52"/>
      <c r="ARF331" s="52"/>
      <c r="ARG331" s="52"/>
      <c r="ARH331" s="52"/>
      <c r="ARI331" s="52"/>
      <c r="ARJ331" s="52"/>
      <c r="ARK331" s="52"/>
      <c r="ARL331" s="52"/>
      <c r="ARM331" s="52"/>
      <c r="ARN331" s="52"/>
      <c r="ARO331" s="52"/>
      <c r="ARP331" s="52"/>
      <c r="ARQ331" s="52"/>
      <c r="ARR331" s="52"/>
      <c r="ARS331" s="52"/>
      <c r="ART331" s="52"/>
      <c r="ARU331" s="52"/>
      <c r="ARV331" s="52"/>
      <c r="ARW331" s="52"/>
      <c r="ARX331" s="52"/>
      <c r="ARY331" s="52"/>
      <c r="ARZ331" s="52"/>
      <c r="ASA331" s="52"/>
      <c r="ASB331" s="52"/>
      <c r="ASC331" s="52"/>
      <c r="ASD331" s="52"/>
      <c r="ASE331" s="52"/>
      <c r="ASF331" s="52"/>
      <c r="ASG331" s="52"/>
      <c r="ASH331" s="52"/>
      <c r="ASI331" s="52"/>
      <c r="ASJ331" s="52"/>
      <c r="ASK331" s="52"/>
      <c r="ASL331" s="52"/>
      <c r="ASM331" s="52"/>
      <c r="ASN331" s="52"/>
      <c r="ASO331" s="52"/>
      <c r="ASP331" s="52"/>
      <c r="ASQ331" s="52"/>
      <c r="ASR331" s="52"/>
      <c r="ASS331" s="52"/>
      <c r="AST331" s="52"/>
      <c r="ASU331" s="52"/>
      <c r="ASV331" s="52"/>
      <c r="ASW331" s="52"/>
      <c r="ASX331" s="52"/>
      <c r="ASY331" s="52"/>
      <c r="ASZ331" s="52"/>
      <c r="ATA331" s="52"/>
      <c r="ATB331" s="52"/>
      <c r="ATC331" s="52"/>
      <c r="ATD331" s="52"/>
      <c r="ATE331" s="52"/>
      <c r="ATF331" s="52"/>
      <c r="ATG331" s="52"/>
      <c r="ATH331" s="52"/>
      <c r="ATI331" s="52"/>
      <c r="ATJ331" s="52"/>
      <c r="ATK331" s="52"/>
      <c r="ATL331" s="52"/>
      <c r="ATM331" s="52"/>
      <c r="ATN331" s="52"/>
      <c r="ATO331" s="52"/>
      <c r="ATP331" s="52"/>
      <c r="ATQ331" s="52"/>
      <c r="ATR331" s="52"/>
      <c r="ATS331" s="52"/>
      <c r="ATT331" s="52"/>
      <c r="ATU331" s="52"/>
      <c r="ATV331" s="52"/>
      <c r="ATW331" s="52"/>
      <c r="ATX331" s="52"/>
      <c r="ATY331" s="52"/>
      <c r="ATZ331" s="52"/>
      <c r="AUA331" s="52"/>
      <c r="AUB331" s="52"/>
      <c r="AUC331" s="52"/>
      <c r="AUD331" s="52"/>
      <c r="AUE331" s="52"/>
      <c r="AUF331" s="52"/>
      <c r="AUG331" s="52"/>
      <c r="AUH331" s="52"/>
      <c r="AUI331" s="52"/>
      <c r="AUJ331" s="52"/>
      <c r="AUK331" s="52"/>
      <c r="AUL331" s="52"/>
      <c r="AUM331" s="52"/>
      <c r="AUN331" s="52"/>
      <c r="AUO331" s="52"/>
      <c r="AUP331" s="52"/>
      <c r="AUQ331" s="52"/>
      <c r="AUR331" s="52"/>
      <c r="AUS331" s="52"/>
      <c r="AUT331" s="52"/>
      <c r="AUU331" s="52"/>
      <c r="AUV331" s="52"/>
      <c r="AUW331" s="52"/>
      <c r="AUX331" s="52"/>
      <c r="AUY331" s="52"/>
      <c r="AUZ331" s="52"/>
      <c r="AVA331" s="52"/>
      <c r="AVB331" s="52"/>
      <c r="AVC331" s="52"/>
      <c r="AVD331" s="52"/>
      <c r="AVE331" s="52"/>
      <c r="AVF331" s="52"/>
      <c r="AVG331" s="52"/>
      <c r="AVH331" s="52"/>
      <c r="AVI331" s="52"/>
      <c r="AVJ331" s="52"/>
      <c r="AVK331" s="52"/>
      <c r="AVL331" s="52"/>
      <c r="AVM331" s="52"/>
      <c r="AVN331" s="52"/>
      <c r="AVO331" s="52"/>
      <c r="AVP331" s="52"/>
      <c r="AVQ331" s="52"/>
      <c r="AVR331" s="52"/>
      <c r="AVS331" s="52"/>
      <c r="AVT331" s="52"/>
      <c r="AVU331" s="52"/>
      <c r="AVV331" s="52"/>
      <c r="AVW331" s="52"/>
      <c r="AVX331" s="52"/>
      <c r="AVY331" s="52"/>
      <c r="AVZ331" s="52"/>
      <c r="AWA331" s="52"/>
      <c r="AWB331" s="52"/>
      <c r="AWC331" s="52"/>
      <c r="AWD331" s="52"/>
      <c r="AWE331" s="52"/>
      <c r="AWF331" s="52"/>
      <c r="AWG331" s="52"/>
      <c r="AWH331" s="52"/>
      <c r="AWI331" s="52"/>
      <c r="AWJ331" s="52"/>
      <c r="AWK331" s="52"/>
      <c r="AWL331" s="52"/>
      <c r="AWM331" s="52"/>
      <c r="AWN331" s="52"/>
      <c r="AWO331" s="52"/>
      <c r="AWP331" s="52"/>
      <c r="AWQ331" s="52"/>
      <c r="AWR331" s="52"/>
      <c r="AWS331" s="52"/>
      <c r="AWT331" s="52"/>
      <c r="AWU331" s="52"/>
      <c r="AWV331" s="52"/>
      <c r="AWW331" s="52"/>
      <c r="AWX331" s="52"/>
      <c r="AWY331" s="52"/>
      <c r="AWZ331" s="52"/>
      <c r="AXA331" s="52"/>
      <c r="AXB331" s="52"/>
      <c r="AXC331" s="52"/>
      <c r="AXD331" s="52"/>
      <c r="AXE331" s="52"/>
      <c r="AXF331" s="52"/>
      <c r="AXG331" s="52"/>
      <c r="AXH331" s="52"/>
      <c r="AXI331" s="52"/>
      <c r="AXJ331" s="52"/>
      <c r="AXK331" s="52"/>
      <c r="AXL331" s="52"/>
      <c r="AXM331" s="52"/>
      <c r="AXN331" s="52"/>
      <c r="AXO331" s="52"/>
      <c r="AXP331" s="52"/>
      <c r="AXQ331" s="52"/>
      <c r="AXR331" s="52"/>
      <c r="AXS331" s="52"/>
      <c r="AXT331" s="52"/>
      <c r="AXU331" s="52"/>
      <c r="AXV331" s="52"/>
      <c r="AXW331" s="52"/>
      <c r="AXX331" s="52"/>
      <c r="AXY331" s="52"/>
      <c r="AXZ331" s="52"/>
      <c r="AYA331" s="52"/>
      <c r="AYB331" s="52"/>
      <c r="AYC331" s="52"/>
      <c r="AYD331" s="52"/>
      <c r="AYE331" s="52"/>
      <c r="AYF331" s="52"/>
      <c r="AYG331" s="52"/>
      <c r="AYH331" s="52"/>
      <c r="AYI331" s="52"/>
      <c r="AYJ331" s="52"/>
      <c r="AYK331" s="52"/>
      <c r="AYL331" s="52"/>
      <c r="AYM331" s="52"/>
      <c r="AYN331" s="52"/>
      <c r="AYO331" s="52"/>
      <c r="AYP331" s="52"/>
      <c r="AYQ331" s="52"/>
      <c r="AYR331" s="52"/>
      <c r="AYS331" s="52"/>
      <c r="AYT331" s="52"/>
      <c r="AYU331" s="52"/>
      <c r="AYV331" s="52"/>
      <c r="AYW331" s="52"/>
      <c r="AYX331" s="52"/>
      <c r="AYY331" s="52"/>
      <c r="AYZ331" s="52"/>
      <c r="AZA331" s="52"/>
      <c r="AZB331" s="52"/>
      <c r="AZC331" s="52"/>
      <c r="AZD331" s="52"/>
      <c r="AZE331" s="52"/>
      <c r="AZF331" s="52"/>
      <c r="AZG331" s="52"/>
      <c r="AZH331" s="52"/>
      <c r="AZI331" s="52"/>
      <c r="AZJ331" s="52"/>
      <c r="AZK331" s="52"/>
      <c r="AZL331" s="52"/>
      <c r="AZM331" s="52"/>
      <c r="AZN331" s="52"/>
      <c r="AZO331" s="52"/>
      <c r="AZP331" s="52"/>
      <c r="AZQ331" s="52"/>
      <c r="AZR331" s="52"/>
      <c r="AZS331" s="52"/>
      <c r="AZT331" s="52"/>
      <c r="AZU331" s="52"/>
      <c r="AZV331" s="52"/>
      <c r="AZW331" s="52"/>
      <c r="AZX331" s="52"/>
      <c r="AZY331" s="52"/>
      <c r="AZZ331" s="52"/>
      <c r="BAA331" s="52"/>
      <c r="BAB331" s="52"/>
      <c r="BAC331" s="52"/>
      <c r="BAD331" s="52"/>
      <c r="BAE331" s="52"/>
      <c r="BAF331" s="52"/>
      <c r="BAG331" s="52"/>
      <c r="BAH331" s="52"/>
      <c r="BAI331" s="52"/>
      <c r="BAJ331" s="52"/>
      <c r="BAK331" s="52"/>
      <c r="BAL331" s="52"/>
      <c r="BAM331" s="52"/>
      <c r="BAN331" s="52"/>
      <c r="BAO331" s="52"/>
      <c r="BAP331" s="52"/>
      <c r="BAQ331" s="52"/>
      <c r="BAR331" s="52"/>
      <c r="BAS331" s="52"/>
      <c r="BAT331" s="52"/>
      <c r="BAU331" s="52"/>
      <c r="BAV331" s="52"/>
      <c r="BAW331" s="52"/>
      <c r="BAX331" s="52"/>
      <c r="BAY331" s="52"/>
      <c r="BAZ331" s="52"/>
      <c r="BBA331" s="52"/>
      <c r="BBB331" s="52"/>
      <c r="BBC331" s="52"/>
      <c r="BBD331" s="52"/>
      <c r="BBE331" s="52"/>
      <c r="BBF331" s="52"/>
      <c r="BBG331" s="52"/>
      <c r="BBH331" s="52"/>
      <c r="BBI331" s="52"/>
      <c r="BBJ331" s="52"/>
      <c r="BBK331" s="52"/>
      <c r="BBL331" s="52"/>
      <c r="BBM331" s="52"/>
      <c r="BBN331" s="52"/>
      <c r="BBO331" s="52"/>
      <c r="BBP331" s="52"/>
      <c r="BBQ331" s="52"/>
      <c r="BBR331" s="52"/>
      <c r="BBS331" s="52"/>
      <c r="BBT331" s="52"/>
      <c r="BBU331" s="52"/>
      <c r="BBV331" s="52"/>
      <c r="BBW331" s="52"/>
      <c r="BBX331" s="52"/>
      <c r="BBY331" s="52"/>
      <c r="BBZ331" s="52"/>
      <c r="BCA331" s="52"/>
      <c r="BCB331" s="52"/>
      <c r="BCC331" s="52"/>
      <c r="BCD331" s="52"/>
      <c r="BCE331" s="52"/>
      <c r="BCF331" s="52"/>
      <c r="BCG331" s="52"/>
      <c r="BCH331" s="52"/>
      <c r="BCI331" s="52"/>
      <c r="BCJ331" s="52"/>
      <c r="BCK331" s="52"/>
      <c r="BCL331" s="52"/>
      <c r="BCM331" s="52"/>
      <c r="BCN331" s="52"/>
      <c r="BCO331" s="52"/>
      <c r="BCP331" s="52"/>
      <c r="BCQ331" s="52"/>
      <c r="BCR331" s="52"/>
      <c r="BCS331" s="52"/>
      <c r="BCT331" s="52"/>
    </row>
    <row r="332" spans="1:1450" s="52" customFormat="1" x14ac:dyDescent="0.25">
      <c r="A332" s="115" t="s">
        <v>592</v>
      </c>
      <c r="B332" s="52" t="s">
        <v>592</v>
      </c>
      <c r="C332" s="52" t="s">
        <v>952</v>
      </c>
      <c r="D332" s="52" t="s">
        <v>953</v>
      </c>
      <c r="E332" s="52" t="s">
        <v>954</v>
      </c>
      <c r="F332" s="52" t="s">
        <v>955</v>
      </c>
      <c r="G332" s="53">
        <v>47527</v>
      </c>
      <c r="H332" s="53">
        <v>3066</v>
      </c>
      <c r="I332" s="53">
        <v>1721</v>
      </c>
      <c r="J332" s="52">
        <v>1</v>
      </c>
      <c r="K332" s="116">
        <f>AVERAGE(G332)</f>
        <v>47527</v>
      </c>
      <c r="L332" s="116"/>
      <c r="O332" s="52">
        <f t="shared" si="59"/>
        <v>1</v>
      </c>
      <c r="Y332" s="58"/>
      <c r="Z332" s="58"/>
      <c r="AA332" s="58"/>
      <c r="AB332" s="58"/>
      <c r="AF332" s="29"/>
      <c r="AG332" s="60"/>
      <c r="AH332" s="59"/>
      <c r="AI332" s="59"/>
      <c r="AJ332" s="59"/>
      <c r="AK332" s="59"/>
    </row>
    <row r="333" spans="1:1450" s="61" customFormat="1" x14ac:dyDescent="0.25">
      <c r="A333" s="77" t="s">
        <v>684</v>
      </c>
      <c r="B333" s="78" t="s">
        <v>684</v>
      </c>
      <c r="C333" s="78" t="s">
        <v>84</v>
      </c>
      <c r="D333" s="78" t="s">
        <v>849</v>
      </c>
      <c r="E333" s="78" t="s">
        <v>850</v>
      </c>
      <c r="F333" s="117" t="s">
        <v>981</v>
      </c>
      <c r="G333" s="78">
        <v>16694</v>
      </c>
      <c r="H333" s="78">
        <v>1185</v>
      </c>
      <c r="I333" s="78">
        <v>788</v>
      </c>
      <c r="J333" s="78">
        <v>2</v>
      </c>
      <c r="K333" s="79">
        <f>AVERAGE(G333:G334)</f>
        <v>16546</v>
      </c>
      <c r="L333" s="79">
        <f>STDEV(G333:G334)</f>
        <v>209.30360723121808</v>
      </c>
      <c r="O333" s="61">
        <f t="shared" si="59"/>
        <v>1</v>
      </c>
      <c r="Y333" s="88"/>
      <c r="Z333" s="88"/>
      <c r="AA333" s="88"/>
      <c r="AB333" s="88"/>
      <c r="AF333" s="33"/>
      <c r="AG333" s="89"/>
      <c r="AH333" s="86"/>
      <c r="AI333" s="86"/>
      <c r="AJ333" s="86"/>
      <c r="AK333" s="86"/>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c r="DC333" s="52"/>
      <c r="DD333" s="52"/>
      <c r="DE333" s="52"/>
      <c r="DF333" s="52"/>
      <c r="DG333" s="52"/>
      <c r="DH333" s="52"/>
      <c r="DI333" s="52"/>
      <c r="DJ333" s="52"/>
      <c r="DK333" s="52"/>
      <c r="DL333" s="52"/>
      <c r="DM333" s="52"/>
      <c r="DN333" s="52"/>
      <c r="DO333" s="52"/>
      <c r="DP333" s="52"/>
      <c r="DQ333" s="52"/>
      <c r="DR333" s="52"/>
      <c r="DS333" s="52"/>
      <c r="DT333" s="52"/>
      <c r="DU333" s="52"/>
      <c r="DV333" s="52"/>
      <c r="DW333" s="52"/>
      <c r="DX333" s="52"/>
      <c r="DY333" s="52"/>
      <c r="DZ333" s="52"/>
      <c r="EA333" s="52"/>
      <c r="EB333" s="52"/>
      <c r="EC333" s="52"/>
      <c r="ED333" s="52"/>
      <c r="EE333" s="52"/>
      <c r="EF333" s="52"/>
      <c r="EG333" s="52"/>
      <c r="EH333" s="52"/>
      <c r="EI333" s="52"/>
      <c r="EJ333" s="52"/>
      <c r="EK333" s="52"/>
      <c r="EL333" s="52"/>
      <c r="EM333" s="52"/>
      <c r="EN333" s="52"/>
      <c r="EO333" s="52"/>
      <c r="EP333" s="52"/>
      <c r="EQ333" s="52"/>
      <c r="ER333" s="52"/>
      <c r="ES333" s="52"/>
      <c r="ET333" s="52"/>
      <c r="EU333" s="52"/>
      <c r="EV333" s="52"/>
      <c r="EW333" s="52"/>
      <c r="EX333" s="52"/>
      <c r="EY333" s="52"/>
      <c r="EZ333" s="52"/>
      <c r="FA333" s="52"/>
      <c r="FB333" s="52"/>
      <c r="FC333" s="52"/>
      <c r="FD333" s="52"/>
      <c r="FE333" s="52"/>
      <c r="FF333" s="52"/>
      <c r="FG333" s="52"/>
      <c r="FH333" s="52"/>
      <c r="FI333" s="52"/>
      <c r="FJ333" s="52"/>
      <c r="FK333" s="52"/>
      <c r="FL333" s="52"/>
      <c r="FM333" s="52"/>
      <c r="FN333" s="52"/>
      <c r="FO333" s="52"/>
      <c r="FP333" s="52"/>
      <c r="FQ333" s="52"/>
      <c r="FR333" s="52"/>
      <c r="FS333" s="52"/>
      <c r="FT333" s="52"/>
      <c r="FU333" s="52"/>
      <c r="FV333" s="52"/>
      <c r="FW333" s="52"/>
      <c r="FX333" s="52"/>
      <c r="FY333" s="52"/>
      <c r="FZ333" s="52"/>
      <c r="GA333" s="52"/>
      <c r="GB333" s="52"/>
      <c r="GC333" s="52"/>
      <c r="GD333" s="52"/>
      <c r="GE333" s="52"/>
      <c r="GF333" s="52"/>
      <c r="GG333" s="52"/>
      <c r="GH333" s="52"/>
      <c r="GI333" s="52"/>
      <c r="GJ333" s="52"/>
      <c r="GK333" s="52"/>
      <c r="GL333" s="52"/>
      <c r="GM333" s="52"/>
      <c r="GN333" s="52"/>
      <c r="GO333" s="52"/>
      <c r="GP333" s="52"/>
      <c r="GQ333" s="52"/>
      <c r="GR333" s="52"/>
      <c r="GS333" s="52"/>
      <c r="GT333" s="52"/>
      <c r="GU333" s="52"/>
      <c r="GV333" s="52"/>
      <c r="GW333" s="52"/>
      <c r="GX333" s="52"/>
      <c r="GY333" s="52"/>
      <c r="GZ333" s="52"/>
      <c r="HA333" s="52"/>
      <c r="HB333" s="52"/>
      <c r="HC333" s="52"/>
      <c r="HD333" s="52"/>
      <c r="HE333" s="52"/>
      <c r="HF333" s="52"/>
      <c r="HG333" s="52"/>
      <c r="HH333" s="52"/>
      <c r="HI333" s="52"/>
      <c r="HJ333" s="52"/>
      <c r="HK333" s="52"/>
      <c r="HL333" s="52"/>
      <c r="HM333" s="52"/>
      <c r="HN333" s="52"/>
      <c r="HO333" s="52"/>
      <c r="HP333" s="52"/>
      <c r="HQ333" s="52"/>
      <c r="HR333" s="52"/>
      <c r="HS333" s="52"/>
      <c r="HT333" s="52"/>
      <c r="HU333" s="52"/>
      <c r="HV333" s="52"/>
      <c r="HW333" s="52"/>
      <c r="HX333" s="52"/>
      <c r="HY333" s="52"/>
      <c r="HZ333" s="52"/>
      <c r="IA333" s="52"/>
      <c r="IB333" s="52"/>
      <c r="IC333" s="52"/>
      <c r="ID333" s="52"/>
      <c r="IE333" s="52"/>
      <c r="IF333" s="52"/>
      <c r="IG333" s="52"/>
      <c r="IH333" s="52"/>
      <c r="II333" s="52"/>
      <c r="IJ333" s="52"/>
      <c r="IK333" s="52"/>
      <c r="IL333" s="52"/>
      <c r="IM333" s="52"/>
      <c r="IN333" s="52"/>
      <c r="IO333" s="52"/>
      <c r="IP333" s="52"/>
      <c r="IQ333" s="52"/>
      <c r="IR333" s="52"/>
      <c r="IS333" s="52"/>
      <c r="IT333" s="52"/>
      <c r="IU333" s="52"/>
      <c r="IV333" s="52"/>
      <c r="IW333" s="52"/>
      <c r="IX333" s="52"/>
      <c r="IY333" s="52"/>
      <c r="IZ333" s="52"/>
      <c r="JA333" s="52"/>
      <c r="JB333" s="52"/>
      <c r="JC333" s="52"/>
      <c r="JD333" s="52"/>
      <c r="JE333" s="52"/>
      <c r="JF333" s="52"/>
      <c r="JG333" s="52"/>
      <c r="JH333" s="52"/>
      <c r="JI333" s="52"/>
      <c r="JJ333" s="52"/>
      <c r="JK333" s="52"/>
      <c r="JL333" s="52"/>
      <c r="JM333" s="52"/>
      <c r="JN333" s="52"/>
      <c r="JO333" s="52"/>
      <c r="JP333" s="52"/>
      <c r="JQ333" s="52"/>
      <c r="JR333" s="52"/>
      <c r="JS333" s="52"/>
      <c r="JT333" s="52"/>
      <c r="JU333" s="52"/>
      <c r="JV333" s="52"/>
      <c r="JW333" s="52"/>
      <c r="JX333" s="52"/>
      <c r="JY333" s="52"/>
      <c r="JZ333" s="52"/>
      <c r="KA333" s="52"/>
      <c r="KB333" s="52"/>
      <c r="KC333" s="52"/>
      <c r="KD333" s="52"/>
      <c r="KE333" s="52"/>
      <c r="KF333" s="52"/>
      <c r="KG333" s="52"/>
      <c r="KH333" s="52"/>
      <c r="KI333" s="52"/>
      <c r="KJ333" s="52"/>
      <c r="KK333" s="52"/>
      <c r="KL333" s="52"/>
      <c r="KM333" s="52"/>
      <c r="KN333" s="52"/>
      <c r="KO333" s="52"/>
      <c r="KP333" s="52"/>
      <c r="KQ333" s="52"/>
      <c r="KR333" s="52"/>
      <c r="KS333" s="52"/>
      <c r="KT333" s="52"/>
      <c r="KU333" s="52"/>
      <c r="KV333" s="52"/>
      <c r="KW333" s="52"/>
      <c r="KX333" s="52"/>
      <c r="KY333" s="52"/>
      <c r="KZ333" s="52"/>
      <c r="LA333" s="52"/>
      <c r="LB333" s="52"/>
      <c r="LC333" s="52"/>
      <c r="LD333" s="52"/>
      <c r="LE333" s="52"/>
      <c r="LF333" s="52"/>
      <c r="LG333" s="52"/>
      <c r="LH333" s="52"/>
      <c r="LI333" s="52"/>
      <c r="LJ333" s="52"/>
      <c r="LK333" s="52"/>
      <c r="LL333" s="52"/>
      <c r="LM333" s="52"/>
      <c r="LN333" s="52"/>
      <c r="LO333" s="52"/>
      <c r="LP333" s="52"/>
      <c r="LQ333" s="52"/>
      <c r="LR333" s="52"/>
      <c r="LS333" s="52"/>
      <c r="LT333" s="52"/>
      <c r="LU333" s="52"/>
      <c r="LV333" s="52"/>
      <c r="LW333" s="52"/>
      <c r="LX333" s="52"/>
      <c r="LY333" s="52"/>
      <c r="LZ333" s="52"/>
      <c r="MA333" s="52"/>
      <c r="MB333" s="52"/>
      <c r="MC333" s="52"/>
      <c r="MD333" s="52"/>
      <c r="ME333" s="52"/>
      <c r="MF333" s="52"/>
      <c r="MG333" s="52"/>
      <c r="MH333" s="52"/>
      <c r="MI333" s="52"/>
      <c r="MJ333" s="52"/>
      <c r="MK333" s="52"/>
      <c r="ML333" s="52"/>
      <c r="MM333" s="52"/>
      <c r="MN333" s="52"/>
      <c r="MO333" s="52"/>
      <c r="MP333" s="52"/>
      <c r="MQ333" s="52"/>
      <c r="MR333" s="52"/>
      <c r="MS333" s="52"/>
      <c r="MT333" s="52"/>
      <c r="MU333" s="52"/>
      <c r="MV333" s="52"/>
      <c r="MW333" s="52"/>
      <c r="MX333" s="52"/>
      <c r="MY333" s="52"/>
      <c r="MZ333" s="52"/>
      <c r="NA333" s="52"/>
      <c r="NB333" s="52"/>
      <c r="NC333" s="52"/>
      <c r="ND333" s="52"/>
      <c r="NE333" s="52"/>
      <c r="NF333" s="52"/>
      <c r="NG333" s="52"/>
      <c r="NH333" s="52"/>
      <c r="NI333" s="52"/>
      <c r="NJ333" s="52"/>
      <c r="NK333" s="52"/>
      <c r="NL333" s="52"/>
      <c r="NM333" s="52"/>
      <c r="NN333" s="52"/>
      <c r="NO333" s="52"/>
      <c r="NP333" s="52"/>
      <c r="NQ333" s="52"/>
      <c r="NR333" s="52"/>
      <c r="NS333" s="52"/>
      <c r="NT333" s="52"/>
      <c r="NU333" s="52"/>
      <c r="NV333" s="52"/>
      <c r="NW333" s="52"/>
      <c r="NX333" s="52"/>
      <c r="NY333" s="52"/>
      <c r="NZ333" s="52"/>
      <c r="OA333" s="52"/>
      <c r="OB333" s="52"/>
      <c r="OC333" s="52"/>
      <c r="OD333" s="52"/>
      <c r="OE333" s="52"/>
      <c r="OF333" s="52"/>
      <c r="OG333" s="52"/>
      <c r="OH333" s="52"/>
      <c r="OI333" s="52"/>
      <c r="OJ333" s="52"/>
      <c r="OK333" s="52"/>
      <c r="OL333" s="52"/>
      <c r="OM333" s="52"/>
      <c r="ON333" s="52"/>
      <c r="OO333" s="52"/>
      <c r="OP333" s="52"/>
      <c r="OQ333" s="52"/>
      <c r="OR333" s="52"/>
      <c r="OS333" s="52"/>
      <c r="OT333" s="52"/>
      <c r="OU333" s="52"/>
      <c r="OV333" s="52"/>
      <c r="OW333" s="52"/>
      <c r="OX333" s="52"/>
      <c r="OY333" s="52"/>
      <c r="OZ333" s="52"/>
      <c r="PA333" s="52"/>
      <c r="PB333" s="52"/>
      <c r="PC333" s="52"/>
      <c r="PD333" s="52"/>
      <c r="PE333" s="52"/>
      <c r="PF333" s="52"/>
      <c r="PG333" s="52"/>
      <c r="PH333" s="52"/>
      <c r="PI333" s="52"/>
      <c r="PJ333" s="52"/>
      <c r="PK333" s="52"/>
      <c r="PL333" s="52"/>
      <c r="PM333" s="52"/>
      <c r="PN333" s="52"/>
      <c r="PO333" s="52"/>
      <c r="PP333" s="52"/>
      <c r="PQ333" s="52"/>
      <c r="PR333" s="52"/>
      <c r="PS333" s="52"/>
      <c r="PT333" s="52"/>
      <c r="PU333" s="52"/>
      <c r="PV333" s="52"/>
      <c r="PW333" s="52"/>
      <c r="PX333" s="52"/>
      <c r="PY333" s="52"/>
      <c r="PZ333" s="52"/>
      <c r="QA333" s="52"/>
      <c r="QB333" s="52"/>
      <c r="QC333" s="52"/>
      <c r="QD333" s="52"/>
      <c r="QE333" s="52"/>
      <c r="QF333" s="52"/>
      <c r="QG333" s="52"/>
      <c r="QH333" s="52"/>
      <c r="QI333" s="52"/>
      <c r="QJ333" s="52"/>
      <c r="QK333" s="52"/>
      <c r="QL333" s="52"/>
      <c r="QM333" s="52"/>
      <c r="QN333" s="52"/>
      <c r="QO333" s="52"/>
      <c r="QP333" s="52"/>
      <c r="QQ333" s="52"/>
      <c r="QR333" s="52"/>
      <c r="QS333" s="52"/>
      <c r="QT333" s="52"/>
      <c r="QU333" s="52"/>
      <c r="QV333" s="52"/>
      <c r="QW333" s="52"/>
      <c r="QX333" s="52"/>
      <c r="QY333" s="52"/>
      <c r="QZ333" s="52"/>
      <c r="RA333" s="52"/>
      <c r="RB333" s="52"/>
      <c r="RC333" s="52"/>
      <c r="RD333" s="52"/>
      <c r="RE333" s="52"/>
      <c r="RF333" s="52"/>
      <c r="RG333" s="52"/>
      <c r="RH333" s="52"/>
      <c r="RI333" s="52"/>
      <c r="RJ333" s="52"/>
      <c r="RK333" s="52"/>
      <c r="RL333" s="52"/>
      <c r="RM333" s="52"/>
      <c r="RN333" s="52"/>
      <c r="RO333" s="52"/>
      <c r="RP333" s="52"/>
      <c r="RQ333" s="52"/>
      <c r="RR333" s="52"/>
      <c r="RS333" s="52"/>
      <c r="RT333" s="52"/>
      <c r="RU333" s="52"/>
      <c r="RV333" s="52"/>
      <c r="RW333" s="52"/>
      <c r="RX333" s="52"/>
      <c r="RY333" s="52"/>
      <c r="RZ333" s="52"/>
      <c r="SA333" s="52"/>
      <c r="SB333" s="52"/>
      <c r="SC333" s="52"/>
      <c r="SD333" s="52"/>
      <c r="SE333" s="52"/>
      <c r="SF333" s="52"/>
      <c r="SG333" s="52"/>
      <c r="SH333" s="52"/>
      <c r="SI333" s="52"/>
      <c r="SJ333" s="52"/>
      <c r="SK333" s="52"/>
      <c r="SL333" s="52"/>
      <c r="SM333" s="52"/>
      <c r="SN333" s="52"/>
      <c r="SO333" s="52"/>
      <c r="SP333" s="52"/>
      <c r="SQ333" s="52"/>
      <c r="SR333" s="52"/>
      <c r="SS333" s="52"/>
      <c r="ST333" s="52"/>
      <c r="SU333" s="52"/>
      <c r="SV333" s="52"/>
      <c r="SW333" s="52"/>
      <c r="SX333" s="52"/>
      <c r="SY333" s="52"/>
      <c r="SZ333" s="52"/>
      <c r="TA333" s="52"/>
      <c r="TB333" s="52"/>
      <c r="TC333" s="52"/>
      <c r="TD333" s="52"/>
      <c r="TE333" s="52"/>
      <c r="TF333" s="52"/>
      <c r="TG333" s="52"/>
      <c r="TH333" s="52"/>
      <c r="TI333" s="52"/>
      <c r="TJ333" s="52"/>
      <c r="TK333" s="52"/>
      <c r="TL333" s="52"/>
      <c r="TM333" s="52"/>
      <c r="TN333" s="52"/>
      <c r="TO333" s="52"/>
      <c r="TP333" s="52"/>
      <c r="TQ333" s="52"/>
      <c r="TR333" s="52"/>
      <c r="TS333" s="52"/>
      <c r="TT333" s="52"/>
      <c r="TU333" s="52"/>
      <c r="TV333" s="52"/>
      <c r="TW333" s="52"/>
      <c r="TX333" s="52"/>
      <c r="TY333" s="52"/>
      <c r="TZ333" s="52"/>
      <c r="UA333" s="52"/>
      <c r="UB333" s="52"/>
      <c r="UC333" s="52"/>
      <c r="UD333" s="52"/>
      <c r="UE333" s="52"/>
      <c r="UF333" s="52"/>
      <c r="UG333" s="52"/>
      <c r="UH333" s="52"/>
      <c r="UI333" s="52"/>
      <c r="UJ333" s="52"/>
      <c r="UK333" s="52"/>
      <c r="UL333" s="52"/>
      <c r="UM333" s="52"/>
      <c r="UN333" s="52"/>
      <c r="UO333" s="52"/>
      <c r="UP333" s="52"/>
      <c r="UQ333" s="52"/>
      <c r="UR333" s="52"/>
      <c r="US333" s="52"/>
      <c r="UT333" s="52"/>
      <c r="UU333" s="52"/>
      <c r="UV333" s="52"/>
      <c r="UW333" s="52"/>
      <c r="UX333" s="52"/>
      <c r="UY333" s="52"/>
      <c r="UZ333" s="52"/>
      <c r="VA333" s="52"/>
      <c r="VB333" s="52"/>
      <c r="VC333" s="52"/>
      <c r="VD333" s="52"/>
      <c r="VE333" s="52"/>
      <c r="VF333" s="52"/>
      <c r="VG333" s="52"/>
      <c r="VH333" s="52"/>
      <c r="VI333" s="52"/>
      <c r="VJ333" s="52"/>
      <c r="VK333" s="52"/>
      <c r="VL333" s="52"/>
      <c r="VM333" s="52"/>
      <c r="VN333" s="52"/>
      <c r="VO333" s="52"/>
      <c r="VP333" s="52"/>
      <c r="VQ333" s="52"/>
      <c r="VR333" s="52"/>
      <c r="VS333" s="52"/>
      <c r="VT333" s="52"/>
      <c r="VU333" s="52"/>
      <c r="VV333" s="52"/>
      <c r="VW333" s="52"/>
      <c r="VX333" s="52"/>
      <c r="VY333" s="52"/>
      <c r="VZ333" s="52"/>
      <c r="WA333" s="52"/>
      <c r="WB333" s="52"/>
      <c r="WC333" s="52"/>
      <c r="WD333" s="52"/>
      <c r="WE333" s="52"/>
      <c r="WF333" s="52"/>
      <c r="WG333" s="52"/>
      <c r="WH333" s="52"/>
      <c r="WI333" s="52"/>
      <c r="WJ333" s="52"/>
      <c r="WK333" s="52"/>
      <c r="WL333" s="52"/>
      <c r="WM333" s="52"/>
      <c r="WN333" s="52"/>
      <c r="WO333" s="52"/>
      <c r="WP333" s="52"/>
      <c r="WQ333" s="52"/>
      <c r="WR333" s="52"/>
      <c r="WS333" s="52"/>
      <c r="WT333" s="52"/>
      <c r="WU333" s="52"/>
      <c r="WV333" s="52"/>
      <c r="WW333" s="52"/>
      <c r="WX333" s="52"/>
      <c r="WY333" s="52"/>
      <c r="WZ333" s="52"/>
      <c r="XA333" s="52"/>
      <c r="XB333" s="52"/>
      <c r="XC333" s="52"/>
      <c r="XD333" s="52"/>
      <c r="XE333" s="52"/>
      <c r="XF333" s="52"/>
      <c r="XG333" s="52"/>
      <c r="XH333" s="52"/>
      <c r="XI333" s="52"/>
      <c r="XJ333" s="52"/>
      <c r="XK333" s="52"/>
      <c r="XL333" s="52"/>
      <c r="XM333" s="52"/>
      <c r="XN333" s="52"/>
      <c r="XO333" s="52"/>
      <c r="XP333" s="52"/>
      <c r="XQ333" s="52"/>
      <c r="XR333" s="52"/>
      <c r="XS333" s="52"/>
      <c r="XT333" s="52"/>
      <c r="XU333" s="52"/>
      <c r="XV333" s="52"/>
      <c r="XW333" s="52"/>
      <c r="XX333" s="52"/>
      <c r="XY333" s="52"/>
      <c r="XZ333" s="52"/>
      <c r="YA333" s="52"/>
      <c r="YB333" s="52"/>
      <c r="YC333" s="52"/>
      <c r="YD333" s="52"/>
      <c r="YE333" s="52"/>
      <c r="YF333" s="52"/>
      <c r="YG333" s="52"/>
      <c r="YH333" s="52"/>
      <c r="YI333" s="52"/>
      <c r="YJ333" s="52"/>
      <c r="YK333" s="52"/>
      <c r="YL333" s="52"/>
      <c r="YM333" s="52"/>
      <c r="YN333" s="52"/>
      <c r="YO333" s="52"/>
      <c r="YP333" s="52"/>
      <c r="YQ333" s="52"/>
      <c r="YR333" s="52"/>
      <c r="YS333" s="52"/>
      <c r="YT333" s="52"/>
      <c r="YU333" s="52"/>
      <c r="YV333" s="52"/>
      <c r="YW333" s="52"/>
      <c r="YX333" s="52"/>
      <c r="YY333" s="52"/>
      <c r="YZ333" s="52"/>
      <c r="ZA333" s="52"/>
      <c r="ZB333" s="52"/>
      <c r="ZC333" s="52"/>
      <c r="ZD333" s="52"/>
      <c r="ZE333" s="52"/>
      <c r="ZF333" s="52"/>
      <c r="ZG333" s="52"/>
      <c r="ZH333" s="52"/>
      <c r="ZI333" s="52"/>
      <c r="ZJ333" s="52"/>
      <c r="ZK333" s="52"/>
      <c r="ZL333" s="52"/>
      <c r="ZM333" s="52"/>
      <c r="ZN333" s="52"/>
      <c r="ZO333" s="52"/>
      <c r="ZP333" s="52"/>
      <c r="ZQ333" s="52"/>
      <c r="ZR333" s="52"/>
      <c r="ZS333" s="52"/>
      <c r="ZT333" s="52"/>
      <c r="ZU333" s="52"/>
      <c r="ZV333" s="52"/>
      <c r="ZW333" s="52"/>
      <c r="ZX333" s="52"/>
      <c r="ZY333" s="52"/>
      <c r="ZZ333" s="52"/>
      <c r="AAA333" s="52"/>
      <c r="AAB333" s="52"/>
      <c r="AAC333" s="52"/>
      <c r="AAD333" s="52"/>
      <c r="AAE333" s="52"/>
      <c r="AAF333" s="52"/>
      <c r="AAG333" s="52"/>
      <c r="AAH333" s="52"/>
      <c r="AAI333" s="52"/>
      <c r="AAJ333" s="52"/>
      <c r="AAK333" s="52"/>
      <c r="AAL333" s="52"/>
      <c r="AAM333" s="52"/>
      <c r="AAN333" s="52"/>
      <c r="AAO333" s="52"/>
      <c r="AAP333" s="52"/>
      <c r="AAQ333" s="52"/>
      <c r="AAR333" s="52"/>
      <c r="AAS333" s="52"/>
      <c r="AAT333" s="52"/>
      <c r="AAU333" s="52"/>
      <c r="AAV333" s="52"/>
      <c r="AAW333" s="52"/>
      <c r="AAX333" s="52"/>
      <c r="AAY333" s="52"/>
      <c r="AAZ333" s="52"/>
      <c r="ABA333" s="52"/>
      <c r="ABB333" s="52"/>
      <c r="ABC333" s="52"/>
      <c r="ABD333" s="52"/>
      <c r="ABE333" s="52"/>
      <c r="ABF333" s="52"/>
      <c r="ABG333" s="52"/>
      <c r="ABH333" s="52"/>
      <c r="ABI333" s="52"/>
      <c r="ABJ333" s="52"/>
      <c r="ABK333" s="52"/>
      <c r="ABL333" s="52"/>
      <c r="ABM333" s="52"/>
      <c r="ABN333" s="52"/>
      <c r="ABO333" s="52"/>
      <c r="ABP333" s="52"/>
      <c r="ABQ333" s="52"/>
      <c r="ABR333" s="52"/>
      <c r="ABS333" s="52"/>
      <c r="ABT333" s="52"/>
      <c r="ABU333" s="52"/>
      <c r="ABV333" s="52"/>
      <c r="ABW333" s="52"/>
      <c r="ABX333" s="52"/>
      <c r="ABY333" s="52"/>
      <c r="ABZ333" s="52"/>
      <c r="ACA333" s="52"/>
      <c r="ACB333" s="52"/>
      <c r="ACC333" s="52"/>
      <c r="ACD333" s="52"/>
      <c r="ACE333" s="52"/>
      <c r="ACF333" s="52"/>
      <c r="ACG333" s="52"/>
      <c r="ACH333" s="52"/>
      <c r="ACI333" s="52"/>
      <c r="ACJ333" s="52"/>
      <c r="ACK333" s="52"/>
      <c r="ACL333" s="52"/>
      <c r="ACM333" s="52"/>
      <c r="ACN333" s="52"/>
      <c r="ACO333" s="52"/>
      <c r="ACP333" s="52"/>
      <c r="ACQ333" s="52"/>
      <c r="ACR333" s="52"/>
      <c r="ACS333" s="52"/>
      <c r="ACT333" s="52"/>
      <c r="ACU333" s="52"/>
      <c r="ACV333" s="52"/>
      <c r="ACW333" s="52"/>
      <c r="ACX333" s="52"/>
      <c r="ACY333" s="52"/>
      <c r="ACZ333" s="52"/>
      <c r="ADA333" s="52"/>
      <c r="ADB333" s="52"/>
      <c r="ADC333" s="52"/>
      <c r="ADD333" s="52"/>
      <c r="ADE333" s="52"/>
      <c r="ADF333" s="52"/>
      <c r="ADG333" s="52"/>
      <c r="ADH333" s="52"/>
      <c r="ADI333" s="52"/>
      <c r="ADJ333" s="52"/>
      <c r="ADK333" s="52"/>
      <c r="ADL333" s="52"/>
      <c r="ADM333" s="52"/>
      <c r="ADN333" s="52"/>
      <c r="ADO333" s="52"/>
      <c r="ADP333" s="52"/>
      <c r="ADQ333" s="52"/>
      <c r="ADR333" s="52"/>
      <c r="ADS333" s="52"/>
      <c r="ADT333" s="52"/>
      <c r="ADU333" s="52"/>
      <c r="ADV333" s="52"/>
      <c r="ADW333" s="52"/>
      <c r="ADX333" s="52"/>
      <c r="ADY333" s="52"/>
      <c r="ADZ333" s="52"/>
      <c r="AEA333" s="52"/>
      <c r="AEB333" s="52"/>
      <c r="AEC333" s="52"/>
      <c r="AED333" s="52"/>
      <c r="AEE333" s="52"/>
      <c r="AEF333" s="52"/>
      <c r="AEG333" s="52"/>
      <c r="AEH333" s="52"/>
      <c r="AEI333" s="52"/>
      <c r="AEJ333" s="52"/>
      <c r="AEK333" s="52"/>
      <c r="AEL333" s="52"/>
      <c r="AEM333" s="52"/>
      <c r="AEN333" s="52"/>
      <c r="AEO333" s="52"/>
      <c r="AEP333" s="52"/>
      <c r="AEQ333" s="52"/>
      <c r="AER333" s="52"/>
      <c r="AES333" s="52"/>
      <c r="AET333" s="52"/>
      <c r="AEU333" s="52"/>
      <c r="AEV333" s="52"/>
      <c r="AEW333" s="52"/>
      <c r="AEX333" s="52"/>
      <c r="AEY333" s="52"/>
      <c r="AEZ333" s="52"/>
      <c r="AFA333" s="52"/>
      <c r="AFB333" s="52"/>
      <c r="AFC333" s="52"/>
      <c r="AFD333" s="52"/>
      <c r="AFE333" s="52"/>
      <c r="AFF333" s="52"/>
      <c r="AFG333" s="52"/>
      <c r="AFH333" s="52"/>
      <c r="AFI333" s="52"/>
      <c r="AFJ333" s="52"/>
      <c r="AFK333" s="52"/>
      <c r="AFL333" s="52"/>
      <c r="AFM333" s="52"/>
      <c r="AFN333" s="52"/>
      <c r="AFO333" s="52"/>
      <c r="AFP333" s="52"/>
      <c r="AFQ333" s="52"/>
      <c r="AFR333" s="52"/>
      <c r="AFS333" s="52"/>
      <c r="AFT333" s="52"/>
      <c r="AFU333" s="52"/>
      <c r="AFV333" s="52"/>
      <c r="AFW333" s="52"/>
      <c r="AFX333" s="52"/>
      <c r="AFY333" s="52"/>
      <c r="AFZ333" s="52"/>
      <c r="AGA333" s="52"/>
      <c r="AGB333" s="52"/>
      <c r="AGC333" s="52"/>
      <c r="AGD333" s="52"/>
      <c r="AGE333" s="52"/>
      <c r="AGF333" s="52"/>
      <c r="AGG333" s="52"/>
      <c r="AGH333" s="52"/>
      <c r="AGI333" s="52"/>
      <c r="AGJ333" s="52"/>
      <c r="AGK333" s="52"/>
      <c r="AGL333" s="52"/>
      <c r="AGM333" s="52"/>
      <c r="AGN333" s="52"/>
      <c r="AGO333" s="52"/>
      <c r="AGP333" s="52"/>
      <c r="AGQ333" s="52"/>
      <c r="AGR333" s="52"/>
      <c r="AGS333" s="52"/>
      <c r="AGT333" s="52"/>
      <c r="AGU333" s="52"/>
      <c r="AGV333" s="52"/>
      <c r="AGW333" s="52"/>
      <c r="AGX333" s="52"/>
      <c r="AGY333" s="52"/>
      <c r="AGZ333" s="52"/>
      <c r="AHA333" s="52"/>
      <c r="AHB333" s="52"/>
      <c r="AHC333" s="52"/>
      <c r="AHD333" s="52"/>
      <c r="AHE333" s="52"/>
      <c r="AHF333" s="52"/>
      <c r="AHG333" s="52"/>
      <c r="AHH333" s="52"/>
      <c r="AHI333" s="52"/>
      <c r="AHJ333" s="52"/>
      <c r="AHK333" s="52"/>
      <c r="AHL333" s="52"/>
      <c r="AHM333" s="52"/>
      <c r="AHN333" s="52"/>
      <c r="AHO333" s="52"/>
      <c r="AHP333" s="52"/>
      <c r="AHQ333" s="52"/>
      <c r="AHR333" s="52"/>
      <c r="AHS333" s="52"/>
      <c r="AHT333" s="52"/>
      <c r="AHU333" s="52"/>
      <c r="AHV333" s="52"/>
      <c r="AHW333" s="52"/>
      <c r="AHX333" s="52"/>
      <c r="AHY333" s="52"/>
      <c r="AHZ333" s="52"/>
      <c r="AIA333" s="52"/>
      <c r="AIB333" s="52"/>
      <c r="AIC333" s="52"/>
      <c r="AID333" s="52"/>
      <c r="AIE333" s="52"/>
      <c r="AIF333" s="52"/>
      <c r="AIG333" s="52"/>
      <c r="AIH333" s="52"/>
      <c r="AII333" s="52"/>
      <c r="AIJ333" s="52"/>
      <c r="AIK333" s="52"/>
      <c r="AIL333" s="52"/>
      <c r="AIM333" s="52"/>
      <c r="AIN333" s="52"/>
      <c r="AIO333" s="52"/>
      <c r="AIP333" s="52"/>
      <c r="AIQ333" s="52"/>
      <c r="AIR333" s="52"/>
      <c r="AIS333" s="52"/>
      <c r="AIT333" s="52"/>
      <c r="AIU333" s="52"/>
      <c r="AIV333" s="52"/>
      <c r="AIW333" s="52"/>
      <c r="AIX333" s="52"/>
      <c r="AIY333" s="52"/>
      <c r="AIZ333" s="52"/>
      <c r="AJA333" s="52"/>
      <c r="AJB333" s="52"/>
      <c r="AJC333" s="52"/>
      <c r="AJD333" s="52"/>
      <c r="AJE333" s="52"/>
      <c r="AJF333" s="52"/>
      <c r="AJG333" s="52"/>
      <c r="AJH333" s="52"/>
      <c r="AJI333" s="52"/>
      <c r="AJJ333" s="52"/>
      <c r="AJK333" s="52"/>
      <c r="AJL333" s="52"/>
      <c r="AJM333" s="52"/>
      <c r="AJN333" s="52"/>
      <c r="AJO333" s="52"/>
      <c r="AJP333" s="52"/>
      <c r="AJQ333" s="52"/>
      <c r="AJR333" s="52"/>
      <c r="AJS333" s="52"/>
      <c r="AJT333" s="52"/>
      <c r="AJU333" s="52"/>
      <c r="AJV333" s="52"/>
      <c r="AJW333" s="52"/>
      <c r="AJX333" s="52"/>
      <c r="AJY333" s="52"/>
      <c r="AJZ333" s="52"/>
      <c r="AKA333" s="52"/>
      <c r="AKB333" s="52"/>
      <c r="AKC333" s="52"/>
      <c r="AKD333" s="52"/>
      <c r="AKE333" s="52"/>
      <c r="AKF333" s="52"/>
      <c r="AKG333" s="52"/>
      <c r="AKH333" s="52"/>
      <c r="AKI333" s="52"/>
      <c r="AKJ333" s="52"/>
      <c r="AKK333" s="52"/>
      <c r="AKL333" s="52"/>
      <c r="AKM333" s="52"/>
      <c r="AKN333" s="52"/>
      <c r="AKO333" s="52"/>
      <c r="AKP333" s="52"/>
      <c r="AKQ333" s="52"/>
      <c r="AKR333" s="52"/>
      <c r="AKS333" s="52"/>
      <c r="AKT333" s="52"/>
      <c r="AKU333" s="52"/>
      <c r="AKV333" s="52"/>
      <c r="AKW333" s="52"/>
      <c r="AKX333" s="52"/>
      <c r="AKY333" s="52"/>
      <c r="AKZ333" s="52"/>
      <c r="ALA333" s="52"/>
      <c r="ALB333" s="52"/>
      <c r="ALC333" s="52"/>
      <c r="ALD333" s="52"/>
      <c r="ALE333" s="52"/>
      <c r="ALF333" s="52"/>
      <c r="ALG333" s="52"/>
      <c r="ALH333" s="52"/>
      <c r="ALI333" s="52"/>
      <c r="ALJ333" s="52"/>
      <c r="ALK333" s="52"/>
      <c r="ALL333" s="52"/>
      <c r="ALM333" s="52"/>
      <c r="ALN333" s="52"/>
      <c r="ALO333" s="52"/>
      <c r="ALP333" s="52"/>
      <c r="ALQ333" s="52"/>
      <c r="ALR333" s="52"/>
      <c r="ALS333" s="52"/>
      <c r="ALT333" s="52"/>
      <c r="ALU333" s="52"/>
      <c r="ALV333" s="52"/>
      <c r="ALW333" s="52"/>
      <c r="ALX333" s="52"/>
      <c r="ALY333" s="52"/>
      <c r="ALZ333" s="52"/>
      <c r="AMA333" s="52"/>
      <c r="AMB333" s="52"/>
      <c r="AMC333" s="52"/>
      <c r="AMD333" s="52"/>
      <c r="AME333" s="52"/>
      <c r="AMF333" s="52"/>
      <c r="AMG333" s="52"/>
      <c r="AMH333" s="52"/>
      <c r="AMI333" s="52"/>
      <c r="AMJ333" s="52"/>
      <c r="AMK333" s="52"/>
      <c r="AML333" s="52"/>
      <c r="AMM333" s="52"/>
      <c r="AMN333" s="52"/>
      <c r="AMO333" s="52"/>
      <c r="AMP333" s="52"/>
      <c r="AMQ333" s="52"/>
      <c r="AMR333" s="52"/>
      <c r="AMS333" s="52"/>
      <c r="AMT333" s="52"/>
      <c r="AMU333" s="52"/>
      <c r="AMV333" s="52"/>
      <c r="AMW333" s="52"/>
      <c r="AMX333" s="52"/>
      <c r="AMY333" s="52"/>
      <c r="AMZ333" s="52"/>
      <c r="ANA333" s="52"/>
      <c r="ANB333" s="52"/>
      <c r="ANC333" s="52"/>
      <c r="AND333" s="52"/>
      <c r="ANE333" s="52"/>
      <c r="ANF333" s="52"/>
      <c r="ANG333" s="52"/>
      <c r="ANH333" s="52"/>
      <c r="ANI333" s="52"/>
      <c r="ANJ333" s="52"/>
      <c r="ANK333" s="52"/>
      <c r="ANL333" s="52"/>
      <c r="ANM333" s="52"/>
      <c r="ANN333" s="52"/>
      <c r="ANO333" s="52"/>
      <c r="ANP333" s="52"/>
      <c r="ANQ333" s="52"/>
      <c r="ANR333" s="52"/>
      <c r="ANS333" s="52"/>
      <c r="ANT333" s="52"/>
      <c r="ANU333" s="52"/>
      <c r="ANV333" s="52"/>
      <c r="ANW333" s="52"/>
      <c r="ANX333" s="52"/>
      <c r="ANY333" s="52"/>
      <c r="ANZ333" s="52"/>
      <c r="AOA333" s="52"/>
      <c r="AOB333" s="52"/>
      <c r="AOC333" s="52"/>
      <c r="AOD333" s="52"/>
      <c r="AOE333" s="52"/>
      <c r="AOF333" s="52"/>
      <c r="AOG333" s="52"/>
      <c r="AOH333" s="52"/>
      <c r="AOI333" s="52"/>
      <c r="AOJ333" s="52"/>
      <c r="AOK333" s="52"/>
      <c r="AOL333" s="52"/>
      <c r="AOM333" s="52"/>
      <c r="AON333" s="52"/>
      <c r="AOO333" s="52"/>
      <c r="AOP333" s="52"/>
      <c r="AOQ333" s="52"/>
      <c r="AOR333" s="52"/>
      <c r="AOS333" s="52"/>
      <c r="AOT333" s="52"/>
      <c r="AOU333" s="52"/>
      <c r="AOV333" s="52"/>
      <c r="AOW333" s="52"/>
      <c r="AOX333" s="52"/>
      <c r="AOY333" s="52"/>
      <c r="AOZ333" s="52"/>
      <c r="APA333" s="52"/>
      <c r="APB333" s="52"/>
      <c r="APC333" s="52"/>
      <c r="APD333" s="52"/>
      <c r="APE333" s="52"/>
      <c r="APF333" s="52"/>
      <c r="APG333" s="52"/>
      <c r="APH333" s="52"/>
      <c r="API333" s="52"/>
      <c r="APJ333" s="52"/>
      <c r="APK333" s="52"/>
      <c r="APL333" s="52"/>
      <c r="APM333" s="52"/>
      <c r="APN333" s="52"/>
      <c r="APO333" s="52"/>
      <c r="APP333" s="52"/>
      <c r="APQ333" s="52"/>
      <c r="APR333" s="52"/>
      <c r="APS333" s="52"/>
      <c r="APT333" s="52"/>
      <c r="APU333" s="52"/>
      <c r="APV333" s="52"/>
      <c r="APW333" s="52"/>
      <c r="APX333" s="52"/>
      <c r="APY333" s="52"/>
      <c r="APZ333" s="52"/>
      <c r="AQA333" s="52"/>
      <c r="AQB333" s="52"/>
      <c r="AQC333" s="52"/>
      <c r="AQD333" s="52"/>
      <c r="AQE333" s="52"/>
      <c r="AQF333" s="52"/>
      <c r="AQG333" s="52"/>
      <c r="AQH333" s="52"/>
      <c r="AQI333" s="52"/>
      <c r="AQJ333" s="52"/>
      <c r="AQK333" s="52"/>
      <c r="AQL333" s="52"/>
      <c r="AQM333" s="52"/>
      <c r="AQN333" s="52"/>
      <c r="AQO333" s="52"/>
      <c r="AQP333" s="52"/>
      <c r="AQQ333" s="52"/>
      <c r="AQR333" s="52"/>
      <c r="AQS333" s="52"/>
      <c r="AQT333" s="52"/>
      <c r="AQU333" s="52"/>
      <c r="AQV333" s="52"/>
      <c r="AQW333" s="52"/>
      <c r="AQX333" s="52"/>
      <c r="AQY333" s="52"/>
      <c r="AQZ333" s="52"/>
      <c r="ARA333" s="52"/>
      <c r="ARB333" s="52"/>
      <c r="ARC333" s="52"/>
      <c r="ARD333" s="52"/>
      <c r="ARE333" s="52"/>
      <c r="ARF333" s="52"/>
      <c r="ARG333" s="52"/>
      <c r="ARH333" s="52"/>
      <c r="ARI333" s="52"/>
      <c r="ARJ333" s="52"/>
      <c r="ARK333" s="52"/>
      <c r="ARL333" s="52"/>
      <c r="ARM333" s="52"/>
      <c r="ARN333" s="52"/>
      <c r="ARO333" s="52"/>
      <c r="ARP333" s="52"/>
      <c r="ARQ333" s="52"/>
      <c r="ARR333" s="52"/>
      <c r="ARS333" s="52"/>
      <c r="ART333" s="52"/>
      <c r="ARU333" s="52"/>
      <c r="ARV333" s="52"/>
      <c r="ARW333" s="52"/>
      <c r="ARX333" s="52"/>
      <c r="ARY333" s="52"/>
      <c r="ARZ333" s="52"/>
      <c r="ASA333" s="52"/>
      <c r="ASB333" s="52"/>
      <c r="ASC333" s="52"/>
      <c r="ASD333" s="52"/>
      <c r="ASE333" s="52"/>
      <c r="ASF333" s="52"/>
      <c r="ASG333" s="52"/>
      <c r="ASH333" s="52"/>
      <c r="ASI333" s="52"/>
      <c r="ASJ333" s="52"/>
      <c r="ASK333" s="52"/>
      <c r="ASL333" s="52"/>
      <c r="ASM333" s="52"/>
      <c r="ASN333" s="52"/>
      <c r="ASO333" s="52"/>
      <c r="ASP333" s="52"/>
      <c r="ASQ333" s="52"/>
      <c r="ASR333" s="52"/>
      <c r="ASS333" s="52"/>
      <c r="AST333" s="52"/>
      <c r="ASU333" s="52"/>
      <c r="ASV333" s="52"/>
      <c r="ASW333" s="52"/>
      <c r="ASX333" s="52"/>
      <c r="ASY333" s="52"/>
      <c r="ASZ333" s="52"/>
      <c r="ATA333" s="52"/>
      <c r="ATB333" s="52"/>
      <c r="ATC333" s="52"/>
      <c r="ATD333" s="52"/>
      <c r="ATE333" s="52"/>
      <c r="ATF333" s="52"/>
      <c r="ATG333" s="52"/>
      <c r="ATH333" s="52"/>
      <c r="ATI333" s="52"/>
      <c r="ATJ333" s="52"/>
      <c r="ATK333" s="52"/>
      <c r="ATL333" s="52"/>
      <c r="ATM333" s="52"/>
      <c r="ATN333" s="52"/>
      <c r="ATO333" s="52"/>
      <c r="ATP333" s="52"/>
      <c r="ATQ333" s="52"/>
      <c r="ATR333" s="52"/>
      <c r="ATS333" s="52"/>
      <c r="ATT333" s="52"/>
      <c r="ATU333" s="52"/>
      <c r="ATV333" s="52"/>
      <c r="ATW333" s="52"/>
      <c r="ATX333" s="52"/>
      <c r="ATY333" s="52"/>
      <c r="ATZ333" s="52"/>
      <c r="AUA333" s="52"/>
      <c r="AUB333" s="52"/>
      <c r="AUC333" s="52"/>
      <c r="AUD333" s="52"/>
      <c r="AUE333" s="52"/>
      <c r="AUF333" s="52"/>
      <c r="AUG333" s="52"/>
      <c r="AUH333" s="52"/>
      <c r="AUI333" s="52"/>
      <c r="AUJ333" s="52"/>
      <c r="AUK333" s="52"/>
      <c r="AUL333" s="52"/>
      <c r="AUM333" s="52"/>
      <c r="AUN333" s="52"/>
      <c r="AUO333" s="52"/>
      <c r="AUP333" s="52"/>
      <c r="AUQ333" s="52"/>
      <c r="AUR333" s="52"/>
      <c r="AUS333" s="52"/>
      <c r="AUT333" s="52"/>
      <c r="AUU333" s="52"/>
      <c r="AUV333" s="52"/>
      <c r="AUW333" s="52"/>
      <c r="AUX333" s="52"/>
      <c r="AUY333" s="52"/>
      <c r="AUZ333" s="52"/>
      <c r="AVA333" s="52"/>
      <c r="AVB333" s="52"/>
      <c r="AVC333" s="52"/>
      <c r="AVD333" s="52"/>
      <c r="AVE333" s="52"/>
      <c r="AVF333" s="52"/>
      <c r="AVG333" s="52"/>
      <c r="AVH333" s="52"/>
      <c r="AVI333" s="52"/>
      <c r="AVJ333" s="52"/>
      <c r="AVK333" s="52"/>
      <c r="AVL333" s="52"/>
      <c r="AVM333" s="52"/>
      <c r="AVN333" s="52"/>
      <c r="AVO333" s="52"/>
      <c r="AVP333" s="52"/>
      <c r="AVQ333" s="52"/>
      <c r="AVR333" s="52"/>
      <c r="AVS333" s="52"/>
      <c r="AVT333" s="52"/>
      <c r="AVU333" s="52"/>
      <c r="AVV333" s="52"/>
      <c r="AVW333" s="52"/>
      <c r="AVX333" s="52"/>
      <c r="AVY333" s="52"/>
      <c r="AVZ333" s="52"/>
      <c r="AWA333" s="52"/>
      <c r="AWB333" s="52"/>
      <c r="AWC333" s="52"/>
      <c r="AWD333" s="52"/>
      <c r="AWE333" s="52"/>
      <c r="AWF333" s="52"/>
      <c r="AWG333" s="52"/>
      <c r="AWH333" s="52"/>
      <c r="AWI333" s="52"/>
      <c r="AWJ333" s="52"/>
      <c r="AWK333" s="52"/>
      <c r="AWL333" s="52"/>
      <c r="AWM333" s="52"/>
      <c r="AWN333" s="52"/>
      <c r="AWO333" s="52"/>
      <c r="AWP333" s="52"/>
      <c r="AWQ333" s="52"/>
      <c r="AWR333" s="52"/>
      <c r="AWS333" s="52"/>
      <c r="AWT333" s="52"/>
      <c r="AWU333" s="52"/>
      <c r="AWV333" s="52"/>
      <c r="AWW333" s="52"/>
      <c r="AWX333" s="52"/>
      <c r="AWY333" s="52"/>
      <c r="AWZ333" s="52"/>
      <c r="AXA333" s="52"/>
      <c r="AXB333" s="52"/>
      <c r="AXC333" s="52"/>
      <c r="AXD333" s="52"/>
      <c r="AXE333" s="52"/>
      <c r="AXF333" s="52"/>
      <c r="AXG333" s="52"/>
      <c r="AXH333" s="52"/>
      <c r="AXI333" s="52"/>
      <c r="AXJ333" s="52"/>
      <c r="AXK333" s="52"/>
      <c r="AXL333" s="52"/>
      <c r="AXM333" s="52"/>
      <c r="AXN333" s="52"/>
      <c r="AXO333" s="52"/>
      <c r="AXP333" s="52"/>
      <c r="AXQ333" s="52"/>
      <c r="AXR333" s="52"/>
      <c r="AXS333" s="52"/>
      <c r="AXT333" s="52"/>
      <c r="AXU333" s="52"/>
      <c r="AXV333" s="52"/>
      <c r="AXW333" s="52"/>
      <c r="AXX333" s="52"/>
      <c r="AXY333" s="52"/>
      <c r="AXZ333" s="52"/>
      <c r="AYA333" s="52"/>
      <c r="AYB333" s="52"/>
      <c r="AYC333" s="52"/>
      <c r="AYD333" s="52"/>
      <c r="AYE333" s="52"/>
      <c r="AYF333" s="52"/>
      <c r="AYG333" s="52"/>
      <c r="AYH333" s="52"/>
      <c r="AYI333" s="52"/>
      <c r="AYJ333" s="52"/>
      <c r="AYK333" s="52"/>
      <c r="AYL333" s="52"/>
      <c r="AYM333" s="52"/>
      <c r="AYN333" s="52"/>
      <c r="AYO333" s="52"/>
      <c r="AYP333" s="52"/>
      <c r="AYQ333" s="52"/>
      <c r="AYR333" s="52"/>
      <c r="AYS333" s="52"/>
      <c r="AYT333" s="52"/>
      <c r="AYU333" s="52"/>
      <c r="AYV333" s="52"/>
      <c r="AYW333" s="52"/>
      <c r="AYX333" s="52"/>
      <c r="AYY333" s="52"/>
      <c r="AYZ333" s="52"/>
      <c r="AZA333" s="52"/>
      <c r="AZB333" s="52"/>
      <c r="AZC333" s="52"/>
      <c r="AZD333" s="52"/>
      <c r="AZE333" s="52"/>
      <c r="AZF333" s="52"/>
      <c r="AZG333" s="52"/>
      <c r="AZH333" s="52"/>
      <c r="AZI333" s="52"/>
      <c r="AZJ333" s="52"/>
      <c r="AZK333" s="52"/>
      <c r="AZL333" s="52"/>
      <c r="AZM333" s="52"/>
      <c r="AZN333" s="52"/>
      <c r="AZO333" s="52"/>
      <c r="AZP333" s="52"/>
      <c r="AZQ333" s="52"/>
      <c r="AZR333" s="52"/>
      <c r="AZS333" s="52"/>
      <c r="AZT333" s="52"/>
      <c r="AZU333" s="52"/>
      <c r="AZV333" s="52"/>
      <c r="AZW333" s="52"/>
      <c r="AZX333" s="52"/>
      <c r="AZY333" s="52"/>
      <c r="AZZ333" s="52"/>
      <c r="BAA333" s="52"/>
      <c r="BAB333" s="52"/>
      <c r="BAC333" s="52"/>
      <c r="BAD333" s="52"/>
      <c r="BAE333" s="52"/>
      <c r="BAF333" s="52"/>
      <c r="BAG333" s="52"/>
      <c r="BAH333" s="52"/>
      <c r="BAI333" s="52"/>
      <c r="BAJ333" s="52"/>
      <c r="BAK333" s="52"/>
      <c r="BAL333" s="52"/>
      <c r="BAM333" s="52"/>
      <c r="BAN333" s="52"/>
      <c r="BAO333" s="52"/>
      <c r="BAP333" s="52"/>
      <c r="BAQ333" s="52"/>
      <c r="BAR333" s="52"/>
      <c r="BAS333" s="52"/>
      <c r="BAT333" s="52"/>
      <c r="BAU333" s="52"/>
      <c r="BAV333" s="52"/>
      <c r="BAW333" s="52"/>
      <c r="BAX333" s="52"/>
      <c r="BAY333" s="52"/>
      <c r="BAZ333" s="52"/>
      <c r="BBA333" s="52"/>
      <c r="BBB333" s="52"/>
      <c r="BBC333" s="52"/>
      <c r="BBD333" s="52"/>
      <c r="BBE333" s="52"/>
      <c r="BBF333" s="52"/>
      <c r="BBG333" s="52"/>
      <c r="BBH333" s="52"/>
      <c r="BBI333" s="52"/>
      <c r="BBJ333" s="52"/>
      <c r="BBK333" s="52"/>
      <c r="BBL333" s="52"/>
      <c r="BBM333" s="52"/>
      <c r="BBN333" s="52"/>
      <c r="BBO333" s="52"/>
      <c r="BBP333" s="52"/>
      <c r="BBQ333" s="52"/>
      <c r="BBR333" s="52"/>
      <c r="BBS333" s="52"/>
      <c r="BBT333" s="52"/>
      <c r="BBU333" s="52"/>
      <c r="BBV333" s="52"/>
      <c r="BBW333" s="52"/>
      <c r="BBX333" s="52"/>
      <c r="BBY333" s="52"/>
      <c r="BBZ333" s="52"/>
      <c r="BCA333" s="52"/>
      <c r="BCB333" s="52"/>
      <c r="BCC333" s="52"/>
      <c r="BCD333" s="52"/>
      <c r="BCE333" s="52"/>
      <c r="BCF333" s="52"/>
      <c r="BCG333" s="52"/>
      <c r="BCH333" s="52"/>
      <c r="BCI333" s="52"/>
      <c r="BCJ333" s="52"/>
      <c r="BCK333" s="52"/>
      <c r="BCL333" s="52"/>
      <c r="BCM333" s="52"/>
      <c r="BCN333" s="52"/>
      <c r="BCO333" s="52"/>
      <c r="BCP333" s="52"/>
      <c r="BCQ333" s="52"/>
      <c r="BCR333" s="52"/>
      <c r="BCS333" s="52"/>
      <c r="BCT333" s="52"/>
    </row>
    <row r="334" spans="1:1450" s="52" customFormat="1" x14ac:dyDescent="0.25">
      <c r="A334" s="77" t="s">
        <v>684</v>
      </c>
      <c r="B334" s="78" t="s">
        <v>684</v>
      </c>
      <c r="C334" s="78" t="s">
        <v>84</v>
      </c>
      <c r="D334" s="78" t="s">
        <v>851</v>
      </c>
      <c r="E334" s="78" t="s">
        <v>850</v>
      </c>
      <c r="F334" s="117" t="s">
        <v>982</v>
      </c>
      <c r="G334" s="78">
        <v>16398</v>
      </c>
      <c r="H334" s="78">
        <v>946</v>
      </c>
      <c r="I334" s="78">
        <v>375</v>
      </c>
      <c r="J334" s="78"/>
      <c r="K334" s="78"/>
      <c r="L334" s="61"/>
      <c r="M334" s="61"/>
      <c r="N334" s="61"/>
      <c r="O334" s="61">
        <f t="shared" si="59"/>
        <v>1</v>
      </c>
      <c r="P334" s="61"/>
      <c r="Q334" s="61"/>
      <c r="R334" s="61"/>
      <c r="S334" s="61"/>
      <c r="T334" s="61"/>
      <c r="U334" s="61"/>
      <c r="V334" s="61"/>
      <c r="W334" s="61"/>
      <c r="X334" s="61"/>
      <c r="Y334" s="88"/>
      <c r="Z334" s="88"/>
      <c r="AA334" s="88"/>
      <c r="AB334" s="88"/>
      <c r="AC334" s="61"/>
      <c r="AD334" s="61"/>
      <c r="AE334" s="61"/>
      <c r="AF334" s="33"/>
      <c r="AG334" s="89"/>
      <c r="AH334" s="86"/>
      <c r="AI334" s="86"/>
      <c r="AJ334" s="86"/>
      <c r="AK334" s="86"/>
      <c r="AL334" s="61"/>
    </row>
    <row r="335" spans="1:1450" s="61" customFormat="1" x14ac:dyDescent="0.25">
      <c r="A335" s="115" t="s">
        <v>684</v>
      </c>
      <c r="B335" s="118" t="s">
        <v>684</v>
      </c>
      <c r="C335" s="118" t="s">
        <v>84</v>
      </c>
      <c r="D335" s="118" t="s">
        <v>852</v>
      </c>
      <c r="E335" s="118" t="s">
        <v>853</v>
      </c>
      <c r="F335" s="119" t="s">
        <v>983</v>
      </c>
      <c r="G335" s="53">
        <v>17367</v>
      </c>
      <c r="H335" s="53">
        <v>1129</v>
      </c>
      <c r="I335" s="53">
        <v>655</v>
      </c>
      <c r="J335" s="53">
        <v>1</v>
      </c>
      <c r="K335" s="116">
        <f>AVERAGE(G335)</f>
        <v>17367</v>
      </c>
      <c r="L335" s="116"/>
      <c r="M335" s="52"/>
      <c r="N335" s="52"/>
      <c r="O335" s="52">
        <f t="shared" si="59"/>
        <v>1</v>
      </c>
      <c r="P335" s="52"/>
      <c r="Q335" s="52"/>
      <c r="R335" s="52"/>
      <c r="S335" s="52"/>
      <c r="T335" s="52"/>
      <c r="U335" s="52"/>
      <c r="V335" s="52"/>
      <c r="W335" s="52"/>
      <c r="X335" s="52"/>
      <c r="Y335" s="58"/>
      <c r="Z335" s="58"/>
      <c r="AA335" s="58"/>
      <c r="AB335" s="58"/>
      <c r="AC335" s="52"/>
      <c r="AD335" s="52"/>
      <c r="AE335" s="52"/>
      <c r="AF335" s="29"/>
      <c r="AG335" s="60"/>
      <c r="AH335" s="59"/>
      <c r="AI335" s="59"/>
      <c r="AJ335" s="59"/>
      <c r="AK335" s="59"/>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c r="CD335" s="52"/>
      <c r="CE335" s="52"/>
      <c r="CF335" s="52"/>
      <c r="CG335" s="52"/>
      <c r="CH335" s="52"/>
      <c r="CI335" s="52"/>
      <c r="CJ335" s="52"/>
      <c r="CK335" s="52"/>
      <c r="CL335" s="52"/>
      <c r="CM335" s="52"/>
      <c r="CN335" s="52"/>
      <c r="CO335" s="52"/>
      <c r="CP335" s="52"/>
      <c r="CQ335" s="52"/>
      <c r="CR335" s="52"/>
      <c r="CS335" s="52"/>
      <c r="CT335" s="52"/>
      <c r="CU335" s="52"/>
      <c r="CV335" s="52"/>
      <c r="CW335" s="52"/>
      <c r="CX335" s="52"/>
      <c r="CY335" s="52"/>
      <c r="CZ335" s="52"/>
      <c r="DA335" s="52"/>
      <c r="DB335" s="52"/>
      <c r="DC335" s="52"/>
      <c r="DD335" s="52"/>
      <c r="DE335" s="52"/>
      <c r="DF335" s="52"/>
      <c r="DG335" s="52"/>
      <c r="DH335" s="52"/>
      <c r="DI335" s="52"/>
      <c r="DJ335" s="52"/>
      <c r="DK335" s="52"/>
      <c r="DL335" s="52"/>
      <c r="DM335" s="52"/>
      <c r="DN335" s="52"/>
      <c r="DO335" s="52"/>
      <c r="DP335" s="52"/>
      <c r="DQ335" s="52"/>
      <c r="DR335" s="52"/>
      <c r="DS335" s="52"/>
      <c r="DT335" s="52"/>
      <c r="DU335" s="52"/>
      <c r="DV335" s="52"/>
      <c r="DW335" s="52"/>
      <c r="DX335" s="52"/>
      <c r="DY335" s="52"/>
      <c r="DZ335" s="52"/>
      <c r="EA335" s="52"/>
      <c r="EB335" s="52"/>
      <c r="EC335" s="52"/>
      <c r="ED335" s="52"/>
      <c r="EE335" s="52"/>
      <c r="EF335" s="52"/>
      <c r="EG335" s="52"/>
      <c r="EH335" s="52"/>
      <c r="EI335" s="52"/>
      <c r="EJ335" s="52"/>
      <c r="EK335" s="52"/>
      <c r="EL335" s="52"/>
      <c r="EM335" s="52"/>
      <c r="EN335" s="52"/>
      <c r="EO335" s="52"/>
      <c r="EP335" s="52"/>
      <c r="EQ335" s="52"/>
      <c r="ER335" s="52"/>
      <c r="ES335" s="52"/>
      <c r="ET335" s="52"/>
      <c r="EU335" s="52"/>
      <c r="EV335" s="52"/>
      <c r="EW335" s="52"/>
      <c r="EX335" s="52"/>
      <c r="EY335" s="52"/>
      <c r="EZ335" s="52"/>
      <c r="FA335" s="52"/>
      <c r="FB335" s="52"/>
      <c r="FC335" s="52"/>
      <c r="FD335" s="52"/>
      <c r="FE335" s="52"/>
      <c r="FF335" s="52"/>
      <c r="FG335" s="52"/>
      <c r="FH335" s="52"/>
      <c r="FI335" s="52"/>
      <c r="FJ335" s="52"/>
      <c r="FK335" s="52"/>
      <c r="FL335" s="52"/>
      <c r="FM335" s="52"/>
      <c r="FN335" s="52"/>
      <c r="FO335" s="52"/>
      <c r="FP335" s="52"/>
      <c r="FQ335" s="52"/>
      <c r="FR335" s="52"/>
      <c r="FS335" s="52"/>
      <c r="FT335" s="52"/>
      <c r="FU335" s="52"/>
      <c r="FV335" s="52"/>
      <c r="FW335" s="52"/>
      <c r="FX335" s="52"/>
      <c r="FY335" s="52"/>
      <c r="FZ335" s="52"/>
      <c r="GA335" s="52"/>
      <c r="GB335" s="52"/>
      <c r="GC335" s="52"/>
      <c r="GD335" s="52"/>
      <c r="GE335" s="52"/>
      <c r="GF335" s="52"/>
      <c r="GG335" s="52"/>
      <c r="GH335" s="52"/>
      <c r="GI335" s="52"/>
      <c r="GJ335" s="52"/>
      <c r="GK335" s="52"/>
      <c r="GL335" s="52"/>
      <c r="GM335" s="52"/>
      <c r="GN335" s="52"/>
      <c r="GO335" s="52"/>
      <c r="GP335" s="52"/>
      <c r="GQ335" s="52"/>
      <c r="GR335" s="52"/>
      <c r="GS335" s="52"/>
      <c r="GT335" s="52"/>
      <c r="GU335" s="52"/>
      <c r="GV335" s="52"/>
      <c r="GW335" s="52"/>
      <c r="GX335" s="52"/>
      <c r="GY335" s="52"/>
      <c r="GZ335" s="52"/>
      <c r="HA335" s="52"/>
      <c r="HB335" s="52"/>
      <c r="HC335" s="52"/>
      <c r="HD335" s="52"/>
      <c r="HE335" s="52"/>
      <c r="HF335" s="52"/>
      <c r="HG335" s="52"/>
      <c r="HH335" s="52"/>
      <c r="HI335" s="52"/>
      <c r="HJ335" s="52"/>
      <c r="HK335" s="52"/>
      <c r="HL335" s="52"/>
      <c r="HM335" s="52"/>
      <c r="HN335" s="52"/>
      <c r="HO335" s="52"/>
      <c r="HP335" s="52"/>
      <c r="HQ335" s="52"/>
      <c r="HR335" s="52"/>
      <c r="HS335" s="52"/>
      <c r="HT335" s="52"/>
      <c r="HU335" s="52"/>
      <c r="HV335" s="52"/>
      <c r="HW335" s="52"/>
      <c r="HX335" s="52"/>
      <c r="HY335" s="52"/>
      <c r="HZ335" s="52"/>
      <c r="IA335" s="52"/>
      <c r="IB335" s="52"/>
      <c r="IC335" s="52"/>
      <c r="ID335" s="52"/>
      <c r="IE335" s="52"/>
      <c r="IF335" s="52"/>
      <c r="IG335" s="52"/>
      <c r="IH335" s="52"/>
      <c r="II335" s="52"/>
      <c r="IJ335" s="52"/>
      <c r="IK335" s="52"/>
      <c r="IL335" s="52"/>
      <c r="IM335" s="52"/>
      <c r="IN335" s="52"/>
      <c r="IO335" s="52"/>
      <c r="IP335" s="52"/>
      <c r="IQ335" s="52"/>
      <c r="IR335" s="52"/>
      <c r="IS335" s="52"/>
      <c r="IT335" s="52"/>
      <c r="IU335" s="52"/>
      <c r="IV335" s="52"/>
      <c r="IW335" s="52"/>
      <c r="IX335" s="52"/>
      <c r="IY335" s="52"/>
      <c r="IZ335" s="52"/>
      <c r="JA335" s="52"/>
      <c r="JB335" s="52"/>
      <c r="JC335" s="52"/>
      <c r="JD335" s="52"/>
      <c r="JE335" s="52"/>
      <c r="JF335" s="52"/>
      <c r="JG335" s="52"/>
      <c r="JH335" s="52"/>
      <c r="JI335" s="52"/>
      <c r="JJ335" s="52"/>
      <c r="JK335" s="52"/>
      <c r="JL335" s="52"/>
      <c r="JM335" s="52"/>
      <c r="JN335" s="52"/>
      <c r="JO335" s="52"/>
      <c r="JP335" s="52"/>
      <c r="JQ335" s="52"/>
      <c r="JR335" s="52"/>
      <c r="JS335" s="52"/>
      <c r="JT335" s="52"/>
      <c r="JU335" s="52"/>
      <c r="JV335" s="52"/>
      <c r="JW335" s="52"/>
      <c r="JX335" s="52"/>
      <c r="JY335" s="52"/>
      <c r="JZ335" s="52"/>
      <c r="KA335" s="52"/>
      <c r="KB335" s="52"/>
      <c r="KC335" s="52"/>
      <c r="KD335" s="52"/>
      <c r="KE335" s="52"/>
      <c r="KF335" s="52"/>
      <c r="KG335" s="52"/>
      <c r="KH335" s="52"/>
      <c r="KI335" s="52"/>
      <c r="KJ335" s="52"/>
      <c r="KK335" s="52"/>
      <c r="KL335" s="52"/>
      <c r="KM335" s="52"/>
      <c r="KN335" s="52"/>
      <c r="KO335" s="52"/>
      <c r="KP335" s="52"/>
      <c r="KQ335" s="52"/>
      <c r="KR335" s="52"/>
      <c r="KS335" s="52"/>
      <c r="KT335" s="52"/>
      <c r="KU335" s="52"/>
      <c r="KV335" s="52"/>
      <c r="KW335" s="52"/>
      <c r="KX335" s="52"/>
      <c r="KY335" s="52"/>
      <c r="KZ335" s="52"/>
      <c r="LA335" s="52"/>
      <c r="LB335" s="52"/>
      <c r="LC335" s="52"/>
      <c r="LD335" s="52"/>
      <c r="LE335" s="52"/>
      <c r="LF335" s="52"/>
      <c r="LG335" s="52"/>
      <c r="LH335" s="52"/>
      <c r="LI335" s="52"/>
      <c r="LJ335" s="52"/>
      <c r="LK335" s="52"/>
      <c r="LL335" s="52"/>
      <c r="LM335" s="52"/>
      <c r="LN335" s="52"/>
      <c r="LO335" s="52"/>
      <c r="LP335" s="52"/>
      <c r="LQ335" s="52"/>
      <c r="LR335" s="52"/>
      <c r="LS335" s="52"/>
      <c r="LT335" s="52"/>
      <c r="LU335" s="52"/>
      <c r="LV335" s="52"/>
      <c r="LW335" s="52"/>
      <c r="LX335" s="52"/>
      <c r="LY335" s="52"/>
      <c r="LZ335" s="52"/>
      <c r="MA335" s="52"/>
      <c r="MB335" s="52"/>
      <c r="MC335" s="52"/>
      <c r="MD335" s="52"/>
      <c r="ME335" s="52"/>
      <c r="MF335" s="52"/>
      <c r="MG335" s="52"/>
      <c r="MH335" s="52"/>
      <c r="MI335" s="52"/>
      <c r="MJ335" s="52"/>
      <c r="MK335" s="52"/>
      <c r="ML335" s="52"/>
      <c r="MM335" s="52"/>
      <c r="MN335" s="52"/>
      <c r="MO335" s="52"/>
      <c r="MP335" s="52"/>
      <c r="MQ335" s="52"/>
      <c r="MR335" s="52"/>
      <c r="MS335" s="52"/>
      <c r="MT335" s="52"/>
      <c r="MU335" s="52"/>
      <c r="MV335" s="52"/>
      <c r="MW335" s="52"/>
      <c r="MX335" s="52"/>
      <c r="MY335" s="52"/>
      <c r="MZ335" s="52"/>
      <c r="NA335" s="52"/>
      <c r="NB335" s="52"/>
      <c r="NC335" s="52"/>
      <c r="ND335" s="52"/>
      <c r="NE335" s="52"/>
      <c r="NF335" s="52"/>
      <c r="NG335" s="52"/>
      <c r="NH335" s="52"/>
      <c r="NI335" s="52"/>
      <c r="NJ335" s="52"/>
      <c r="NK335" s="52"/>
      <c r="NL335" s="52"/>
      <c r="NM335" s="52"/>
      <c r="NN335" s="52"/>
      <c r="NO335" s="52"/>
      <c r="NP335" s="52"/>
      <c r="NQ335" s="52"/>
      <c r="NR335" s="52"/>
      <c r="NS335" s="52"/>
      <c r="NT335" s="52"/>
      <c r="NU335" s="52"/>
      <c r="NV335" s="52"/>
      <c r="NW335" s="52"/>
      <c r="NX335" s="52"/>
      <c r="NY335" s="52"/>
      <c r="NZ335" s="52"/>
      <c r="OA335" s="52"/>
      <c r="OB335" s="52"/>
      <c r="OC335" s="52"/>
      <c r="OD335" s="52"/>
      <c r="OE335" s="52"/>
      <c r="OF335" s="52"/>
      <c r="OG335" s="52"/>
      <c r="OH335" s="52"/>
      <c r="OI335" s="52"/>
      <c r="OJ335" s="52"/>
      <c r="OK335" s="52"/>
      <c r="OL335" s="52"/>
      <c r="OM335" s="52"/>
      <c r="ON335" s="52"/>
      <c r="OO335" s="52"/>
      <c r="OP335" s="52"/>
      <c r="OQ335" s="52"/>
      <c r="OR335" s="52"/>
      <c r="OS335" s="52"/>
      <c r="OT335" s="52"/>
      <c r="OU335" s="52"/>
      <c r="OV335" s="52"/>
      <c r="OW335" s="52"/>
      <c r="OX335" s="52"/>
      <c r="OY335" s="52"/>
      <c r="OZ335" s="52"/>
      <c r="PA335" s="52"/>
      <c r="PB335" s="52"/>
      <c r="PC335" s="52"/>
      <c r="PD335" s="52"/>
      <c r="PE335" s="52"/>
      <c r="PF335" s="52"/>
      <c r="PG335" s="52"/>
      <c r="PH335" s="52"/>
      <c r="PI335" s="52"/>
      <c r="PJ335" s="52"/>
      <c r="PK335" s="52"/>
      <c r="PL335" s="52"/>
      <c r="PM335" s="52"/>
      <c r="PN335" s="52"/>
      <c r="PO335" s="52"/>
      <c r="PP335" s="52"/>
      <c r="PQ335" s="52"/>
      <c r="PR335" s="52"/>
      <c r="PS335" s="52"/>
      <c r="PT335" s="52"/>
      <c r="PU335" s="52"/>
      <c r="PV335" s="52"/>
      <c r="PW335" s="52"/>
      <c r="PX335" s="52"/>
      <c r="PY335" s="52"/>
      <c r="PZ335" s="52"/>
      <c r="QA335" s="52"/>
      <c r="QB335" s="52"/>
      <c r="QC335" s="52"/>
      <c r="QD335" s="52"/>
      <c r="QE335" s="52"/>
      <c r="QF335" s="52"/>
      <c r="QG335" s="52"/>
      <c r="QH335" s="52"/>
      <c r="QI335" s="52"/>
      <c r="QJ335" s="52"/>
      <c r="QK335" s="52"/>
      <c r="QL335" s="52"/>
      <c r="QM335" s="52"/>
      <c r="QN335" s="52"/>
      <c r="QO335" s="52"/>
      <c r="QP335" s="52"/>
      <c r="QQ335" s="52"/>
      <c r="QR335" s="52"/>
      <c r="QS335" s="52"/>
      <c r="QT335" s="52"/>
      <c r="QU335" s="52"/>
      <c r="QV335" s="52"/>
      <c r="QW335" s="52"/>
      <c r="QX335" s="52"/>
      <c r="QY335" s="52"/>
      <c r="QZ335" s="52"/>
      <c r="RA335" s="52"/>
      <c r="RB335" s="52"/>
      <c r="RC335" s="52"/>
      <c r="RD335" s="52"/>
      <c r="RE335" s="52"/>
      <c r="RF335" s="52"/>
      <c r="RG335" s="52"/>
      <c r="RH335" s="52"/>
      <c r="RI335" s="52"/>
      <c r="RJ335" s="52"/>
      <c r="RK335" s="52"/>
      <c r="RL335" s="52"/>
      <c r="RM335" s="52"/>
      <c r="RN335" s="52"/>
      <c r="RO335" s="52"/>
      <c r="RP335" s="52"/>
      <c r="RQ335" s="52"/>
      <c r="RR335" s="52"/>
      <c r="RS335" s="52"/>
      <c r="RT335" s="52"/>
      <c r="RU335" s="52"/>
      <c r="RV335" s="52"/>
      <c r="RW335" s="52"/>
      <c r="RX335" s="52"/>
      <c r="RY335" s="52"/>
      <c r="RZ335" s="52"/>
      <c r="SA335" s="52"/>
      <c r="SB335" s="52"/>
      <c r="SC335" s="52"/>
      <c r="SD335" s="52"/>
      <c r="SE335" s="52"/>
      <c r="SF335" s="52"/>
      <c r="SG335" s="52"/>
      <c r="SH335" s="52"/>
      <c r="SI335" s="52"/>
      <c r="SJ335" s="52"/>
      <c r="SK335" s="52"/>
      <c r="SL335" s="52"/>
      <c r="SM335" s="52"/>
      <c r="SN335" s="52"/>
      <c r="SO335" s="52"/>
      <c r="SP335" s="52"/>
      <c r="SQ335" s="52"/>
      <c r="SR335" s="52"/>
      <c r="SS335" s="52"/>
      <c r="ST335" s="52"/>
      <c r="SU335" s="52"/>
      <c r="SV335" s="52"/>
      <c r="SW335" s="52"/>
      <c r="SX335" s="52"/>
      <c r="SY335" s="52"/>
      <c r="SZ335" s="52"/>
      <c r="TA335" s="52"/>
      <c r="TB335" s="52"/>
      <c r="TC335" s="52"/>
      <c r="TD335" s="52"/>
      <c r="TE335" s="52"/>
      <c r="TF335" s="52"/>
      <c r="TG335" s="52"/>
      <c r="TH335" s="52"/>
      <c r="TI335" s="52"/>
      <c r="TJ335" s="52"/>
      <c r="TK335" s="52"/>
      <c r="TL335" s="52"/>
      <c r="TM335" s="52"/>
      <c r="TN335" s="52"/>
      <c r="TO335" s="52"/>
      <c r="TP335" s="52"/>
      <c r="TQ335" s="52"/>
      <c r="TR335" s="52"/>
      <c r="TS335" s="52"/>
      <c r="TT335" s="52"/>
      <c r="TU335" s="52"/>
      <c r="TV335" s="52"/>
      <c r="TW335" s="52"/>
      <c r="TX335" s="52"/>
      <c r="TY335" s="52"/>
      <c r="TZ335" s="52"/>
      <c r="UA335" s="52"/>
      <c r="UB335" s="52"/>
      <c r="UC335" s="52"/>
      <c r="UD335" s="52"/>
      <c r="UE335" s="52"/>
      <c r="UF335" s="52"/>
      <c r="UG335" s="52"/>
      <c r="UH335" s="52"/>
      <c r="UI335" s="52"/>
      <c r="UJ335" s="52"/>
      <c r="UK335" s="52"/>
      <c r="UL335" s="52"/>
      <c r="UM335" s="52"/>
      <c r="UN335" s="52"/>
      <c r="UO335" s="52"/>
      <c r="UP335" s="52"/>
      <c r="UQ335" s="52"/>
      <c r="UR335" s="52"/>
      <c r="US335" s="52"/>
      <c r="UT335" s="52"/>
      <c r="UU335" s="52"/>
      <c r="UV335" s="52"/>
      <c r="UW335" s="52"/>
      <c r="UX335" s="52"/>
      <c r="UY335" s="52"/>
      <c r="UZ335" s="52"/>
      <c r="VA335" s="52"/>
      <c r="VB335" s="52"/>
      <c r="VC335" s="52"/>
      <c r="VD335" s="52"/>
      <c r="VE335" s="52"/>
      <c r="VF335" s="52"/>
      <c r="VG335" s="52"/>
      <c r="VH335" s="52"/>
      <c r="VI335" s="52"/>
      <c r="VJ335" s="52"/>
      <c r="VK335" s="52"/>
      <c r="VL335" s="52"/>
      <c r="VM335" s="52"/>
      <c r="VN335" s="52"/>
      <c r="VO335" s="52"/>
      <c r="VP335" s="52"/>
      <c r="VQ335" s="52"/>
      <c r="VR335" s="52"/>
      <c r="VS335" s="52"/>
      <c r="VT335" s="52"/>
      <c r="VU335" s="52"/>
      <c r="VV335" s="52"/>
      <c r="VW335" s="52"/>
      <c r="VX335" s="52"/>
      <c r="VY335" s="52"/>
      <c r="VZ335" s="52"/>
      <c r="WA335" s="52"/>
      <c r="WB335" s="52"/>
      <c r="WC335" s="52"/>
      <c r="WD335" s="52"/>
      <c r="WE335" s="52"/>
      <c r="WF335" s="52"/>
      <c r="WG335" s="52"/>
      <c r="WH335" s="52"/>
      <c r="WI335" s="52"/>
      <c r="WJ335" s="52"/>
      <c r="WK335" s="52"/>
      <c r="WL335" s="52"/>
      <c r="WM335" s="52"/>
      <c r="WN335" s="52"/>
      <c r="WO335" s="52"/>
      <c r="WP335" s="52"/>
      <c r="WQ335" s="52"/>
      <c r="WR335" s="52"/>
      <c r="WS335" s="52"/>
      <c r="WT335" s="52"/>
      <c r="WU335" s="52"/>
      <c r="WV335" s="52"/>
      <c r="WW335" s="52"/>
      <c r="WX335" s="52"/>
      <c r="WY335" s="52"/>
      <c r="WZ335" s="52"/>
      <c r="XA335" s="52"/>
      <c r="XB335" s="52"/>
      <c r="XC335" s="52"/>
      <c r="XD335" s="52"/>
      <c r="XE335" s="52"/>
      <c r="XF335" s="52"/>
      <c r="XG335" s="52"/>
      <c r="XH335" s="52"/>
      <c r="XI335" s="52"/>
      <c r="XJ335" s="52"/>
      <c r="XK335" s="52"/>
      <c r="XL335" s="52"/>
      <c r="XM335" s="52"/>
      <c r="XN335" s="52"/>
      <c r="XO335" s="52"/>
      <c r="XP335" s="52"/>
      <c r="XQ335" s="52"/>
      <c r="XR335" s="52"/>
      <c r="XS335" s="52"/>
      <c r="XT335" s="52"/>
      <c r="XU335" s="52"/>
      <c r="XV335" s="52"/>
      <c r="XW335" s="52"/>
      <c r="XX335" s="52"/>
      <c r="XY335" s="52"/>
      <c r="XZ335" s="52"/>
      <c r="YA335" s="52"/>
      <c r="YB335" s="52"/>
      <c r="YC335" s="52"/>
      <c r="YD335" s="52"/>
      <c r="YE335" s="52"/>
      <c r="YF335" s="52"/>
      <c r="YG335" s="52"/>
      <c r="YH335" s="52"/>
      <c r="YI335" s="52"/>
      <c r="YJ335" s="52"/>
      <c r="YK335" s="52"/>
      <c r="YL335" s="52"/>
      <c r="YM335" s="52"/>
      <c r="YN335" s="52"/>
      <c r="YO335" s="52"/>
      <c r="YP335" s="52"/>
      <c r="YQ335" s="52"/>
      <c r="YR335" s="52"/>
      <c r="YS335" s="52"/>
      <c r="YT335" s="52"/>
      <c r="YU335" s="52"/>
      <c r="YV335" s="52"/>
      <c r="YW335" s="52"/>
      <c r="YX335" s="52"/>
      <c r="YY335" s="52"/>
      <c r="YZ335" s="52"/>
      <c r="ZA335" s="52"/>
      <c r="ZB335" s="52"/>
      <c r="ZC335" s="52"/>
      <c r="ZD335" s="52"/>
      <c r="ZE335" s="52"/>
      <c r="ZF335" s="52"/>
      <c r="ZG335" s="52"/>
      <c r="ZH335" s="52"/>
      <c r="ZI335" s="52"/>
      <c r="ZJ335" s="52"/>
      <c r="ZK335" s="52"/>
      <c r="ZL335" s="52"/>
      <c r="ZM335" s="52"/>
      <c r="ZN335" s="52"/>
      <c r="ZO335" s="52"/>
      <c r="ZP335" s="52"/>
      <c r="ZQ335" s="52"/>
      <c r="ZR335" s="52"/>
      <c r="ZS335" s="52"/>
      <c r="ZT335" s="52"/>
      <c r="ZU335" s="52"/>
      <c r="ZV335" s="52"/>
      <c r="ZW335" s="52"/>
      <c r="ZX335" s="52"/>
      <c r="ZY335" s="52"/>
      <c r="ZZ335" s="52"/>
      <c r="AAA335" s="52"/>
      <c r="AAB335" s="52"/>
      <c r="AAC335" s="52"/>
      <c r="AAD335" s="52"/>
      <c r="AAE335" s="52"/>
      <c r="AAF335" s="52"/>
      <c r="AAG335" s="52"/>
      <c r="AAH335" s="52"/>
      <c r="AAI335" s="52"/>
      <c r="AAJ335" s="52"/>
      <c r="AAK335" s="52"/>
      <c r="AAL335" s="52"/>
      <c r="AAM335" s="52"/>
      <c r="AAN335" s="52"/>
      <c r="AAO335" s="52"/>
      <c r="AAP335" s="52"/>
      <c r="AAQ335" s="52"/>
      <c r="AAR335" s="52"/>
      <c r="AAS335" s="52"/>
      <c r="AAT335" s="52"/>
      <c r="AAU335" s="52"/>
      <c r="AAV335" s="52"/>
      <c r="AAW335" s="52"/>
      <c r="AAX335" s="52"/>
      <c r="AAY335" s="52"/>
      <c r="AAZ335" s="52"/>
      <c r="ABA335" s="52"/>
      <c r="ABB335" s="52"/>
      <c r="ABC335" s="52"/>
      <c r="ABD335" s="52"/>
      <c r="ABE335" s="52"/>
      <c r="ABF335" s="52"/>
      <c r="ABG335" s="52"/>
      <c r="ABH335" s="52"/>
      <c r="ABI335" s="52"/>
      <c r="ABJ335" s="52"/>
      <c r="ABK335" s="52"/>
      <c r="ABL335" s="52"/>
      <c r="ABM335" s="52"/>
      <c r="ABN335" s="52"/>
      <c r="ABO335" s="52"/>
      <c r="ABP335" s="52"/>
      <c r="ABQ335" s="52"/>
      <c r="ABR335" s="52"/>
      <c r="ABS335" s="52"/>
      <c r="ABT335" s="52"/>
      <c r="ABU335" s="52"/>
      <c r="ABV335" s="52"/>
      <c r="ABW335" s="52"/>
      <c r="ABX335" s="52"/>
      <c r="ABY335" s="52"/>
      <c r="ABZ335" s="52"/>
      <c r="ACA335" s="52"/>
      <c r="ACB335" s="52"/>
      <c r="ACC335" s="52"/>
      <c r="ACD335" s="52"/>
      <c r="ACE335" s="52"/>
      <c r="ACF335" s="52"/>
      <c r="ACG335" s="52"/>
      <c r="ACH335" s="52"/>
      <c r="ACI335" s="52"/>
      <c r="ACJ335" s="52"/>
      <c r="ACK335" s="52"/>
      <c r="ACL335" s="52"/>
      <c r="ACM335" s="52"/>
      <c r="ACN335" s="52"/>
      <c r="ACO335" s="52"/>
      <c r="ACP335" s="52"/>
      <c r="ACQ335" s="52"/>
      <c r="ACR335" s="52"/>
      <c r="ACS335" s="52"/>
      <c r="ACT335" s="52"/>
      <c r="ACU335" s="52"/>
      <c r="ACV335" s="52"/>
      <c r="ACW335" s="52"/>
      <c r="ACX335" s="52"/>
      <c r="ACY335" s="52"/>
      <c r="ACZ335" s="52"/>
      <c r="ADA335" s="52"/>
      <c r="ADB335" s="52"/>
      <c r="ADC335" s="52"/>
      <c r="ADD335" s="52"/>
      <c r="ADE335" s="52"/>
      <c r="ADF335" s="52"/>
      <c r="ADG335" s="52"/>
      <c r="ADH335" s="52"/>
      <c r="ADI335" s="52"/>
      <c r="ADJ335" s="52"/>
      <c r="ADK335" s="52"/>
      <c r="ADL335" s="52"/>
      <c r="ADM335" s="52"/>
      <c r="ADN335" s="52"/>
      <c r="ADO335" s="52"/>
      <c r="ADP335" s="52"/>
      <c r="ADQ335" s="52"/>
      <c r="ADR335" s="52"/>
      <c r="ADS335" s="52"/>
      <c r="ADT335" s="52"/>
      <c r="ADU335" s="52"/>
      <c r="ADV335" s="52"/>
      <c r="ADW335" s="52"/>
      <c r="ADX335" s="52"/>
      <c r="ADY335" s="52"/>
      <c r="ADZ335" s="52"/>
      <c r="AEA335" s="52"/>
      <c r="AEB335" s="52"/>
      <c r="AEC335" s="52"/>
      <c r="AED335" s="52"/>
      <c r="AEE335" s="52"/>
      <c r="AEF335" s="52"/>
      <c r="AEG335" s="52"/>
      <c r="AEH335" s="52"/>
      <c r="AEI335" s="52"/>
      <c r="AEJ335" s="52"/>
      <c r="AEK335" s="52"/>
      <c r="AEL335" s="52"/>
      <c r="AEM335" s="52"/>
      <c r="AEN335" s="52"/>
      <c r="AEO335" s="52"/>
      <c r="AEP335" s="52"/>
      <c r="AEQ335" s="52"/>
      <c r="AER335" s="52"/>
      <c r="AES335" s="52"/>
      <c r="AET335" s="52"/>
      <c r="AEU335" s="52"/>
      <c r="AEV335" s="52"/>
      <c r="AEW335" s="52"/>
      <c r="AEX335" s="52"/>
      <c r="AEY335" s="52"/>
      <c r="AEZ335" s="52"/>
      <c r="AFA335" s="52"/>
      <c r="AFB335" s="52"/>
      <c r="AFC335" s="52"/>
      <c r="AFD335" s="52"/>
      <c r="AFE335" s="52"/>
      <c r="AFF335" s="52"/>
      <c r="AFG335" s="52"/>
      <c r="AFH335" s="52"/>
      <c r="AFI335" s="52"/>
      <c r="AFJ335" s="52"/>
      <c r="AFK335" s="52"/>
      <c r="AFL335" s="52"/>
      <c r="AFM335" s="52"/>
      <c r="AFN335" s="52"/>
      <c r="AFO335" s="52"/>
      <c r="AFP335" s="52"/>
      <c r="AFQ335" s="52"/>
      <c r="AFR335" s="52"/>
      <c r="AFS335" s="52"/>
      <c r="AFT335" s="52"/>
      <c r="AFU335" s="52"/>
      <c r="AFV335" s="52"/>
      <c r="AFW335" s="52"/>
      <c r="AFX335" s="52"/>
      <c r="AFY335" s="52"/>
      <c r="AFZ335" s="52"/>
      <c r="AGA335" s="52"/>
      <c r="AGB335" s="52"/>
      <c r="AGC335" s="52"/>
      <c r="AGD335" s="52"/>
      <c r="AGE335" s="52"/>
      <c r="AGF335" s="52"/>
      <c r="AGG335" s="52"/>
      <c r="AGH335" s="52"/>
      <c r="AGI335" s="52"/>
      <c r="AGJ335" s="52"/>
      <c r="AGK335" s="52"/>
      <c r="AGL335" s="52"/>
      <c r="AGM335" s="52"/>
      <c r="AGN335" s="52"/>
      <c r="AGO335" s="52"/>
      <c r="AGP335" s="52"/>
      <c r="AGQ335" s="52"/>
      <c r="AGR335" s="52"/>
      <c r="AGS335" s="52"/>
      <c r="AGT335" s="52"/>
      <c r="AGU335" s="52"/>
      <c r="AGV335" s="52"/>
      <c r="AGW335" s="52"/>
      <c r="AGX335" s="52"/>
      <c r="AGY335" s="52"/>
      <c r="AGZ335" s="52"/>
      <c r="AHA335" s="52"/>
      <c r="AHB335" s="52"/>
      <c r="AHC335" s="52"/>
      <c r="AHD335" s="52"/>
      <c r="AHE335" s="52"/>
      <c r="AHF335" s="52"/>
      <c r="AHG335" s="52"/>
      <c r="AHH335" s="52"/>
      <c r="AHI335" s="52"/>
      <c r="AHJ335" s="52"/>
      <c r="AHK335" s="52"/>
      <c r="AHL335" s="52"/>
      <c r="AHM335" s="52"/>
      <c r="AHN335" s="52"/>
      <c r="AHO335" s="52"/>
      <c r="AHP335" s="52"/>
      <c r="AHQ335" s="52"/>
      <c r="AHR335" s="52"/>
      <c r="AHS335" s="52"/>
      <c r="AHT335" s="52"/>
      <c r="AHU335" s="52"/>
      <c r="AHV335" s="52"/>
      <c r="AHW335" s="52"/>
      <c r="AHX335" s="52"/>
      <c r="AHY335" s="52"/>
      <c r="AHZ335" s="52"/>
      <c r="AIA335" s="52"/>
      <c r="AIB335" s="52"/>
      <c r="AIC335" s="52"/>
      <c r="AID335" s="52"/>
      <c r="AIE335" s="52"/>
      <c r="AIF335" s="52"/>
      <c r="AIG335" s="52"/>
      <c r="AIH335" s="52"/>
      <c r="AII335" s="52"/>
      <c r="AIJ335" s="52"/>
      <c r="AIK335" s="52"/>
      <c r="AIL335" s="52"/>
      <c r="AIM335" s="52"/>
      <c r="AIN335" s="52"/>
      <c r="AIO335" s="52"/>
      <c r="AIP335" s="52"/>
      <c r="AIQ335" s="52"/>
      <c r="AIR335" s="52"/>
      <c r="AIS335" s="52"/>
      <c r="AIT335" s="52"/>
      <c r="AIU335" s="52"/>
      <c r="AIV335" s="52"/>
      <c r="AIW335" s="52"/>
      <c r="AIX335" s="52"/>
      <c r="AIY335" s="52"/>
      <c r="AIZ335" s="52"/>
      <c r="AJA335" s="52"/>
      <c r="AJB335" s="52"/>
      <c r="AJC335" s="52"/>
      <c r="AJD335" s="52"/>
      <c r="AJE335" s="52"/>
      <c r="AJF335" s="52"/>
      <c r="AJG335" s="52"/>
      <c r="AJH335" s="52"/>
      <c r="AJI335" s="52"/>
      <c r="AJJ335" s="52"/>
      <c r="AJK335" s="52"/>
      <c r="AJL335" s="52"/>
      <c r="AJM335" s="52"/>
      <c r="AJN335" s="52"/>
      <c r="AJO335" s="52"/>
      <c r="AJP335" s="52"/>
      <c r="AJQ335" s="52"/>
      <c r="AJR335" s="52"/>
      <c r="AJS335" s="52"/>
      <c r="AJT335" s="52"/>
      <c r="AJU335" s="52"/>
      <c r="AJV335" s="52"/>
      <c r="AJW335" s="52"/>
      <c r="AJX335" s="52"/>
      <c r="AJY335" s="52"/>
      <c r="AJZ335" s="52"/>
      <c r="AKA335" s="52"/>
      <c r="AKB335" s="52"/>
      <c r="AKC335" s="52"/>
      <c r="AKD335" s="52"/>
      <c r="AKE335" s="52"/>
      <c r="AKF335" s="52"/>
      <c r="AKG335" s="52"/>
      <c r="AKH335" s="52"/>
      <c r="AKI335" s="52"/>
      <c r="AKJ335" s="52"/>
      <c r="AKK335" s="52"/>
      <c r="AKL335" s="52"/>
      <c r="AKM335" s="52"/>
      <c r="AKN335" s="52"/>
      <c r="AKO335" s="52"/>
      <c r="AKP335" s="52"/>
      <c r="AKQ335" s="52"/>
      <c r="AKR335" s="52"/>
      <c r="AKS335" s="52"/>
      <c r="AKT335" s="52"/>
      <c r="AKU335" s="52"/>
      <c r="AKV335" s="52"/>
      <c r="AKW335" s="52"/>
      <c r="AKX335" s="52"/>
      <c r="AKY335" s="52"/>
      <c r="AKZ335" s="52"/>
      <c r="ALA335" s="52"/>
      <c r="ALB335" s="52"/>
      <c r="ALC335" s="52"/>
      <c r="ALD335" s="52"/>
      <c r="ALE335" s="52"/>
      <c r="ALF335" s="52"/>
      <c r="ALG335" s="52"/>
      <c r="ALH335" s="52"/>
      <c r="ALI335" s="52"/>
      <c r="ALJ335" s="52"/>
      <c r="ALK335" s="52"/>
      <c r="ALL335" s="52"/>
      <c r="ALM335" s="52"/>
      <c r="ALN335" s="52"/>
      <c r="ALO335" s="52"/>
      <c r="ALP335" s="52"/>
      <c r="ALQ335" s="52"/>
      <c r="ALR335" s="52"/>
      <c r="ALS335" s="52"/>
      <c r="ALT335" s="52"/>
      <c r="ALU335" s="52"/>
      <c r="ALV335" s="52"/>
      <c r="ALW335" s="52"/>
      <c r="ALX335" s="52"/>
      <c r="ALY335" s="52"/>
      <c r="ALZ335" s="52"/>
      <c r="AMA335" s="52"/>
      <c r="AMB335" s="52"/>
      <c r="AMC335" s="52"/>
      <c r="AMD335" s="52"/>
      <c r="AME335" s="52"/>
      <c r="AMF335" s="52"/>
      <c r="AMG335" s="52"/>
      <c r="AMH335" s="52"/>
      <c r="AMI335" s="52"/>
      <c r="AMJ335" s="52"/>
      <c r="AMK335" s="52"/>
      <c r="AML335" s="52"/>
      <c r="AMM335" s="52"/>
      <c r="AMN335" s="52"/>
      <c r="AMO335" s="52"/>
      <c r="AMP335" s="52"/>
      <c r="AMQ335" s="52"/>
      <c r="AMR335" s="52"/>
      <c r="AMS335" s="52"/>
      <c r="AMT335" s="52"/>
      <c r="AMU335" s="52"/>
      <c r="AMV335" s="52"/>
      <c r="AMW335" s="52"/>
      <c r="AMX335" s="52"/>
      <c r="AMY335" s="52"/>
      <c r="AMZ335" s="52"/>
      <c r="ANA335" s="52"/>
      <c r="ANB335" s="52"/>
      <c r="ANC335" s="52"/>
      <c r="AND335" s="52"/>
      <c r="ANE335" s="52"/>
      <c r="ANF335" s="52"/>
      <c r="ANG335" s="52"/>
      <c r="ANH335" s="52"/>
      <c r="ANI335" s="52"/>
      <c r="ANJ335" s="52"/>
      <c r="ANK335" s="52"/>
      <c r="ANL335" s="52"/>
      <c r="ANM335" s="52"/>
      <c r="ANN335" s="52"/>
      <c r="ANO335" s="52"/>
      <c r="ANP335" s="52"/>
      <c r="ANQ335" s="52"/>
      <c r="ANR335" s="52"/>
      <c r="ANS335" s="52"/>
      <c r="ANT335" s="52"/>
      <c r="ANU335" s="52"/>
      <c r="ANV335" s="52"/>
      <c r="ANW335" s="52"/>
      <c r="ANX335" s="52"/>
      <c r="ANY335" s="52"/>
      <c r="ANZ335" s="52"/>
      <c r="AOA335" s="52"/>
      <c r="AOB335" s="52"/>
      <c r="AOC335" s="52"/>
      <c r="AOD335" s="52"/>
      <c r="AOE335" s="52"/>
      <c r="AOF335" s="52"/>
      <c r="AOG335" s="52"/>
      <c r="AOH335" s="52"/>
      <c r="AOI335" s="52"/>
      <c r="AOJ335" s="52"/>
      <c r="AOK335" s="52"/>
      <c r="AOL335" s="52"/>
      <c r="AOM335" s="52"/>
      <c r="AON335" s="52"/>
      <c r="AOO335" s="52"/>
      <c r="AOP335" s="52"/>
      <c r="AOQ335" s="52"/>
      <c r="AOR335" s="52"/>
      <c r="AOS335" s="52"/>
      <c r="AOT335" s="52"/>
      <c r="AOU335" s="52"/>
      <c r="AOV335" s="52"/>
      <c r="AOW335" s="52"/>
      <c r="AOX335" s="52"/>
      <c r="AOY335" s="52"/>
      <c r="AOZ335" s="52"/>
      <c r="APA335" s="52"/>
      <c r="APB335" s="52"/>
      <c r="APC335" s="52"/>
      <c r="APD335" s="52"/>
      <c r="APE335" s="52"/>
      <c r="APF335" s="52"/>
      <c r="APG335" s="52"/>
      <c r="APH335" s="52"/>
      <c r="API335" s="52"/>
      <c r="APJ335" s="52"/>
      <c r="APK335" s="52"/>
      <c r="APL335" s="52"/>
      <c r="APM335" s="52"/>
      <c r="APN335" s="52"/>
      <c r="APO335" s="52"/>
      <c r="APP335" s="52"/>
      <c r="APQ335" s="52"/>
      <c r="APR335" s="52"/>
      <c r="APS335" s="52"/>
      <c r="APT335" s="52"/>
      <c r="APU335" s="52"/>
      <c r="APV335" s="52"/>
      <c r="APW335" s="52"/>
      <c r="APX335" s="52"/>
      <c r="APY335" s="52"/>
      <c r="APZ335" s="52"/>
      <c r="AQA335" s="52"/>
      <c r="AQB335" s="52"/>
      <c r="AQC335" s="52"/>
      <c r="AQD335" s="52"/>
      <c r="AQE335" s="52"/>
      <c r="AQF335" s="52"/>
      <c r="AQG335" s="52"/>
      <c r="AQH335" s="52"/>
      <c r="AQI335" s="52"/>
      <c r="AQJ335" s="52"/>
      <c r="AQK335" s="52"/>
      <c r="AQL335" s="52"/>
      <c r="AQM335" s="52"/>
      <c r="AQN335" s="52"/>
      <c r="AQO335" s="52"/>
      <c r="AQP335" s="52"/>
      <c r="AQQ335" s="52"/>
      <c r="AQR335" s="52"/>
      <c r="AQS335" s="52"/>
      <c r="AQT335" s="52"/>
      <c r="AQU335" s="52"/>
      <c r="AQV335" s="52"/>
      <c r="AQW335" s="52"/>
      <c r="AQX335" s="52"/>
      <c r="AQY335" s="52"/>
      <c r="AQZ335" s="52"/>
      <c r="ARA335" s="52"/>
      <c r="ARB335" s="52"/>
      <c r="ARC335" s="52"/>
      <c r="ARD335" s="52"/>
      <c r="ARE335" s="52"/>
      <c r="ARF335" s="52"/>
      <c r="ARG335" s="52"/>
      <c r="ARH335" s="52"/>
      <c r="ARI335" s="52"/>
      <c r="ARJ335" s="52"/>
      <c r="ARK335" s="52"/>
      <c r="ARL335" s="52"/>
      <c r="ARM335" s="52"/>
      <c r="ARN335" s="52"/>
      <c r="ARO335" s="52"/>
      <c r="ARP335" s="52"/>
      <c r="ARQ335" s="52"/>
      <c r="ARR335" s="52"/>
      <c r="ARS335" s="52"/>
      <c r="ART335" s="52"/>
      <c r="ARU335" s="52"/>
      <c r="ARV335" s="52"/>
      <c r="ARW335" s="52"/>
      <c r="ARX335" s="52"/>
      <c r="ARY335" s="52"/>
      <c r="ARZ335" s="52"/>
      <c r="ASA335" s="52"/>
      <c r="ASB335" s="52"/>
      <c r="ASC335" s="52"/>
      <c r="ASD335" s="52"/>
      <c r="ASE335" s="52"/>
      <c r="ASF335" s="52"/>
      <c r="ASG335" s="52"/>
      <c r="ASH335" s="52"/>
      <c r="ASI335" s="52"/>
      <c r="ASJ335" s="52"/>
      <c r="ASK335" s="52"/>
      <c r="ASL335" s="52"/>
      <c r="ASM335" s="52"/>
      <c r="ASN335" s="52"/>
      <c r="ASO335" s="52"/>
      <c r="ASP335" s="52"/>
      <c r="ASQ335" s="52"/>
      <c r="ASR335" s="52"/>
      <c r="ASS335" s="52"/>
      <c r="AST335" s="52"/>
      <c r="ASU335" s="52"/>
      <c r="ASV335" s="52"/>
      <c r="ASW335" s="52"/>
      <c r="ASX335" s="52"/>
      <c r="ASY335" s="52"/>
      <c r="ASZ335" s="52"/>
      <c r="ATA335" s="52"/>
      <c r="ATB335" s="52"/>
      <c r="ATC335" s="52"/>
      <c r="ATD335" s="52"/>
      <c r="ATE335" s="52"/>
      <c r="ATF335" s="52"/>
      <c r="ATG335" s="52"/>
      <c r="ATH335" s="52"/>
      <c r="ATI335" s="52"/>
      <c r="ATJ335" s="52"/>
      <c r="ATK335" s="52"/>
      <c r="ATL335" s="52"/>
      <c r="ATM335" s="52"/>
      <c r="ATN335" s="52"/>
      <c r="ATO335" s="52"/>
      <c r="ATP335" s="52"/>
      <c r="ATQ335" s="52"/>
      <c r="ATR335" s="52"/>
      <c r="ATS335" s="52"/>
      <c r="ATT335" s="52"/>
      <c r="ATU335" s="52"/>
      <c r="ATV335" s="52"/>
      <c r="ATW335" s="52"/>
      <c r="ATX335" s="52"/>
      <c r="ATY335" s="52"/>
      <c r="ATZ335" s="52"/>
      <c r="AUA335" s="52"/>
      <c r="AUB335" s="52"/>
      <c r="AUC335" s="52"/>
      <c r="AUD335" s="52"/>
      <c r="AUE335" s="52"/>
      <c r="AUF335" s="52"/>
      <c r="AUG335" s="52"/>
      <c r="AUH335" s="52"/>
      <c r="AUI335" s="52"/>
      <c r="AUJ335" s="52"/>
      <c r="AUK335" s="52"/>
      <c r="AUL335" s="52"/>
      <c r="AUM335" s="52"/>
      <c r="AUN335" s="52"/>
      <c r="AUO335" s="52"/>
      <c r="AUP335" s="52"/>
      <c r="AUQ335" s="52"/>
      <c r="AUR335" s="52"/>
      <c r="AUS335" s="52"/>
      <c r="AUT335" s="52"/>
      <c r="AUU335" s="52"/>
      <c r="AUV335" s="52"/>
      <c r="AUW335" s="52"/>
      <c r="AUX335" s="52"/>
      <c r="AUY335" s="52"/>
      <c r="AUZ335" s="52"/>
      <c r="AVA335" s="52"/>
      <c r="AVB335" s="52"/>
      <c r="AVC335" s="52"/>
      <c r="AVD335" s="52"/>
      <c r="AVE335" s="52"/>
      <c r="AVF335" s="52"/>
      <c r="AVG335" s="52"/>
      <c r="AVH335" s="52"/>
      <c r="AVI335" s="52"/>
      <c r="AVJ335" s="52"/>
      <c r="AVK335" s="52"/>
      <c r="AVL335" s="52"/>
      <c r="AVM335" s="52"/>
      <c r="AVN335" s="52"/>
      <c r="AVO335" s="52"/>
      <c r="AVP335" s="52"/>
      <c r="AVQ335" s="52"/>
      <c r="AVR335" s="52"/>
      <c r="AVS335" s="52"/>
      <c r="AVT335" s="52"/>
      <c r="AVU335" s="52"/>
      <c r="AVV335" s="52"/>
      <c r="AVW335" s="52"/>
      <c r="AVX335" s="52"/>
      <c r="AVY335" s="52"/>
      <c r="AVZ335" s="52"/>
      <c r="AWA335" s="52"/>
      <c r="AWB335" s="52"/>
      <c r="AWC335" s="52"/>
      <c r="AWD335" s="52"/>
      <c r="AWE335" s="52"/>
      <c r="AWF335" s="52"/>
      <c r="AWG335" s="52"/>
      <c r="AWH335" s="52"/>
      <c r="AWI335" s="52"/>
      <c r="AWJ335" s="52"/>
      <c r="AWK335" s="52"/>
      <c r="AWL335" s="52"/>
      <c r="AWM335" s="52"/>
      <c r="AWN335" s="52"/>
      <c r="AWO335" s="52"/>
      <c r="AWP335" s="52"/>
      <c r="AWQ335" s="52"/>
      <c r="AWR335" s="52"/>
      <c r="AWS335" s="52"/>
      <c r="AWT335" s="52"/>
      <c r="AWU335" s="52"/>
      <c r="AWV335" s="52"/>
      <c r="AWW335" s="52"/>
      <c r="AWX335" s="52"/>
      <c r="AWY335" s="52"/>
      <c r="AWZ335" s="52"/>
      <c r="AXA335" s="52"/>
      <c r="AXB335" s="52"/>
      <c r="AXC335" s="52"/>
      <c r="AXD335" s="52"/>
      <c r="AXE335" s="52"/>
      <c r="AXF335" s="52"/>
      <c r="AXG335" s="52"/>
      <c r="AXH335" s="52"/>
      <c r="AXI335" s="52"/>
      <c r="AXJ335" s="52"/>
      <c r="AXK335" s="52"/>
      <c r="AXL335" s="52"/>
      <c r="AXM335" s="52"/>
      <c r="AXN335" s="52"/>
      <c r="AXO335" s="52"/>
      <c r="AXP335" s="52"/>
      <c r="AXQ335" s="52"/>
      <c r="AXR335" s="52"/>
      <c r="AXS335" s="52"/>
      <c r="AXT335" s="52"/>
      <c r="AXU335" s="52"/>
      <c r="AXV335" s="52"/>
      <c r="AXW335" s="52"/>
      <c r="AXX335" s="52"/>
      <c r="AXY335" s="52"/>
      <c r="AXZ335" s="52"/>
      <c r="AYA335" s="52"/>
      <c r="AYB335" s="52"/>
      <c r="AYC335" s="52"/>
      <c r="AYD335" s="52"/>
      <c r="AYE335" s="52"/>
      <c r="AYF335" s="52"/>
      <c r="AYG335" s="52"/>
      <c r="AYH335" s="52"/>
      <c r="AYI335" s="52"/>
      <c r="AYJ335" s="52"/>
      <c r="AYK335" s="52"/>
      <c r="AYL335" s="52"/>
      <c r="AYM335" s="52"/>
      <c r="AYN335" s="52"/>
      <c r="AYO335" s="52"/>
      <c r="AYP335" s="52"/>
      <c r="AYQ335" s="52"/>
      <c r="AYR335" s="52"/>
      <c r="AYS335" s="52"/>
      <c r="AYT335" s="52"/>
      <c r="AYU335" s="52"/>
      <c r="AYV335" s="52"/>
      <c r="AYW335" s="52"/>
      <c r="AYX335" s="52"/>
      <c r="AYY335" s="52"/>
      <c r="AYZ335" s="52"/>
      <c r="AZA335" s="52"/>
      <c r="AZB335" s="52"/>
      <c r="AZC335" s="52"/>
      <c r="AZD335" s="52"/>
      <c r="AZE335" s="52"/>
      <c r="AZF335" s="52"/>
      <c r="AZG335" s="52"/>
      <c r="AZH335" s="52"/>
      <c r="AZI335" s="52"/>
      <c r="AZJ335" s="52"/>
      <c r="AZK335" s="52"/>
      <c r="AZL335" s="52"/>
      <c r="AZM335" s="52"/>
      <c r="AZN335" s="52"/>
      <c r="AZO335" s="52"/>
      <c r="AZP335" s="52"/>
      <c r="AZQ335" s="52"/>
      <c r="AZR335" s="52"/>
      <c r="AZS335" s="52"/>
      <c r="AZT335" s="52"/>
      <c r="AZU335" s="52"/>
      <c r="AZV335" s="52"/>
      <c r="AZW335" s="52"/>
      <c r="AZX335" s="52"/>
      <c r="AZY335" s="52"/>
      <c r="AZZ335" s="52"/>
      <c r="BAA335" s="52"/>
      <c r="BAB335" s="52"/>
      <c r="BAC335" s="52"/>
      <c r="BAD335" s="52"/>
      <c r="BAE335" s="52"/>
      <c r="BAF335" s="52"/>
      <c r="BAG335" s="52"/>
      <c r="BAH335" s="52"/>
      <c r="BAI335" s="52"/>
      <c r="BAJ335" s="52"/>
      <c r="BAK335" s="52"/>
      <c r="BAL335" s="52"/>
      <c r="BAM335" s="52"/>
      <c r="BAN335" s="52"/>
      <c r="BAO335" s="52"/>
      <c r="BAP335" s="52"/>
      <c r="BAQ335" s="52"/>
      <c r="BAR335" s="52"/>
      <c r="BAS335" s="52"/>
      <c r="BAT335" s="52"/>
      <c r="BAU335" s="52"/>
      <c r="BAV335" s="52"/>
      <c r="BAW335" s="52"/>
      <c r="BAX335" s="52"/>
      <c r="BAY335" s="52"/>
      <c r="BAZ335" s="52"/>
      <c r="BBA335" s="52"/>
      <c r="BBB335" s="52"/>
      <c r="BBC335" s="52"/>
      <c r="BBD335" s="52"/>
      <c r="BBE335" s="52"/>
      <c r="BBF335" s="52"/>
      <c r="BBG335" s="52"/>
      <c r="BBH335" s="52"/>
      <c r="BBI335" s="52"/>
      <c r="BBJ335" s="52"/>
      <c r="BBK335" s="52"/>
      <c r="BBL335" s="52"/>
      <c r="BBM335" s="52"/>
      <c r="BBN335" s="52"/>
      <c r="BBO335" s="52"/>
      <c r="BBP335" s="52"/>
      <c r="BBQ335" s="52"/>
      <c r="BBR335" s="52"/>
      <c r="BBS335" s="52"/>
      <c r="BBT335" s="52"/>
      <c r="BBU335" s="52"/>
      <c r="BBV335" s="52"/>
      <c r="BBW335" s="52"/>
      <c r="BBX335" s="52"/>
      <c r="BBY335" s="52"/>
      <c r="BBZ335" s="52"/>
      <c r="BCA335" s="52"/>
      <c r="BCB335" s="52"/>
      <c r="BCC335" s="52"/>
      <c r="BCD335" s="52"/>
      <c r="BCE335" s="52"/>
      <c r="BCF335" s="52"/>
      <c r="BCG335" s="52"/>
      <c r="BCH335" s="52"/>
      <c r="BCI335" s="52"/>
      <c r="BCJ335" s="52"/>
      <c r="BCK335" s="52"/>
      <c r="BCL335" s="52"/>
      <c r="BCM335" s="52"/>
      <c r="BCN335" s="52"/>
      <c r="BCO335" s="52"/>
      <c r="BCP335" s="52"/>
      <c r="BCQ335" s="52"/>
      <c r="BCR335" s="52"/>
      <c r="BCS335" s="52"/>
      <c r="BCT335" s="52"/>
    </row>
    <row r="336" spans="1:1450" s="52" customFormat="1" x14ac:dyDescent="0.25">
      <c r="A336" s="77" t="s">
        <v>684</v>
      </c>
      <c r="B336" s="78" t="s">
        <v>684</v>
      </c>
      <c r="C336" s="78" t="s">
        <v>84</v>
      </c>
      <c r="D336" s="78" t="s">
        <v>854</v>
      </c>
      <c r="E336" s="78" t="s">
        <v>855</v>
      </c>
      <c r="F336" s="117" t="s">
        <v>984</v>
      </c>
      <c r="G336" s="78">
        <v>16276</v>
      </c>
      <c r="H336" s="78">
        <v>928</v>
      </c>
      <c r="I336" s="78">
        <v>344</v>
      </c>
      <c r="J336" s="78">
        <v>2</v>
      </c>
      <c r="K336" s="79">
        <f>AVERAGE(G336:G337)</f>
        <v>15590</v>
      </c>
      <c r="L336" s="79">
        <f>STDEV(G336:G337)</f>
        <v>970.15050378794319</v>
      </c>
      <c r="M336" s="61"/>
      <c r="N336" s="61"/>
      <c r="O336" s="61">
        <f t="shared" si="59"/>
        <v>1</v>
      </c>
      <c r="P336" s="61"/>
      <c r="Q336" s="61"/>
      <c r="R336" s="61"/>
      <c r="S336" s="61"/>
      <c r="T336" s="61"/>
      <c r="U336" s="61"/>
      <c r="V336" s="61"/>
      <c r="W336" s="61"/>
      <c r="X336" s="61"/>
      <c r="Y336" s="88"/>
      <c r="Z336" s="88"/>
      <c r="AA336" s="88"/>
      <c r="AB336" s="88"/>
      <c r="AC336" s="61"/>
      <c r="AD336" s="61"/>
      <c r="AE336" s="61"/>
      <c r="AF336" s="33"/>
      <c r="AG336" s="89"/>
      <c r="AH336" s="86"/>
      <c r="AI336" s="86"/>
      <c r="AJ336" s="86"/>
      <c r="AK336" s="86"/>
      <c r="AL336" s="61"/>
    </row>
    <row r="337" spans="1:1450" s="61" customFormat="1" x14ac:dyDescent="0.25">
      <c r="A337" s="77" t="s">
        <v>684</v>
      </c>
      <c r="B337" s="78" t="s">
        <v>684</v>
      </c>
      <c r="C337" s="78" t="s">
        <v>84</v>
      </c>
      <c r="D337" s="78" t="s">
        <v>856</v>
      </c>
      <c r="E337" s="78" t="s">
        <v>855</v>
      </c>
      <c r="F337" s="117" t="s">
        <v>985</v>
      </c>
      <c r="G337" s="78">
        <v>14904</v>
      </c>
      <c r="H337" s="78">
        <v>1054</v>
      </c>
      <c r="I337" s="78">
        <v>698</v>
      </c>
      <c r="J337" s="78"/>
      <c r="K337" s="78"/>
      <c r="O337" s="61">
        <f t="shared" si="59"/>
        <v>1</v>
      </c>
      <c r="Y337" s="88"/>
      <c r="Z337" s="88"/>
      <c r="AA337" s="88"/>
      <c r="AB337" s="88"/>
      <c r="AF337" s="33"/>
      <c r="AG337" s="89"/>
      <c r="AH337" s="86"/>
      <c r="AI337" s="86"/>
      <c r="AJ337" s="86"/>
      <c r="AK337" s="86"/>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c r="CD337" s="52"/>
      <c r="CE337" s="52"/>
      <c r="CF337" s="52"/>
      <c r="CG337" s="52"/>
      <c r="CH337" s="52"/>
      <c r="CI337" s="52"/>
      <c r="CJ337" s="52"/>
      <c r="CK337" s="52"/>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c r="DN337" s="52"/>
      <c r="DO337" s="52"/>
      <c r="DP337" s="52"/>
      <c r="DQ337" s="52"/>
      <c r="DR337" s="52"/>
      <c r="DS337" s="52"/>
      <c r="DT337" s="52"/>
      <c r="DU337" s="52"/>
      <c r="DV337" s="52"/>
      <c r="DW337" s="52"/>
      <c r="DX337" s="52"/>
      <c r="DY337" s="52"/>
      <c r="DZ337" s="52"/>
      <c r="EA337" s="52"/>
      <c r="EB337" s="52"/>
      <c r="EC337" s="52"/>
      <c r="ED337" s="52"/>
      <c r="EE337" s="52"/>
      <c r="EF337" s="52"/>
      <c r="EG337" s="52"/>
      <c r="EH337" s="52"/>
      <c r="EI337" s="52"/>
      <c r="EJ337" s="52"/>
      <c r="EK337" s="52"/>
      <c r="EL337" s="52"/>
      <c r="EM337" s="52"/>
      <c r="EN337" s="52"/>
      <c r="EO337" s="52"/>
      <c r="EP337" s="52"/>
      <c r="EQ337" s="52"/>
      <c r="ER337" s="52"/>
      <c r="ES337" s="52"/>
      <c r="ET337" s="52"/>
      <c r="EU337" s="52"/>
      <c r="EV337" s="52"/>
      <c r="EW337" s="52"/>
      <c r="EX337" s="52"/>
      <c r="EY337" s="52"/>
      <c r="EZ337" s="52"/>
      <c r="FA337" s="52"/>
      <c r="FB337" s="52"/>
      <c r="FC337" s="52"/>
      <c r="FD337" s="52"/>
      <c r="FE337" s="52"/>
      <c r="FF337" s="52"/>
      <c r="FG337" s="52"/>
      <c r="FH337" s="52"/>
      <c r="FI337" s="52"/>
      <c r="FJ337" s="52"/>
      <c r="FK337" s="52"/>
      <c r="FL337" s="52"/>
      <c r="FM337" s="52"/>
      <c r="FN337" s="52"/>
      <c r="FO337" s="52"/>
      <c r="FP337" s="52"/>
      <c r="FQ337" s="52"/>
      <c r="FR337" s="52"/>
      <c r="FS337" s="52"/>
      <c r="FT337" s="52"/>
      <c r="FU337" s="52"/>
      <c r="FV337" s="52"/>
      <c r="FW337" s="52"/>
      <c r="FX337" s="52"/>
      <c r="FY337" s="52"/>
      <c r="FZ337" s="52"/>
      <c r="GA337" s="52"/>
      <c r="GB337" s="52"/>
      <c r="GC337" s="52"/>
      <c r="GD337" s="52"/>
      <c r="GE337" s="52"/>
      <c r="GF337" s="52"/>
      <c r="GG337" s="52"/>
      <c r="GH337" s="52"/>
      <c r="GI337" s="52"/>
      <c r="GJ337" s="52"/>
      <c r="GK337" s="52"/>
      <c r="GL337" s="52"/>
      <c r="GM337" s="52"/>
      <c r="GN337" s="52"/>
      <c r="GO337" s="52"/>
      <c r="GP337" s="52"/>
      <c r="GQ337" s="52"/>
      <c r="GR337" s="52"/>
      <c r="GS337" s="52"/>
      <c r="GT337" s="52"/>
      <c r="GU337" s="52"/>
      <c r="GV337" s="52"/>
      <c r="GW337" s="52"/>
      <c r="GX337" s="52"/>
      <c r="GY337" s="52"/>
      <c r="GZ337" s="52"/>
      <c r="HA337" s="52"/>
      <c r="HB337" s="52"/>
      <c r="HC337" s="52"/>
      <c r="HD337" s="52"/>
      <c r="HE337" s="52"/>
      <c r="HF337" s="52"/>
      <c r="HG337" s="52"/>
      <c r="HH337" s="52"/>
      <c r="HI337" s="52"/>
      <c r="HJ337" s="52"/>
      <c r="HK337" s="52"/>
      <c r="HL337" s="52"/>
      <c r="HM337" s="52"/>
      <c r="HN337" s="52"/>
      <c r="HO337" s="52"/>
      <c r="HP337" s="52"/>
      <c r="HQ337" s="52"/>
      <c r="HR337" s="52"/>
      <c r="HS337" s="52"/>
      <c r="HT337" s="52"/>
      <c r="HU337" s="52"/>
      <c r="HV337" s="52"/>
      <c r="HW337" s="52"/>
      <c r="HX337" s="52"/>
      <c r="HY337" s="52"/>
      <c r="HZ337" s="52"/>
      <c r="IA337" s="52"/>
      <c r="IB337" s="52"/>
      <c r="IC337" s="52"/>
      <c r="ID337" s="52"/>
      <c r="IE337" s="52"/>
      <c r="IF337" s="52"/>
      <c r="IG337" s="52"/>
      <c r="IH337" s="52"/>
      <c r="II337" s="52"/>
      <c r="IJ337" s="52"/>
      <c r="IK337" s="52"/>
      <c r="IL337" s="52"/>
      <c r="IM337" s="52"/>
      <c r="IN337" s="52"/>
      <c r="IO337" s="52"/>
      <c r="IP337" s="52"/>
      <c r="IQ337" s="52"/>
      <c r="IR337" s="52"/>
      <c r="IS337" s="52"/>
      <c r="IT337" s="52"/>
      <c r="IU337" s="52"/>
      <c r="IV337" s="52"/>
      <c r="IW337" s="52"/>
      <c r="IX337" s="52"/>
      <c r="IY337" s="52"/>
      <c r="IZ337" s="52"/>
      <c r="JA337" s="52"/>
      <c r="JB337" s="52"/>
      <c r="JC337" s="52"/>
      <c r="JD337" s="52"/>
      <c r="JE337" s="52"/>
      <c r="JF337" s="52"/>
      <c r="JG337" s="52"/>
      <c r="JH337" s="52"/>
      <c r="JI337" s="52"/>
      <c r="JJ337" s="52"/>
      <c r="JK337" s="52"/>
      <c r="JL337" s="52"/>
      <c r="JM337" s="52"/>
      <c r="JN337" s="52"/>
      <c r="JO337" s="52"/>
      <c r="JP337" s="52"/>
      <c r="JQ337" s="52"/>
      <c r="JR337" s="52"/>
      <c r="JS337" s="52"/>
      <c r="JT337" s="52"/>
      <c r="JU337" s="52"/>
      <c r="JV337" s="52"/>
      <c r="JW337" s="52"/>
      <c r="JX337" s="52"/>
      <c r="JY337" s="52"/>
      <c r="JZ337" s="52"/>
      <c r="KA337" s="52"/>
      <c r="KB337" s="52"/>
      <c r="KC337" s="52"/>
      <c r="KD337" s="52"/>
      <c r="KE337" s="52"/>
      <c r="KF337" s="52"/>
      <c r="KG337" s="52"/>
      <c r="KH337" s="52"/>
      <c r="KI337" s="52"/>
      <c r="KJ337" s="52"/>
      <c r="KK337" s="52"/>
      <c r="KL337" s="52"/>
      <c r="KM337" s="52"/>
      <c r="KN337" s="52"/>
      <c r="KO337" s="52"/>
      <c r="KP337" s="52"/>
      <c r="KQ337" s="52"/>
      <c r="KR337" s="52"/>
      <c r="KS337" s="52"/>
      <c r="KT337" s="52"/>
      <c r="KU337" s="52"/>
      <c r="KV337" s="52"/>
      <c r="KW337" s="52"/>
      <c r="KX337" s="52"/>
      <c r="KY337" s="52"/>
      <c r="KZ337" s="52"/>
      <c r="LA337" s="52"/>
      <c r="LB337" s="52"/>
      <c r="LC337" s="52"/>
      <c r="LD337" s="52"/>
      <c r="LE337" s="52"/>
      <c r="LF337" s="52"/>
      <c r="LG337" s="52"/>
      <c r="LH337" s="52"/>
      <c r="LI337" s="52"/>
      <c r="LJ337" s="52"/>
      <c r="LK337" s="52"/>
      <c r="LL337" s="52"/>
      <c r="LM337" s="52"/>
      <c r="LN337" s="52"/>
      <c r="LO337" s="52"/>
      <c r="LP337" s="52"/>
      <c r="LQ337" s="52"/>
      <c r="LR337" s="52"/>
      <c r="LS337" s="52"/>
      <c r="LT337" s="52"/>
      <c r="LU337" s="52"/>
      <c r="LV337" s="52"/>
      <c r="LW337" s="52"/>
      <c r="LX337" s="52"/>
      <c r="LY337" s="52"/>
      <c r="LZ337" s="52"/>
      <c r="MA337" s="52"/>
      <c r="MB337" s="52"/>
      <c r="MC337" s="52"/>
      <c r="MD337" s="52"/>
      <c r="ME337" s="52"/>
      <c r="MF337" s="52"/>
      <c r="MG337" s="52"/>
      <c r="MH337" s="52"/>
      <c r="MI337" s="52"/>
      <c r="MJ337" s="52"/>
      <c r="MK337" s="52"/>
      <c r="ML337" s="52"/>
      <c r="MM337" s="52"/>
      <c r="MN337" s="52"/>
      <c r="MO337" s="52"/>
      <c r="MP337" s="52"/>
      <c r="MQ337" s="52"/>
      <c r="MR337" s="52"/>
      <c r="MS337" s="52"/>
      <c r="MT337" s="52"/>
      <c r="MU337" s="52"/>
      <c r="MV337" s="52"/>
      <c r="MW337" s="52"/>
      <c r="MX337" s="52"/>
      <c r="MY337" s="52"/>
      <c r="MZ337" s="52"/>
      <c r="NA337" s="52"/>
      <c r="NB337" s="52"/>
      <c r="NC337" s="52"/>
      <c r="ND337" s="52"/>
      <c r="NE337" s="52"/>
      <c r="NF337" s="52"/>
      <c r="NG337" s="52"/>
      <c r="NH337" s="52"/>
      <c r="NI337" s="52"/>
      <c r="NJ337" s="52"/>
      <c r="NK337" s="52"/>
      <c r="NL337" s="52"/>
      <c r="NM337" s="52"/>
      <c r="NN337" s="52"/>
      <c r="NO337" s="52"/>
      <c r="NP337" s="52"/>
      <c r="NQ337" s="52"/>
      <c r="NR337" s="52"/>
      <c r="NS337" s="52"/>
      <c r="NT337" s="52"/>
      <c r="NU337" s="52"/>
      <c r="NV337" s="52"/>
      <c r="NW337" s="52"/>
      <c r="NX337" s="52"/>
      <c r="NY337" s="52"/>
      <c r="NZ337" s="52"/>
      <c r="OA337" s="52"/>
      <c r="OB337" s="52"/>
      <c r="OC337" s="52"/>
      <c r="OD337" s="52"/>
      <c r="OE337" s="52"/>
      <c r="OF337" s="52"/>
      <c r="OG337" s="52"/>
      <c r="OH337" s="52"/>
      <c r="OI337" s="52"/>
      <c r="OJ337" s="52"/>
      <c r="OK337" s="52"/>
      <c r="OL337" s="52"/>
      <c r="OM337" s="52"/>
      <c r="ON337" s="52"/>
      <c r="OO337" s="52"/>
      <c r="OP337" s="52"/>
      <c r="OQ337" s="52"/>
      <c r="OR337" s="52"/>
      <c r="OS337" s="52"/>
      <c r="OT337" s="52"/>
      <c r="OU337" s="52"/>
      <c r="OV337" s="52"/>
      <c r="OW337" s="52"/>
      <c r="OX337" s="52"/>
      <c r="OY337" s="52"/>
      <c r="OZ337" s="52"/>
      <c r="PA337" s="52"/>
      <c r="PB337" s="52"/>
      <c r="PC337" s="52"/>
      <c r="PD337" s="52"/>
      <c r="PE337" s="52"/>
      <c r="PF337" s="52"/>
      <c r="PG337" s="52"/>
      <c r="PH337" s="52"/>
      <c r="PI337" s="52"/>
      <c r="PJ337" s="52"/>
      <c r="PK337" s="52"/>
      <c r="PL337" s="52"/>
      <c r="PM337" s="52"/>
      <c r="PN337" s="52"/>
      <c r="PO337" s="52"/>
      <c r="PP337" s="52"/>
      <c r="PQ337" s="52"/>
      <c r="PR337" s="52"/>
      <c r="PS337" s="52"/>
      <c r="PT337" s="52"/>
      <c r="PU337" s="52"/>
      <c r="PV337" s="52"/>
      <c r="PW337" s="52"/>
      <c r="PX337" s="52"/>
      <c r="PY337" s="52"/>
      <c r="PZ337" s="52"/>
      <c r="QA337" s="52"/>
      <c r="QB337" s="52"/>
      <c r="QC337" s="52"/>
      <c r="QD337" s="52"/>
      <c r="QE337" s="52"/>
      <c r="QF337" s="52"/>
      <c r="QG337" s="52"/>
      <c r="QH337" s="52"/>
      <c r="QI337" s="52"/>
      <c r="QJ337" s="52"/>
      <c r="QK337" s="52"/>
      <c r="QL337" s="52"/>
      <c r="QM337" s="52"/>
      <c r="QN337" s="52"/>
      <c r="QO337" s="52"/>
      <c r="QP337" s="52"/>
      <c r="QQ337" s="52"/>
      <c r="QR337" s="52"/>
      <c r="QS337" s="52"/>
      <c r="QT337" s="52"/>
      <c r="QU337" s="52"/>
      <c r="QV337" s="52"/>
      <c r="QW337" s="52"/>
      <c r="QX337" s="52"/>
      <c r="QY337" s="52"/>
      <c r="QZ337" s="52"/>
      <c r="RA337" s="52"/>
      <c r="RB337" s="52"/>
      <c r="RC337" s="52"/>
      <c r="RD337" s="52"/>
      <c r="RE337" s="52"/>
      <c r="RF337" s="52"/>
      <c r="RG337" s="52"/>
      <c r="RH337" s="52"/>
      <c r="RI337" s="52"/>
      <c r="RJ337" s="52"/>
      <c r="RK337" s="52"/>
      <c r="RL337" s="52"/>
      <c r="RM337" s="52"/>
      <c r="RN337" s="52"/>
      <c r="RO337" s="52"/>
      <c r="RP337" s="52"/>
      <c r="RQ337" s="52"/>
      <c r="RR337" s="52"/>
      <c r="RS337" s="52"/>
      <c r="RT337" s="52"/>
      <c r="RU337" s="52"/>
      <c r="RV337" s="52"/>
      <c r="RW337" s="52"/>
      <c r="RX337" s="52"/>
      <c r="RY337" s="52"/>
      <c r="RZ337" s="52"/>
      <c r="SA337" s="52"/>
      <c r="SB337" s="52"/>
      <c r="SC337" s="52"/>
      <c r="SD337" s="52"/>
      <c r="SE337" s="52"/>
      <c r="SF337" s="52"/>
      <c r="SG337" s="52"/>
      <c r="SH337" s="52"/>
      <c r="SI337" s="52"/>
      <c r="SJ337" s="52"/>
      <c r="SK337" s="52"/>
      <c r="SL337" s="52"/>
      <c r="SM337" s="52"/>
      <c r="SN337" s="52"/>
      <c r="SO337" s="52"/>
      <c r="SP337" s="52"/>
      <c r="SQ337" s="52"/>
      <c r="SR337" s="52"/>
      <c r="SS337" s="52"/>
      <c r="ST337" s="52"/>
      <c r="SU337" s="52"/>
      <c r="SV337" s="52"/>
      <c r="SW337" s="52"/>
      <c r="SX337" s="52"/>
      <c r="SY337" s="52"/>
      <c r="SZ337" s="52"/>
      <c r="TA337" s="52"/>
      <c r="TB337" s="52"/>
      <c r="TC337" s="52"/>
      <c r="TD337" s="52"/>
      <c r="TE337" s="52"/>
      <c r="TF337" s="52"/>
      <c r="TG337" s="52"/>
      <c r="TH337" s="52"/>
      <c r="TI337" s="52"/>
      <c r="TJ337" s="52"/>
      <c r="TK337" s="52"/>
      <c r="TL337" s="52"/>
      <c r="TM337" s="52"/>
      <c r="TN337" s="52"/>
      <c r="TO337" s="52"/>
      <c r="TP337" s="52"/>
      <c r="TQ337" s="52"/>
      <c r="TR337" s="52"/>
      <c r="TS337" s="52"/>
      <c r="TT337" s="52"/>
      <c r="TU337" s="52"/>
      <c r="TV337" s="52"/>
      <c r="TW337" s="52"/>
      <c r="TX337" s="52"/>
      <c r="TY337" s="52"/>
      <c r="TZ337" s="52"/>
      <c r="UA337" s="52"/>
      <c r="UB337" s="52"/>
      <c r="UC337" s="52"/>
      <c r="UD337" s="52"/>
      <c r="UE337" s="52"/>
      <c r="UF337" s="52"/>
      <c r="UG337" s="52"/>
      <c r="UH337" s="52"/>
      <c r="UI337" s="52"/>
      <c r="UJ337" s="52"/>
      <c r="UK337" s="52"/>
      <c r="UL337" s="52"/>
      <c r="UM337" s="52"/>
      <c r="UN337" s="52"/>
      <c r="UO337" s="52"/>
      <c r="UP337" s="52"/>
      <c r="UQ337" s="52"/>
      <c r="UR337" s="52"/>
      <c r="US337" s="52"/>
      <c r="UT337" s="52"/>
      <c r="UU337" s="52"/>
      <c r="UV337" s="52"/>
      <c r="UW337" s="52"/>
      <c r="UX337" s="52"/>
      <c r="UY337" s="52"/>
      <c r="UZ337" s="52"/>
      <c r="VA337" s="52"/>
      <c r="VB337" s="52"/>
      <c r="VC337" s="52"/>
      <c r="VD337" s="52"/>
      <c r="VE337" s="52"/>
      <c r="VF337" s="52"/>
      <c r="VG337" s="52"/>
      <c r="VH337" s="52"/>
      <c r="VI337" s="52"/>
      <c r="VJ337" s="52"/>
      <c r="VK337" s="52"/>
      <c r="VL337" s="52"/>
      <c r="VM337" s="52"/>
      <c r="VN337" s="52"/>
      <c r="VO337" s="52"/>
      <c r="VP337" s="52"/>
      <c r="VQ337" s="52"/>
      <c r="VR337" s="52"/>
      <c r="VS337" s="52"/>
      <c r="VT337" s="52"/>
      <c r="VU337" s="52"/>
      <c r="VV337" s="52"/>
      <c r="VW337" s="52"/>
      <c r="VX337" s="52"/>
      <c r="VY337" s="52"/>
      <c r="VZ337" s="52"/>
      <c r="WA337" s="52"/>
      <c r="WB337" s="52"/>
      <c r="WC337" s="52"/>
      <c r="WD337" s="52"/>
      <c r="WE337" s="52"/>
      <c r="WF337" s="52"/>
      <c r="WG337" s="52"/>
      <c r="WH337" s="52"/>
      <c r="WI337" s="52"/>
      <c r="WJ337" s="52"/>
      <c r="WK337" s="52"/>
      <c r="WL337" s="52"/>
      <c r="WM337" s="52"/>
      <c r="WN337" s="52"/>
      <c r="WO337" s="52"/>
      <c r="WP337" s="52"/>
      <c r="WQ337" s="52"/>
      <c r="WR337" s="52"/>
      <c r="WS337" s="52"/>
      <c r="WT337" s="52"/>
      <c r="WU337" s="52"/>
      <c r="WV337" s="52"/>
      <c r="WW337" s="52"/>
      <c r="WX337" s="52"/>
      <c r="WY337" s="52"/>
      <c r="WZ337" s="52"/>
      <c r="XA337" s="52"/>
      <c r="XB337" s="52"/>
      <c r="XC337" s="52"/>
      <c r="XD337" s="52"/>
      <c r="XE337" s="52"/>
      <c r="XF337" s="52"/>
      <c r="XG337" s="52"/>
      <c r="XH337" s="52"/>
      <c r="XI337" s="52"/>
      <c r="XJ337" s="52"/>
      <c r="XK337" s="52"/>
      <c r="XL337" s="52"/>
      <c r="XM337" s="52"/>
      <c r="XN337" s="52"/>
      <c r="XO337" s="52"/>
      <c r="XP337" s="52"/>
      <c r="XQ337" s="52"/>
      <c r="XR337" s="52"/>
      <c r="XS337" s="52"/>
      <c r="XT337" s="52"/>
      <c r="XU337" s="52"/>
      <c r="XV337" s="52"/>
      <c r="XW337" s="52"/>
      <c r="XX337" s="52"/>
      <c r="XY337" s="52"/>
      <c r="XZ337" s="52"/>
      <c r="YA337" s="52"/>
      <c r="YB337" s="52"/>
      <c r="YC337" s="52"/>
      <c r="YD337" s="52"/>
      <c r="YE337" s="52"/>
      <c r="YF337" s="52"/>
      <c r="YG337" s="52"/>
      <c r="YH337" s="52"/>
      <c r="YI337" s="52"/>
      <c r="YJ337" s="52"/>
      <c r="YK337" s="52"/>
      <c r="YL337" s="52"/>
      <c r="YM337" s="52"/>
      <c r="YN337" s="52"/>
      <c r="YO337" s="52"/>
      <c r="YP337" s="52"/>
      <c r="YQ337" s="52"/>
      <c r="YR337" s="52"/>
      <c r="YS337" s="52"/>
      <c r="YT337" s="52"/>
      <c r="YU337" s="52"/>
      <c r="YV337" s="52"/>
      <c r="YW337" s="52"/>
      <c r="YX337" s="52"/>
      <c r="YY337" s="52"/>
      <c r="YZ337" s="52"/>
      <c r="ZA337" s="52"/>
      <c r="ZB337" s="52"/>
      <c r="ZC337" s="52"/>
      <c r="ZD337" s="52"/>
      <c r="ZE337" s="52"/>
      <c r="ZF337" s="52"/>
      <c r="ZG337" s="52"/>
      <c r="ZH337" s="52"/>
      <c r="ZI337" s="52"/>
      <c r="ZJ337" s="52"/>
      <c r="ZK337" s="52"/>
      <c r="ZL337" s="52"/>
      <c r="ZM337" s="52"/>
      <c r="ZN337" s="52"/>
      <c r="ZO337" s="52"/>
      <c r="ZP337" s="52"/>
      <c r="ZQ337" s="52"/>
      <c r="ZR337" s="52"/>
      <c r="ZS337" s="52"/>
      <c r="ZT337" s="52"/>
      <c r="ZU337" s="52"/>
      <c r="ZV337" s="52"/>
      <c r="ZW337" s="52"/>
      <c r="ZX337" s="52"/>
      <c r="ZY337" s="52"/>
      <c r="ZZ337" s="52"/>
      <c r="AAA337" s="52"/>
      <c r="AAB337" s="52"/>
      <c r="AAC337" s="52"/>
      <c r="AAD337" s="52"/>
      <c r="AAE337" s="52"/>
      <c r="AAF337" s="52"/>
      <c r="AAG337" s="52"/>
      <c r="AAH337" s="52"/>
      <c r="AAI337" s="52"/>
      <c r="AAJ337" s="52"/>
      <c r="AAK337" s="52"/>
      <c r="AAL337" s="52"/>
      <c r="AAM337" s="52"/>
      <c r="AAN337" s="52"/>
      <c r="AAO337" s="52"/>
      <c r="AAP337" s="52"/>
      <c r="AAQ337" s="52"/>
      <c r="AAR337" s="52"/>
      <c r="AAS337" s="52"/>
      <c r="AAT337" s="52"/>
      <c r="AAU337" s="52"/>
      <c r="AAV337" s="52"/>
      <c r="AAW337" s="52"/>
      <c r="AAX337" s="52"/>
      <c r="AAY337" s="52"/>
      <c r="AAZ337" s="52"/>
      <c r="ABA337" s="52"/>
      <c r="ABB337" s="52"/>
      <c r="ABC337" s="52"/>
      <c r="ABD337" s="52"/>
      <c r="ABE337" s="52"/>
      <c r="ABF337" s="52"/>
      <c r="ABG337" s="52"/>
      <c r="ABH337" s="52"/>
      <c r="ABI337" s="52"/>
      <c r="ABJ337" s="52"/>
      <c r="ABK337" s="52"/>
      <c r="ABL337" s="52"/>
      <c r="ABM337" s="52"/>
      <c r="ABN337" s="52"/>
      <c r="ABO337" s="52"/>
      <c r="ABP337" s="52"/>
      <c r="ABQ337" s="52"/>
      <c r="ABR337" s="52"/>
      <c r="ABS337" s="52"/>
      <c r="ABT337" s="52"/>
      <c r="ABU337" s="52"/>
      <c r="ABV337" s="52"/>
      <c r="ABW337" s="52"/>
      <c r="ABX337" s="52"/>
      <c r="ABY337" s="52"/>
      <c r="ABZ337" s="52"/>
      <c r="ACA337" s="52"/>
      <c r="ACB337" s="52"/>
      <c r="ACC337" s="52"/>
      <c r="ACD337" s="52"/>
      <c r="ACE337" s="52"/>
      <c r="ACF337" s="52"/>
      <c r="ACG337" s="52"/>
      <c r="ACH337" s="52"/>
      <c r="ACI337" s="52"/>
      <c r="ACJ337" s="52"/>
      <c r="ACK337" s="52"/>
      <c r="ACL337" s="52"/>
      <c r="ACM337" s="52"/>
      <c r="ACN337" s="52"/>
      <c r="ACO337" s="52"/>
      <c r="ACP337" s="52"/>
      <c r="ACQ337" s="52"/>
      <c r="ACR337" s="52"/>
      <c r="ACS337" s="52"/>
      <c r="ACT337" s="52"/>
      <c r="ACU337" s="52"/>
      <c r="ACV337" s="52"/>
      <c r="ACW337" s="52"/>
      <c r="ACX337" s="52"/>
      <c r="ACY337" s="52"/>
      <c r="ACZ337" s="52"/>
      <c r="ADA337" s="52"/>
      <c r="ADB337" s="52"/>
      <c r="ADC337" s="52"/>
      <c r="ADD337" s="52"/>
      <c r="ADE337" s="52"/>
      <c r="ADF337" s="52"/>
      <c r="ADG337" s="52"/>
      <c r="ADH337" s="52"/>
      <c r="ADI337" s="52"/>
      <c r="ADJ337" s="52"/>
      <c r="ADK337" s="52"/>
      <c r="ADL337" s="52"/>
      <c r="ADM337" s="52"/>
      <c r="ADN337" s="52"/>
      <c r="ADO337" s="52"/>
      <c r="ADP337" s="52"/>
      <c r="ADQ337" s="52"/>
      <c r="ADR337" s="52"/>
      <c r="ADS337" s="52"/>
      <c r="ADT337" s="52"/>
      <c r="ADU337" s="52"/>
      <c r="ADV337" s="52"/>
      <c r="ADW337" s="52"/>
      <c r="ADX337" s="52"/>
      <c r="ADY337" s="52"/>
      <c r="ADZ337" s="52"/>
      <c r="AEA337" s="52"/>
      <c r="AEB337" s="52"/>
      <c r="AEC337" s="52"/>
      <c r="AED337" s="52"/>
      <c r="AEE337" s="52"/>
      <c r="AEF337" s="52"/>
      <c r="AEG337" s="52"/>
      <c r="AEH337" s="52"/>
      <c r="AEI337" s="52"/>
      <c r="AEJ337" s="52"/>
      <c r="AEK337" s="52"/>
      <c r="AEL337" s="52"/>
      <c r="AEM337" s="52"/>
      <c r="AEN337" s="52"/>
      <c r="AEO337" s="52"/>
      <c r="AEP337" s="52"/>
      <c r="AEQ337" s="52"/>
      <c r="AER337" s="52"/>
      <c r="AES337" s="52"/>
      <c r="AET337" s="52"/>
      <c r="AEU337" s="52"/>
      <c r="AEV337" s="52"/>
      <c r="AEW337" s="52"/>
      <c r="AEX337" s="52"/>
      <c r="AEY337" s="52"/>
      <c r="AEZ337" s="52"/>
      <c r="AFA337" s="52"/>
      <c r="AFB337" s="52"/>
      <c r="AFC337" s="52"/>
      <c r="AFD337" s="52"/>
      <c r="AFE337" s="52"/>
      <c r="AFF337" s="52"/>
      <c r="AFG337" s="52"/>
      <c r="AFH337" s="52"/>
      <c r="AFI337" s="52"/>
      <c r="AFJ337" s="52"/>
      <c r="AFK337" s="52"/>
      <c r="AFL337" s="52"/>
      <c r="AFM337" s="52"/>
      <c r="AFN337" s="52"/>
      <c r="AFO337" s="52"/>
      <c r="AFP337" s="52"/>
      <c r="AFQ337" s="52"/>
      <c r="AFR337" s="52"/>
      <c r="AFS337" s="52"/>
      <c r="AFT337" s="52"/>
      <c r="AFU337" s="52"/>
      <c r="AFV337" s="52"/>
      <c r="AFW337" s="52"/>
      <c r="AFX337" s="52"/>
      <c r="AFY337" s="52"/>
      <c r="AFZ337" s="52"/>
      <c r="AGA337" s="52"/>
      <c r="AGB337" s="52"/>
      <c r="AGC337" s="52"/>
      <c r="AGD337" s="52"/>
      <c r="AGE337" s="52"/>
      <c r="AGF337" s="52"/>
      <c r="AGG337" s="52"/>
      <c r="AGH337" s="52"/>
      <c r="AGI337" s="52"/>
      <c r="AGJ337" s="52"/>
      <c r="AGK337" s="52"/>
      <c r="AGL337" s="52"/>
      <c r="AGM337" s="52"/>
      <c r="AGN337" s="52"/>
      <c r="AGO337" s="52"/>
      <c r="AGP337" s="52"/>
      <c r="AGQ337" s="52"/>
      <c r="AGR337" s="52"/>
      <c r="AGS337" s="52"/>
      <c r="AGT337" s="52"/>
      <c r="AGU337" s="52"/>
      <c r="AGV337" s="52"/>
      <c r="AGW337" s="52"/>
      <c r="AGX337" s="52"/>
      <c r="AGY337" s="52"/>
      <c r="AGZ337" s="52"/>
      <c r="AHA337" s="52"/>
      <c r="AHB337" s="52"/>
      <c r="AHC337" s="52"/>
      <c r="AHD337" s="52"/>
      <c r="AHE337" s="52"/>
      <c r="AHF337" s="52"/>
      <c r="AHG337" s="52"/>
      <c r="AHH337" s="52"/>
      <c r="AHI337" s="52"/>
      <c r="AHJ337" s="52"/>
      <c r="AHK337" s="52"/>
      <c r="AHL337" s="52"/>
      <c r="AHM337" s="52"/>
      <c r="AHN337" s="52"/>
      <c r="AHO337" s="52"/>
      <c r="AHP337" s="52"/>
      <c r="AHQ337" s="52"/>
      <c r="AHR337" s="52"/>
      <c r="AHS337" s="52"/>
      <c r="AHT337" s="52"/>
      <c r="AHU337" s="52"/>
      <c r="AHV337" s="52"/>
      <c r="AHW337" s="52"/>
      <c r="AHX337" s="52"/>
      <c r="AHY337" s="52"/>
      <c r="AHZ337" s="52"/>
      <c r="AIA337" s="52"/>
      <c r="AIB337" s="52"/>
      <c r="AIC337" s="52"/>
      <c r="AID337" s="52"/>
      <c r="AIE337" s="52"/>
      <c r="AIF337" s="52"/>
      <c r="AIG337" s="52"/>
      <c r="AIH337" s="52"/>
      <c r="AII337" s="52"/>
      <c r="AIJ337" s="52"/>
      <c r="AIK337" s="52"/>
      <c r="AIL337" s="52"/>
      <c r="AIM337" s="52"/>
      <c r="AIN337" s="52"/>
      <c r="AIO337" s="52"/>
      <c r="AIP337" s="52"/>
      <c r="AIQ337" s="52"/>
      <c r="AIR337" s="52"/>
      <c r="AIS337" s="52"/>
      <c r="AIT337" s="52"/>
      <c r="AIU337" s="52"/>
      <c r="AIV337" s="52"/>
      <c r="AIW337" s="52"/>
      <c r="AIX337" s="52"/>
      <c r="AIY337" s="52"/>
      <c r="AIZ337" s="52"/>
      <c r="AJA337" s="52"/>
      <c r="AJB337" s="52"/>
      <c r="AJC337" s="52"/>
      <c r="AJD337" s="52"/>
      <c r="AJE337" s="52"/>
      <c r="AJF337" s="52"/>
      <c r="AJG337" s="52"/>
      <c r="AJH337" s="52"/>
      <c r="AJI337" s="52"/>
      <c r="AJJ337" s="52"/>
      <c r="AJK337" s="52"/>
      <c r="AJL337" s="52"/>
      <c r="AJM337" s="52"/>
      <c r="AJN337" s="52"/>
      <c r="AJO337" s="52"/>
      <c r="AJP337" s="52"/>
      <c r="AJQ337" s="52"/>
      <c r="AJR337" s="52"/>
      <c r="AJS337" s="52"/>
      <c r="AJT337" s="52"/>
      <c r="AJU337" s="52"/>
      <c r="AJV337" s="52"/>
      <c r="AJW337" s="52"/>
      <c r="AJX337" s="52"/>
      <c r="AJY337" s="52"/>
      <c r="AJZ337" s="52"/>
      <c r="AKA337" s="52"/>
      <c r="AKB337" s="52"/>
      <c r="AKC337" s="52"/>
      <c r="AKD337" s="52"/>
      <c r="AKE337" s="52"/>
      <c r="AKF337" s="52"/>
      <c r="AKG337" s="52"/>
      <c r="AKH337" s="52"/>
      <c r="AKI337" s="52"/>
      <c r="AKJ337" s="52"/>
      <c r="AKK337" s="52"/>
      <c r="AKL337" s="52"/>
      <c r="AKM337" s="52"/>
      <c r="AKN337" s="52"/>
      <c r="AKO337" s="52"/>
      <c r="AKP337" s="52"/>
      <c r="AKQ337" s="52"/>
      <c r="AKR337" s="52"/>
      <c r="AKS337" s="52"/>
      <c r="AKT337" s="52"/>
      <c r="AKU337" s="52"/>
      <c r="AKV337" s="52"/>
      <c r="AKW337" s="52"/>
      <c r="AKX337" s="52"/>
      <c r="AKY337" s="52"/>
      <c r="AKZ337" s="52"/>
      <c r="ALA337" s="52"/>
      <c r="ALB337" s="52"/>
      <c r="ALC337" s="52"/>
      <c r="ALD337" s="52"/>
      <c r="ALE337" s="52"/>
      <c r="ALF337" s="52"/>
      <c r="ALG337" s="52"/>
      <c r="ALH337" s="52"/>
      <c r="ALI337" s="52"/>
      <c r="ALJ337" s="52"/>
      <c r="ALK337" s="52"/>
      <c r="ALL337" s="52"/>
      <c r="ALM337" s="52"/>
      <c r="ALN337" s="52"/>
      <c r="ALO337" s="52"/>
      <c r="ALP337" s="52"/>
      <c r="ALQ337" s="52"/>
      <c r="ALR337" s="52"/>
      <c r="ALS337" s="52"/>
      <c r="ALT337" s="52"/>
      <c r="ALU337" s="52"/>
      <c r="ALV337" s="52"/>
      <c r="ALW337" s="52"/>
      <c r="ALX337" s="52"/>
      <c r="ALY337" s="52"/>
      <c r="ALZ337" s="52"/>
      <c r="AMA337" s="52"/>
      <c r="AMB337" s="52"/>
      <c r="AMC337" s="52"/>
      <c r="AMD337" s="52"/>
      <c r="AME337" s="52"/>
      <c r="AMF337" s="52"/>
      <c r="AMG337" s="52"/>
      <c r="AMH337" s="52"/>
      <c r="AMI337" s="52"/>
      <c r="AMJ337" s="52"/>
      <c r="AMK337" s="52"/>
      <c r="AML337" s="52"/>
      <c r="AMM337" s="52"/>
      <c r="AMN337" s="52"/>
      <c r="AMO337" s="52"/>
      <c r="AMP337" s="52"/>
      <c r="AMQ337" s="52"/>
      <c r="AMR337" s="52"/>
      <c r="AMS337" s="52"/>
      <c r="AMT337" s="52"/>
      <c r="AMU337" s="52"/>
      <c r="AMV337" s="52"/>
      <c r="AMW337" s="52"/>
      <c r="AMX337" s="52"/>
      <c r="AMY337" s="52"/>
      <c r="AMZ337" s="52"/>
      <c r="ANA337" s="52"/>
      <c r="ANB337" s="52"/>
      <c r="ANC337" s="52"/>
      <c r="AND337" s="52"/>
      <c r="ANE337" s="52"/>
      <c r="ANF337" s="52"/>
      <c r="ANG337" s="52"/>
      <c r="ANH337" s="52"/>
      <c r="ANI337" s="52"/>
      <c r="ANJ337" s="52"/>
      <c r="ANK337" s="52"/>
      <c r="ANL337" s="52"/>
      <c r="ANM337" s="52"/>
      <c r="ANN337" s="52"/>
      <c r="ANO337" s="52"/>
      <c r="ANP337" s="52"/>
      <c r="ANQ337" s="52"/>
      <c r="ANR337" s="52"/>
      <c r="ANS337" s="52"/>
      <c r="ANT337" s="52"/>
      <c r="ANU337" s="52"/>
      <c r="ANV337" s="52"/>
      <c r="ANW337" s="52"/>
      <c r="ANX337" s="52"/>
      <c r="ANY337" s="52"/>
      <c r="ANZ337" s="52"/>
      <c r="AOA337" s="52"/>
      <c r="AOB337" s="52"/>
      <c r="AOC337" s="52"/>
      <c r="AOD337" s="52"/>
      <c r="AOE337" s="52"/>
      <c r="AOF337" s="52"/>
      <c r="AOG337" s="52"/>
      <c r="AOH337" s="52"/>
      <c r="AOI337" s="52"/>
      <c r="AOJ337" s="52"/>
      <c r="AOK337" s="52"/>
      <c r="AOL337" s="52"/>
      <c r="AOM337" s="52"/>
      <c r="AON337" s="52"/>
      <c r="AOO337" s="52"/>
      <c r="AOP337" s="52"/>
      <c r="AOQ337" s="52"/>
      <c r="AOR337" s="52"/>
      <c r="AOS337" s="52"/>
      <c r="AOT337" s="52"/>
      <c r="AOU337" s="52"/>
      <c r="AOV337" s="52"/>
      <c r="AOW337" s="52"/>
      <c r="AOX337" s="52"/>
      <c r="AOY337" s="52"/>
      <c r="AOZ337" s="52"/>
      <c r="APA337" s="52"/>
      <c r="APB337" s="52"/>
      <c r="APC337" s="52"/>
      <c r="APD337" s="52"/>
      <c r="APE337" s="52"/>
      <c r="APF337" s="52"/>
      <c r="APG337" s="52"/>
      <c r="APH337" s="52"/>
      <c r="API337" s="52"/>
      <c r="APJ337" s="52"/>
      <c r="APK337" s="52"/>
      <c r="APL337" s="52"/>
      <c r="APM337" s="52"/>
      <c r="APN337" s="52"/>
      <c r="APO337" s="52"/>
      <c r="APP337" s="52"/>
      <c r="APQ337" s="52"/>
      <c r="APR337" s="52"/>
      <c r="APS337" s="52"/>
      <c r="APT337" s="52"/>
      <c r="APU337" s="52"/>
      <c r="APV337" s="52"/>
      <c r="APW337" s="52"/>
      <c r="APX337" s="52"/>
      <c r="APY337" s="52"/>
      <c r="APZ337" s="52"/>
      <c r="AQA337" s="52"/>
      <c r="AQB337" s="52"/>
      <c r="AQC337" s="52"/>
      <c r="AQD337" s="52"/>
      <c r="AQE337" s="52"/>
      <c r="AQF337" s="52"/>
      <c r="AQG337" s="52"/>
      <c r="AQH337" s="52"/>
      <c r="AQI337" s="52"/>
      <c r="AQJ337" s="52"/>
      <c r="AQK337" s="52"/>
      <c r="AQL337" s="52"/>
      <c r="AQM337" s="52"/>
      <c r="AQN337" s="52"/>
      <c r="AQO337" s="52"/>
      <c r="AQP337" s="52"/>
      <c r="AQQ337" s="52"/>
      <c r="AQR337" s="52"/>
      <c r="AQS337" s="52"/>
      <c r="AQT337" s="52"/>
      <c r="AQU337" s="52"/>
      <c r="AQV337" s="52"/>
      <c r="AQW337" s="52"/>
      <c r="AQX337" s="52"/>
      <c r="AQY337" s="52"/>
      <c r="AQZ337" s="52"/>
      <c r="ARA337" s="52"/>
      <c r="ARB337" s="52"/>
      <c r="ARC337" s="52"/>
      <c r="ARD337" s="52"/>
      <c r="ARE337" s="52"/>
      <c r="ARF337" s="52"/>
      <c r="ARG337" s="52"/>
      <c r="ARH337" s="52"/>
      <c r="ARI337" s="52"/>
      <c r="ARJ337" s="52"/>
      <c r="ARK337" s="52"/>
      <c r="ARL337" s="52"/>
      <c r="ARM337" s="52"/>
      <c r="ARN337" s="52"/>
      <c r="ARO337" s="52"/>
      <c r="ARP337" s="52"/>
      <c r="ARQ337" s="52"/>
      <c r="ARR337" s="52"/>
      <c r="ARS337" s="52"/>
      <c r="ART337" s="52"/>
      <c r="ARU337" s="52"/>
      <c r="ARV337" s="52"/>
      <c r="ARW337" s="52"/>
      <c r="ARX337" s="52"/>
      <c r="ARY337" s="52"/>
      <c r="ARZ337" s="52"/>
      <c r="ASA337" s="52"/>
      <c r="ASB337" s="52"/>
      <c r="ASC337" s="52"/>
      <c r="ASD337" s="52"/>
      <c r="ASE337" s="52"/>
      <c r="ASF337" s="52"/>
      <c r="ASG337" s="52"/>
      <c r="ASH337" s="52"/>
      <c r="ASI337" s="52"/>
      <c r="ASJ337" s="52"/>
      <c r="ASK337" s="52"/>
      <c r="ASL337" s="52"/>
      <c r="ASM337" s="52"/>
      <c r="ASN337" s="52"/>
      <c r="ASO337" s="52"/>
      <c r="ASP337" s="52"/>
      <c r="ASQ337" s="52"/>
      <c r="ASR337" s="52"/>
      <c r="ASS337" s="52"/>
      <c r="AST337" s="52"/>
      <c r="ASU337" s="52"/>
      <c r="ASV337" s="52"/>
      <c r="ASW337" s="52"/>
      <c r="ASX337" s="52"/>
      <c r="ASY337" s="52"/>
      <c r="ASZ337" s="52"/>
      <c r="ATA337" s="52"/>
      <c r="ATB337" s="52"/>
      <c r="ATC337" s="52"/>
      <c r="ATD337" s="52"/>
      <c r="ATE337" s="52"/>
      <c r="ATF337" s="52"/>
      <c r="ATG337" s="52"/>
      <c r="ATH337" s="52"/>
      <c r="ATI337" s="52"/>
      <c r="ATJ337" s="52"/>
      <c r="ATK337" s="52"/>
      <c r="ATL337" s="52"/>
      <c r="ATM337" s="52"/>
      <c r="ATN337" s="52"/>
      <c r="ATO337" s="52"/>
      <c r="ATP337" s="52"/>
      <c r="ATQ337" s="52"/>
      <c r="ATR337" s="52"/>
      <c r="ATS337" s="52"/>
      <c r="ATT337" s="52"/>
      <c r="ATU337" s="52"/>
      <c r="ATV337" s="52"/>
      <c r="ATW337" s="52"/>
      <c r="ATX337" s="52"/>
      <c r="ATY337" s="52"/>
      <c r="ATZ337" s="52"/>
      <c r="AUA337" s="52"/>
      <c r="AUB337" s="52"/>
      <c r="AUC337" s="52"/>
      <c r="AUD337" s="52"/>
      <c r="AUE337" s="52"/>
      <c r="AUF337" s="52"/>
      <c r="AUG337" s="52"/>
      <c r="AUH337" s="52"/>
      <c r="AUI337" s="52"/>
      <c r="AUJ337" s="52"/>
      <c r="AUK337" s="52"/>
      <c r="AUL337" s="52"/>
      <c r="AUM337" s="52"/>
      <c r="AUN337" s="52"/>
      <c r="AUO337" s="52"/>
      <c r="AUP337" s="52"/>
      <c r="AUQ337" s="52"/>
      <c r="AUR337" s="52"/>
      <c r="AUS337" s="52"/>
      <c r="AUT337" s="52"/>
      <c r="AUU337" s="52"/>
      <c r="AUV337" s="52"/>
      <c r="AUW337" s="52"/>
      <c r="AUX337" s="52"/>
      <c r="AUY337" s="52"/>
      <c r="AUZ337" s="52"/>
      <c r="AVA337" s="52"/>
      <c r="AVB337" s="52"/>
      <c r="AVC337" s="52"/>
      <c r="AVD337" s="52"/>
      <c r="AVE337" s="52"/>
      <c r="AVF337" s="52"/>
      <c r="AVG337" s="52"/>
      <c r="AVH337" s="52"/>
      <c r="AVI337" s="52"/>
      <c r="AVJ337" s="52"/>
      <c r="AVK337" s="52"/>
      <c r="AVL337" s="52"/>
      <c r="AVM337" s="52"/>
      <c r="AVN337" s="52"/>
      <c r="AVO337" s="52"/>
      <c r="AVP337" s="52"/>
      <c r="AVQ337" s="52"/>
      <c r="AVR337" s="52"/>
      <c r="AVS337" s="52"/>
      <c r="AVT337" s="52"/>
      <c r="AVU337" s="52"/>
      <c r="AVV337" s="52"/>
      <c r="AVW337" s="52"/>
      <c r="AVX337" s="52"/>
      <c r="AVY337" s="52"/>
      <c r="AVZ337" s="52"/>
      <c r="AWA337" s="52"/>
      <c r="AWB337" s="52"/>
      <c r="AWC337" s="52"/>
      <c r="AWD337" s="52"/>
      <c r="AWE337" s="52"/>
      <c r="AWF337" s="52"/>
      <c r="AWG337" s="52"/>
      <c r="AWH337" s="52"/>
      <c r="AWI337" s="52"/>
      <c r="AWJ337" s="52"/>
      <c r="AWK337" s="52"/>
      <c r="AWL337" s="52"/>
      <c r="AWM337" s="52"/>
      <c r="AWN337" s="52"/>
      <c r="AWO337" s="52"/>
      <c r="AWP337" s="52"/>
      <c r="AWQ337" s="52"/>
      <c r="AWR337" s="52"/>
      <c r="AWS337" s="52"/>
      <c r="AWT337" s="52"/>
      <c r="AWU337" s="52"/>
      <c r="AWV337" s="52"/>
      <c r="AWW337" s="52"/>
      <c r="AWX337" s="52"/>
      <c r="AWY337" s="52"/>
      <c r="AWZ337" s="52"/>
      <c r="AXA337" s="52"/>
      <c r="AXB337" s="52"/>
      <c r="AXC337" s="52"/>
      <c r="AXD337" s="52"/>
      <c r="AXE337" s="52"/>
      <c r="AXF337" s="52"/>
      <c r="AXG337" s="52"/>
      <c r="AXH337" s="52"/>
      <c r="AXI337" s="52"/>
      <c r="AXJ337" s="52"/>
      <c r="AXK337" s="52"/>
      <c r="AXL337" s="52"/>
      <c r="AXM337" s="52"/>
      <c r="AXN337" s="52"/>
      <c r="AXO337" s="52"/>
      <c r="AXP337" s="52"/>
      <c r="AXQ337" s="52"/>
      <c r="AXR337" s="52"/>
      <c r="AXS337" s="52"/>
      <c r="AXT337" s="52"/>
      <c r="AXU337" s="52"/>
      <c r="AXV337" s="52"/>
      <c r="AXW337" s="52"/>
      <c r="AXX337" s="52"/>
      <c r="AXY337" s="52"/>
      <c r="AXZ337" s="52"/>
      <c r="AYA337" s="52"/>
      <c r="AYB337" s="52"/>
      <c r="AYC337" s="52"/>
      <c r="AYD337" s="52"/>
      <c r="AYE337" s="52"/>
      <c r="AYF337" s="52"/>
      <c r="AYG337" s="52"/>
      <c r="AYH337" s="52"/>
      <c r="AYI337" s="52"/>
      <c r="AYJ337" s="52"/>
      <c r="AYK337" s="52"/>
      <c r="AYL337" s="52"/>
      <c r="AYM337" s="52"/>
      <c r="AYN337" s="52"/>
      <c r="AYO337" s="52"/>
      <c r="AYP337" s="52"/>
      <c r="AYQ337" s="52"/>
      <c r="AYR337" s="52"/>
      <c r="AYS337" s="52"/>
      <c r="AYT337" s="52"/>
      <c r="AYU337" s="52"/>
      <c r="AYV337" s="52"/>
      <c r="AYW337" s="52"/>
      <c r="AYX337" s="52"/>
      <c r="AYY337" s="52"/>
      <c r="AYZ337" s="52"/>
      <c r="AZA337" s="52"/>
      <c r="AZB337" s="52"/>
      <c r="AZC337" s="52"/>
      <c r="AZD337" s="52"/>
      <c r="AZE337" s="52"/>
      <c r="AZF337" s="52"/>
      <c r="AZG337" s="52"/>
      <c r="AZH337" s="52"/>
      <c r="AZI337" s="52"/>
      <c r="AZJ337" s="52"/>
      <c r="AZK337" s="52"/>
      <c r="AZL337" s="52"/>
      <c r="AZM337" s="52"/>
      <c r="AZN337" s="52"/>
      <c r="AZO337" s="52"/>
      <c r="AZP337" s="52"/>
      <c r="AZQ337" s="52"/>
      <c r="AZR337" s="52"/>
      <c r="AZS337" s="52"/>
      <c r="AZT337" s="52"/>
      <c r="AZU337" s="52"/>
      <c r="AZV337" s="52"/>
      <c r="AZW337" s="52"/>
      <c r="AZX337" s="52"/>
      <c r="AZY337" s="52"/>
      <c r="AZZ337" s="52"/>
      <c r="BAA337" s="52"/>
      <c r="BAB337" s="52"/>
      <c r="BAC337" s="52"/>
      <c r="BAD337" s="52"/>
      <c r="BAE337" s="52"/>
      <c r="BAF337" s="52"/>
      <c r="BAG337" s="52"/>
      <c r="BAH337" s="52"/>
      <c r="BAI337" s="52"/>
      <c r="BAJ337" s="52"/>
      <c r="BAK337" s="52"/>
      <c r="BAL337" s="52"/>
      <c r="BAM337" s="52"/>
      <c r="BAN337" s="52"/>
      <c r="BAO337" s="52"/>
      <c r="BAP337" s="52"/>
      <c r="BAQ337" s="52"/>
      <c r="BAR337" s="52"/>
      <c r="BAS337" s="52"/>
      <c r="BAT337" s="52"/>
      <c r="BAU337" s="52"/>
      <c r="BAV337" s="52"/>
      <c r="BAW337" s="52"/>
      <c r="BAX337" s="52"/>
      <c r="BAY337" s="52"/>
      <c r="BAZ337" s="52"/>
      <c r="BBA337" s="52"/>
      <c r="BBB337" s="52"/>
      <c r="BBC337" s="52"/>
      <c r="BBD337" s="52"/>
      <c r="BBE337" s="52"/>
      <c r="BBF337" s="52"/>
      <c r="BBG337" s="52"/>
      <c r="BBH337" s="52"/>
      <c r="BBI337" s="52"/>
      <c r="BBJ337" s="52"/>
      <c r="BBK337" s="52"/>
      <c r="BBL337" s="52"/>
      <c r="BBM337" s="52"/>
      <c r="BBN337" s="52"/>
      <c r="BBO337" s="52"/>
      <c r="BBP337" s="52"/>
      <c r="BBQ337" s="52"/>
      <c r="BBR337" s="52"/>
      <c r="BBS337" s="52"/>
      <c r="BBT337" s="52"/>
      <c r="BBU337" s="52"/>
      <c r="BBV337" s="52"/>
      <c r="BBW337" s="52"/>
      <c r="BBX337" s="52"/>
      <c r="BBY337" s="52"/>
      <c r="BBZ337" s="52"/>
      <c r="BCA337" s="52"/>
      <c r="BCB337" s="52"/>
      <c r="BCC337" s="52"/>
      <c r="BCD337" s="52"/>
      <c r="BCE337" s="52"/>
      <c r="BCF337" s="52"/>
      <c r="BCG337" s="52"/>
      <c r="BCH337" s="52"/>
      <c r="BCI337" s="52"/>
      <c r="BCJ337" s="52"/>
      <c r="BCK337" s="52"/>
      <c r="BCL337" s="52"/>
      <c r="BCM337" s="52"/>
      <c r="BCN337" s="52"/>
      <c r="BCO337" s="52"/>
      <c r="BCP337" s="52"/>
      <c r="BCQ337" s="52"/>
      <c r="BCR337" s="52"/>
      <c r="BCS337" s="52"/>
      <c r="BCT337" s="52"/>
    </row>
    <row r="338" spans="1:1450" s="61" customFormat="1" x14ac:dyDescent="0.25">
      <c r="A338" s="115" t="s">
        <v>684</v>
      </c>
      <c r="B338" s="118" t="s">
        <v>684</v>
      </c>
      <c r="C338" s="118" t="s">
        <v>84</v>
      </c>
      <c r="D338" s="118" t="s">
        <v>857</v>
      </c>
      <c r="E338" s="118" t="s">
        <v>858</v>
      </c>
      <c r="F338" s="119" t="s">
        <v>986</v>
      </c>
      <c r="G338" s="53">
        <v>20007</v>
      </c>
      <c r="H338" s="53">
        <v>1357</v>
      </c>
      <c r="I338" s="53">
        <v>846</v>
      </c>
      <c r="J338" s="53">
        <v>2</v>
      </c>
      <c r="K338" s="116">
        <f>AVERAGE(G338:G339)</f>
        <v>18741</v>
      </c>
      <c r="L338" s="116">
        <f>STDEV(G338:G339)</f>
        <v>1790.3943699643382</v>
      </c>
      <c r="M338" s="52"/>
      <c r="N338" s="52"/>
      <c r="O338" s="52">
        <f t="shared" si="59"/>
        <v>1</v>
      </c>
      <c r="P338" s="52"/>
      <c r="Q338" s="52"/>
      <c r="R338" s="52"/>
      <c r="S338" s="52"/>
      <c r="T338" s="52"/>
      <c r="U338" s="52"/>
      <c r="V338" s="52"/>
      <c r="W338" s="52"/>
      <c r="X338" s="52"/>
      <c r="Y338" s="58"/>
      <c r="Z338" s="58"/>
      <c r="AA338" s="58"/>
      <c r="AB338" s="58"/>
      <c r="AC338" s="52"/>
      <c r="AD338" s="52"/>
      <c r="AE338" s="52"/>
      <c r="AF338" s="29"/>
      <c r="AG338" s="60"/>
      <c r="AH338" s="59"/>
      <c r="AI338" s="59"/>
      <c r="AJ338" s="59"/>
      <c r="AK338" s="59"/>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c r="DN338" s="52"/>
      <c r="DO338" s="52"/>
      <c r="DP338" s="52"/>
      <c r="DQ338" s="52"/>
      <c r="DR338" s="52"/>
      <c r="DS338" s="52"/>
      <c r="DT338" s="52"/>
      <c r="DU338" s="52"/>
      <c r="DV338" s="52"/>
      <c r="DW338" s="52"/>
      <c r="DX338" s="52"/>
      <c r="DY338" s="52"/>
      <c r="DZ338" s="52"/>
      <c r="EA338" s="52"/>
      <c r="EB338" s="52"/>
      <c r="EC338" s="52"/>
      <c r="ED338" s="52"/>
      <c r="EE338" s="52"/>
      <c r="EF338" s="52"/>
      <c r="EG338" s="52"/>
      <c r="EH338" s="52"/>
      <c r="EI338" s="52"/>
      <c r="EJ338" s="52"/>
      <c r="EK338" s="52"/>
      <c r="EL338" s="52"/>
      <c r="EM338" s="52"/>
      <c r="EN338" s="52"/>
      <c r="EO338" s="52"/>
      <c r="EP338" s="52"/>
      <c r="EQ338" s="52"/>
      <c r="ER338" s="52"/>
      <c r="ES338" s="52"/>
      <c r="ET338" s="52"/>
      <c r="EU338" s="52"/>
      <c r="EV338" s="52"/>
      <c r="EW338" s="52"/>
      <c r="EX338" s="52"/>
      <c r="EY338" s="52"/>
      <c r="EZ338" s="52"/>
      <c r="FA338" s="52"/>
      <c r="FB338" s="52"/>
      <c r="FC338" s="52"/>
      <c r="FD338" s="52"/>
      <c r="FE338" s="52"/>
      <c r="FF338" s="52"/>
      <c r="FG338" s="52"/>
      <c r="FH338" s="52"/>
      <c r="FI338" s="52"/>
      <c r="FJ338" s="52"/>
      <c r="FK338" s="52"/>
      <c r="FL338" s="52"/>
      <c r="FM338" s="52"/>
      <c r="FN338" s="52"/>
      <c r="FO338" s="52"/>
      <c r="FP338" s="52"/>
      <c r="FQ338" s="52"/>
      <c r="FR338" s="52"/>
      <c r="FS338" s="52"/>
      <c r="FT338" s="52"/>
      <c r="FU338" s="52"/>
      <c r="FV338" s="52"/>
      <c r="FW338" s="52"/>
      <c r="FX338" s="52"/>
      <c r="FY338" s="52"/>
      <c r="FZ338" s="52"/>
      <c r="GA338" s="52"/>
      <c r="GB338" s="52"/>
      <c r="GC338" s="52"/>
      <c r="GD338" s="52"/>
      <c r="GE338" s="52"/>
      <c r="GF338" s="52"/>
      <c r="GG338" s="52"/>
      <c r="GH338" s="52"/>
      <c r="GI338" s="52"/>
      <c r="GJ338" s="52"/>
      <c r="GK338" s="52"/>
      <c r="GL338" s="52"/>
      <c r="GM338" s="52"/>
      <c r="GN338" s="52"/>
      <c r="GO338" s="52"/>
      <c r="GP338" s="52"/>
      <c r="GQ338" s="52"/>
      <c r="GR338" s="52"/>
      <c r="GS338" s="52"/>
      <c r="GT338" s="52"/>
      <c r="GU338" s="52"/>
      <c r="GV338" s="52"/>
      <c r="GW338" s="52"/>
      <c r="GX338" s="52"/>
      <c r="GY338" s="52"/>
      <c r="GZ338" s="52"/>
      <c r="HA338" s="52"/>
      <c r="HB338" s="52"/>
      <c r="HC338" s="52"/>
      <c r="HD338" s="52"/>
      <c r="HE338" s="52"/>
      <c r="HF338" s="52"/>
      <c r="HG338" s="52"/>
      <c r="HH338" s="52"/>
      <c r="HI338" s="52"/>
      <c r="HJ338" s="52"/>
      <c r="HK338" s="52"/>
      <c r="HL338" s="52"/>
      <c r="HM338" s="52"/>
      <c r="HN338" s="52"/>
      <c r="HO338" s="52"/>
      <c r="HP338" s="52"/>
      <c r="HQ338" s="52"/>
      <c r="HR338" s="52"/>
      <c r="HS338" s="52"/>
      <c r="HT338" s="52"/>
      <c r="HU338" s="52"/>
      <c r="HV338" s="52"/>
      <c r="HW338" s="52"/>
      <c r="HX338" s="52"/>
      <c r="HY338" s="52"/>
      <c r="HZ338" s="52"/>
      <c r="IA338" s="52"/>
      <c r="IB338" s="52"/>
      <c r="IC338" s="52"/>
      <c r="ID338" s="52"/>
      <c r="IE338" s="52"/>
      <c r="IF338" s="52"/>
      <c r="IG338" s="52"/>
      <c r="IH338" s="52"/>
      <c r="II338" s="52"/>
      <c r="IJ338" s="52"/>
      <c r="IK338" s="52"/>
      <c r="IL338" s="52"/>
      <c r="IM338" s="52"/>
      <c r="IN338" s="52"/>
      <c r="IO338" s="52"/>
      <c r="IP338" s="52"/>
      <c r="IQ338" s="52"/>
      <c r="IR338" s="52"/>
      <c r="IS338" s="52"/>
      <c r="IT338" s="52"/>
      <c r="IU338" s="52"/>
      <c r="IV338" s="52"/>
      <c r="IW338" s="52"/>
      <c r="IX338" s="52"/>
      <c r="IY338" s="52"/>
      <c r="IZ338" s="52"/>
      <c r="JA338" s="52"/>
      <c r="JB338" s="52"/>
      <c r="JC338" s="52"/>
      <c r="JD338" s="52"/>
      <c r="JE338" s="52"/>
      <c r="JF338" s="52"/>
      <c r="JG338" s="52"/>
      <c r="JH338" s="52"/>
      <c r="JI338" s="52"/>
      <c r="JJ338" s="52"/>
      <c r="JK338" s="52"/>
      <c r="JL338" s="52"/>
      <c r="JM338" s="52"/>
      <c r="JN338" s="52"/>
      <c r="JO338" s="52"/>
      <c r="JP338" s="52"/>
      <c r="JQ338" s="52"/>
      <c r="JR338" s="52"/>
      <c r="JS338" s="52"/>
      <c r="JT338" s="52"/>
      <c r="JU338" s="52"/>
      <c r="JV338" s="52"/>
      <c r="JW338" s="52"/>
      <c r="JX338" s="52"/>
      <c r="JY338" s="52"/>
      <c r="JZ338" s="52"/>
      <c r="KA338" s="52"/>
      <c r="KB338" s="52"/>
      <c r="KC338" s="52"/>
      <c r="KD338" s="52"/>
      <c r="KE338" s="52"/>
      <c r="KF338" s="52"/>
      <c r="KG338" s="52"/>
      <c r="KH338" s="52"/>
      <c r="KI338" s="52"/>
      <c r="KJ338" s="52"/>
      <c r="KK338" s="52"/>
      <c r="KL338" s="52"/>
      <c r="KM338" s="52"/>
      <c r="KN338" s="52"/>
      <c r="KO338" s="52"/>
      <c r="KP338" s="52"/>
      <c r="KQ338" s="52"/>
      <c r="KR338" s="52"/>
      <c r="KS338" s="52"/>
      <c r="KT338" s="52"/>
      <c r="KU338" s="52"/>
      <c r="KV338" s="52"/>
      <c r="KW338" s="52"/>
      <c r="KX338" s="52"/>
      <c r="KY338" s="52"/>
      <c r="KZ338" s="52"/>
      <c r="LA338" s="52"/>
      <c r="LB338" s="52"/>
      <c r="LC338" s="52"/>
      <c r="LD338" s="52"/>
      <c r="LE338" s="52"/>
      <c r="LF338" s="52"/>
      <c r="LG338" s="52"/>
      <c r="LH338" s="52"/>
      <c r="LI338" s="52"/>
      <c r="LJ338" s="52"/>
      <c r="LK338" s="52"/>
      <c r="LL338" s="52"/>
      <c r="LM338" s="52"/>
      <c r="LN338" s="52"/>
      <c r="LO338" s="52"/>
      <c r="LP338" s="52"/>
      <c r="LQ338" s="52"/>
      <c r="LR338" s="52"/>
      <c r="LS338" s="52"/>
      <c r="LT338" s="52"/>
      <c r="LU338" s="52"/>
      <c r="LV338" s="52"/>
      <c r="LW338" s="52"/>
      <c r="LX338" s="52"/>
      <c r="LY338" s="52"/>
      <c r="LZ338" s="52"/>
      <c r="MA338" s="52"/>
      <c r="MB338" s="52"/>
      <c r="MC338" s="52"/>
      <c r="MD338" s="52"/>
      <c r="ME338" s="52"/>
      <c r="MF338" s="52"/>
      <c r="MG338" s="52"/>
      <c r="MH338" s="52"/>
      <c r="MI338" s="52"/>
      <c r="MJ338" s="52"/>
      <c r="MK338" s="52"/>
      <c r="ML338" s="52"/>
      <c r="MM338" s="52"/>
      <c r="MN338" s="52"/>
      <c r="MO338" s="52"/>
      <c r="MP338" s="52"/>
      <c r="MQ338" s="52"/>
      <c r="MR338" s="52"/>
      <c r="MS338" s="52"/>
      <c r="MT338" s="52"/>
      <c r="MU338" s="52"/>
      <c r="MV338" s="52"/>
      <c r="MW338" s="52"/>
      <c r="MX338" s="52"/>
      <c r="MY338" s="52"/>
      <c r="MZ338" s="52"/>
      <c r="NA338" s="52"/>
      <c r="NB338" s="52"/>
      <c r="NC338" s="52"/>
      <c r="ND338" s="52"/>
      <c r="NE338" s="52"/>
      <c r="NF338" s="52"/>
      <c r="NG338" s="52"/>
      <c r="NH338" s="52"/>
      <c r="NI338" s="52"/>
      <c r="NJ338" s="52"/>
      <c r="NK338" s="52"/>
      <c r="NL338" s="52"/>
      <c r="NM338" s="52"/>
      <c r="NN338" s="52"/>
      <c r="NO338" s="52"/>
      <c r="NP338" s="52"/>
      <c r="NQ338" s="52"/>
      <c r="NR338" s="52"/>
      <c r="NS338" s="52"/>
      <c r="NT338" s="52"/>
      <c r="NU338" s="52"/>
      <c r="NV338" s="52"/>
      <c r="NW338" s="52"/>
      <c r="NX338" s="52"/>
      <c r="NY338" s="52"/>
      <c r="NZ338" s="52"/>
      <c r="OA338" s="52"/>
      <c r="OB338" s="52"/>
      <c r="OC338" s="52"/>
      <c r="OD338" s="52"/>
      <c r="OE338" s="52"/>
      <c r="OF338" s="52"/>
      <c r="OG338" s="52"/>
      <c r="OH338" s="52"/>
      <c r="OI338" s="52"/>
      <c r="OJ338" s="52"/>
      <c r="OK338" s="52"/>
      <c r="OL338" s="52"/>
      <c r="OM338" s="52"/>
      <c r="ON338" s="52"/>
      <c r="OO338" s="52"/>
      <c r="OP338" s="52"/>
      <c r="OQ338" s="52"/>
      <c r="OR338" s="52"/>
      <c r="OS338" s="52"/>
      <c r="OT338" s="52"/>
      <c r="OU338" s="52"/>
      <c r="OV338" s="52"/>
      <c r="OW338" s="52"/>
      <c r="OX338" s="52"/>
      <c r="OY338" s="52"/>
      <c r="OZ338" s="52"/>
      <c r="PA338" s="52"/>
      <c r="PB338" s="52"/>
      <c r="PC338" s="52"/>
      <c r="PD338" s="52"/>
      <c r="PE338" s="52"/>
      <c r="PF338" s="52"/>
      <c r="PG338" s="52"/>
      <c r="PH338" s="52"/>
      <c r="PI338" s="52"/>
      <c r="PJ338" s="52"/>
      <c r="PK338" s="52"/>
      <c r="PL338" s="52"/>
      <c r="PM338" s="52"/>
      <c r="PN338" s="52"/>
      <c r="PO338" s="52"/>
      <c r="PP338" s="52"/>
      <c r="PQ338" s="52"/>
      <c r="PR338" s="52"/>
      <c r="PS338" s="52"/>
      <c r="PT338" s="52"/>
      <c r="PU338" s="52"/>
      <c r="PV338" s="52"/>
      <c r="PW338" s="52"/>
      <c r="PX338" s="52"/>
      <c r="PY338" s="52"/>
      <c r="PZ338" s="52"/>
      <c r="QA338" s="52"/>
      <c r="QB338" s="52"/>
      <c r="QC338" s="52"/>
      <c r="QD338" s="52"/>
      <c r="QE338" s="52"/>
      <c r="QF338" s="52"/>
      <c r="QG338" s="52"/>
      <c r="QH338" s="52"/>
      <c r="QI338" s="52"/>
      <c r="QJ338" s="52"/>
      <c r="QK338" s="52"/>
      <c r="QL338" s="52"/>
      <c r="QM338" s="52"/>
      <c r="QN338" s="52"/>
      <c r="QO338" s="52"/>
      <c r="QP338" s="52"/>
      <c r="QQ338" s="52"/>
      <c r="QR338" s="52"/>
      <c r="QS338" s="52"/>
      <c r="QT338" s="52"/>
      <c r="QU338" s="52"/>
      <c r="QV338" s="52"/>
      <c r="QW338" s="52"/>
      <c r="QX338" s="52"/>
      <c r="QY338" s="52"/>
      <c r="QZ338" s="52"/>
      <c r="RA338" s="52"/>
      <c r="RB338" s="52"/>
      <c r="RC338" s="52"/>
      <c r="RD338" s="52"/>
      <c r="RE338" s="52"/>
      <c r="RF338" s="52"/>
      <c r="RG338" s="52"/>
      <c r="RH338" s="52"/>
      <c r="RI338" s="52"/>
      <c r="RJ338" s="52"/>
      <c r="RK338" s="52"/>
      <c r="RL338" s="52"/>
      <c r="RM338" s="52"/>
      <c r="RN338" s="52"/>
      <c r="RO338" s="52"/>
      <c r="RP338" s="52"/>
      <c r="RQ338" s="52"/>
      <c r="RR338" s="52"/>
      <c r="RS338" s="52"/>
      <c r="RT338" s="52"/>
      <c r="RU338" s="52"/>
      <c r="RV338" s="52"/>
      <c r="RW338" s="52"/>
      <c r="RX338" s="52"/>
      <c r="RY338" s="52"/>
      <c r="RZ338" s="52"/>
      <c r="SA338" s="52"/>
      <c r="SB338" s="52"/>
      <c r="SC338" s="52"/>
      <c r="SD338" s="52"/>
      <c r="SE338" s="52"/>
      <c r="SF338" s="52"/>
      <c r="SG338" s="52"/>
      <c r="SH338" s="52"/>
      <c r="SI338" s="52"/>
      <c r="SJ338" s="52"/>
      <c r="SK338" s="52"/>
      <c r="SL338" s="52"/>
      <c r="SM338" s="52"/>
      <c r="SN338" s="52"/>
      <c r="SO338" s="52"/>
      <c r="SP338" s="52"/>
      <c r="SQ338" s="52"/>
      <c r="SR338" s="52"/>
      <c r="SS338" s="52"/>
      <c r="ST338" s="52"/>
      <c r="SU338" s="52"/>
      <c r="SV338" s="52"/>
      <c r="SW338" s="52"/>
      <c r="SX338" s="52"/>
      <c r="SY338" s="52"/>
      <c r="SZ338" s="52"/>
      <c r="TA338" s="52"/>
      <c r="TB338" s="52"/>
      <c r="TC338" s="52"/>
      <c r="TD338" s="52"/>
      <c r="TE338" s="52"/>
      <c r="TF338" s="52"/>
      <c r="TG338" s="52"/>
      <c r="TH338" s="52"/>
      <c r="TI338" s="52"/>
      <c r="TJ338" s="52"/>
      <c r="TK338" s="52"/>
      <c r="TL338" s="52"/>
      <c r="TM338" s="52"/>
      <c r="TN338" s="52"/>
      <c r="TO338" s="52"/>
      <c r="TP338" s="52"/>
      <c r="TQ338" s="52"/>
      <c r="TR338" s="52"/>
      <c r="TS338" s="52"/>
      <c r="TT338" s="52"/>
      <c r="TU338" s="52"/>
      <c r="TV338" s="52"/>
      <c r="TW338" s="52"/>
      <c r="TX338" s="52"/>
      <c r="TY338" s="52"/>
      <c r="TZ338" s="52"/>
      <c r="UA338" s="52"/>
      <c r="UB338" s="52"/>
      <c r="UC338" s="52"/>
      <c r="UD338" s="52"/>
      <c r="UE338" s="52"/>
      <c r="UF338" s="52"/>
      <c r="UG338" s="52"/>
      <c r="UH338" s="52"/>
      <c r="UI338" s="52"/>
      <c r="UJ338" s="52"/>
      <c r="UK338" s="52"/>
      <c r="UL338" s="52"/>
      <c r="UM338" s="52"/>
      <c r="UN338" s="52"/>
      <c r="UO338" s="52"/>
      <c r="UP338" s="52"/>
      <c r="UQ338" s="52"/>
      <c r="UR338" s="52"/>
      <c r="US338" s="52"/>
      <c r="UT338" s="52"/>
      <c r="UU338" s="52"/>
      <c r="UV338" s="52"/>
      <c r="UW338" s="52"/>
      <c r="UX338" s="52"/>
      <c r="UY338" s="52"/>
      <c r="UZ338" s="52"/>
      <c r="VA338" s="52"/>
      <c r="VB338" s="52"/>
      <c r="VC338" s="52"/>
      <c r="VD338" s="52"/>
      <c r="VE338" s="52"/>
      <c r="VF338" s="52"/>
      <c r="VG338" s="52"/>
      <c r="VH338" s="52"/>
      <c r="VI338" s="52"/>
      <c r="VJ338" s="52"/>
      <c r="VK338" s="52"/>
      <c r="VL338" s="52"/>
      <c r="VM338" s="52"/>
      <c r="VN338" s="52"/>
      <c r="VO338" s="52"/>
      <c r="VP338" s="52"/>
      <c r="VQ338" s="52"/>
      <c r="VR338" s="52"/>
      <c r="VS338" s="52"/>
      <c r="VT338" s="52"/>
      <c r="VU338" s="52"/>
      <c r="VV338" s="52"/>
      <c r="VW338" s="52"/>
      <c r="VX338" s="52"/>
      <c r="VY338" s="52"/>
      <c r="VZ338" s="52"/>
      <c r="WA338" s="52"/>
      <c r="WB338" s="52"/>
      <c r="WC338" s="52"/>
      <c r="WD338" s="52"/>
      <c r="WE338" s="52"/>
      <c r="WF338" s="52"/>
      <c r="WG338" s="52"/>
      <c r="WH338" s="52"/>
      <c r="WI338" s="52"/>
      <c r="WJ338" s="52"/>
      <c r="WK338" s="52"/>
      <c r="WL338" s="52"/>
      <c r="WM338" s="52"/>
      <c r="WN338" s="52"/>
      <c r="WO338" s="52"/>
      <c r="WP338" s="52"/>
      <c r="WQ338" s="52"/>
      <c r="WR338" s="52"/>
      <c r="WS338" s="52"/>
      <c r="WT338" s="52"/>
      <c r="WU338" s="52"/>
      <c r="WV338" s="52"/>
      <c r="WW338" s="52"/>
      <c r="WX338" s="52"/>
      <c r="WY338" s="52"/>
      <c r="WZ338" s="52"/>
      <c r="XA338" s="52"/>
      <c r="XB338" s="52"/>
      <c r="XC338" s="52"/>
      <c r="XD338" s="52"/>
      <c r="XE338" s="52"/>
      <c r="XF338" s="52"/>
      <c r="XG338" s="52"/>
      <c r="XH338" s="52"/>
      <c r="XI338" s="52"/>
      <c r="XJ338" s="52"/>
      <c r="XK338" s="52"/>
      <c r="XL338" s="52"/>
      <c r="XM338" s="52"/>
      <c r="XN338" s="52"/>
      <c r="XO338" s="52"/>
      <c r="XP338" s="52"/>
      <c r="XQ338" s="52"/>
      <c r="XR338" s="52"/>
      <c r="XS338" s="52"/>
      <c r="XT338" s="52"/>
      <c r="XU338" s="52"/>
      <c r="XV338" s="52"/>
      <c r="XW338" s="52"/>
      <c r="XX338" s="52"/>
      <c r="XY338" s="52"/>
      <c r="XZ338" s="52"/>
      <c r="YA338" s="52"/>
      <c r="YB338" s="52"/>
      <c r="YC338" s="52"/>
      <c r="YD338" s="52"/>
      <c r="YE338" s="52"/>
      <c r="YF338" s="52"/>
      <c r="YG338" s="52"/>
      <c r="YH338" s="52"/>
      <c r="YI338" s="52"/>
      <c r="YJ338" s="52"/>
      <c r="YK338" s="52"/>
      <c r="YL338" s="52"/>
      <c r="YM338" s="52"/>
      <c r="YN338" s="52"/>
      <c r="YO338" s="52"/>
      <c r="YP338" s="52"/>
      <c r="YQ338" s="52"/>
      <c r="YR338" s="52"/>
      <c r="YS338" s="52"/>
      <c r="YT338" s="52"/>
      <c r="YU338" s="52"/>
      <c r="YV338" s="52"/>
      <c r="YW338" s="52"/>
      <c r="YX338" s="52"/>
      <c r="YY338" s="52"/>
      <c r="YZ338" s="52"/>
      <c r="ZA338" s="52"/>
      <c r="ZB338" s="52"/>
      <c r="ZC338" s="52"/>
      <c r="ZD338" s="52"/>
      <c r="ZE338" s="52"/>
      <c r="ZF338" s="52"/>
      <c r="ZG338" s="52"/>
      <c r="ZH338" s="52"/>
      <c r="ZI338" s="52"/>
      <c r="ZJ338" s="52"/>
      <c r="ZK338" s="52"/>
      <c r="ZL338" s="52"/>
      <c r="ZM338" s="52"/>
      <c r="ZN338" s="52"/>
      <c r="ZO338" s="52"/>
      <c r="ZP338" s="52"/>
      <c r="ZQ338" s="52"/>
      <c r="ZR338" s="52"/>
      <c r="ZS338" s="52"/>
      <c r="ZT338" s="52"/>
      <c r="ZU338" s="52"/>
      <c r="ZV338" s="52"/>
      <c r="ZW338" s="52"/>
      <c r="ZX338" s="52"/>
      <c r="ZY338" s="52"/>
      <c r="ZZ338" s="52"/>
      <c r="AAA338" s="52"/>
      <c r="AAB338" s="52"/>
      <c r="AAC338" s="52"/>
      <c r="AAD338" s="52"/>
      <c r="AAE338" s="52"/>
      <c r="AAF338" s="52"/>
      <c r="AAG338" s="52"/>
      <c r="AAH338" s="52"/>
      <c r="AAI338" s="52"/>
      <c r="AAJ338" s="52"/>
      <c r="AAK338" s="52"/>
      <c r="AAL338" s="52"/>
      <c r="AAM338" s="52"/>
      <c r="AAN338" s="52"/>
      <c r="AAO338" s="52"/>
      <c r="AAP338" s="52"/>
      <c r="AAQ338" s="52"/>
      <c r="AAR338" s="52"/>
      <c r="AAS338" s="52"/>
      <c r="AAT338" s="52"/>
      <c r="AAU338" s="52"/>
      <c r="AAV338" s="52"/>
      <c r="AAW338" s="52"/>
      <c r="AAX338" s="52"/>
      <c r="AAY338" s="52"/>
      <c r="AAZ338" s="52"/>
      <c r="ABA338" s="52"/>
      <c r="ABB338" s="52"/>
      <c r="ABC338" s="52"/>
      <c r="ABD338" s="52"/>
      <c r="ABE338" s="52"/>
      <c r="ABF338" s="52"/>
      <c r="ABG338" s="52"/>
      <c r="ABH338" s="52"/>
      <c r="ABI338" s="52"/>
      <c r="ABJ338" s="52"/>
      <c r="ABK338" s="52"/>
      <c r="ABL338" s="52"/>
      <c r="ABM338" s="52"/>
      <c r="ABN338" s="52"/>
      <c r="ABO338" s="52"/>
      <c r="ABP338" s="52"/>
      <c r="ABQ338" s="52"/>
      <c r="ABR338" s="52"/>
      <c r="ABS338" s="52"/>
      <c r="ABT338" s="52"/>
      <c r="ABU338" s="52"/>
      <c r="ABV338" s="52"/>
      <c r="ABW338" s="52"/>
      <c r="ABX338" s="52"/>
      <c r="ABY338" s="52"/>
      <c r="ABZ338" s="52"/>
      <c r="ACA338" s="52"/>
      <c r="ACB338" s="52"/>
      <c r="ACC338" s="52"/>
      <c r="ACD338" s="52"/>
      <c r="ACE338" s="52"/>
      <c r="ACF338" s="52"/>
      <c r="ACG338" s="52"/>
      <c r="ACH338" s="52"/>
      <c r="ACI338" s="52"/>
      <c r="ACJ338" s="52"/>
      <c r="ACK338" s="52"/>
      <c r="ACL338" s="52"/>
      <c r="ACM338" s="52"/>
      <c r="ACN338" s="52"/>
      <c r="ACO338" s="52"/>
      <c r="ACP338" s="52"/>
      <c r="ACQ338" s="52"/>
      <c r="ACR338" s="52"/>
      <c r="ACS338" s="52"/>
      <c r="ACT338" s="52"/>
      <c r="ACU338" s="52"/>
      <c r="ACV338" s="52"/>
      <c r="ACW338" s="52"/>
      <c r="ACX338" s="52"/>
      <c r="ACY338" s="52"/>
      <c r="ACZ338" s="52"/>
      <c r="ADA338" s="52"/>
      <c r="ADB338" s="52"/>
      <c r="ADC338" s="52"/>
      <c r="ADD338" s="52"/>
      <c r="ADE338" s="52"/>
      <c r="ADF338" s="52"/>
      <c r="ADG338" s="52"/>
      <c r="ADH338" s="52"/>
      <c r="ADI338" s="52"/>
      <c r="ADJ338" s="52"/>
      <c r="ADK338" s="52"/>
      <c r="ADL338" s="52"/>
      <c r="ADM338" s="52"/>
      <c r="ADN338" s="52"/>
      <c r="ADO338" s="52"/>
      <c r="ADP338" s="52"/>
      <c r="ADQ338" s="52"/>
      <c r="ADR338" s="52"/>
      <c r="ADS338" s="52"/>
      <c r="ADT338" s="52"/>
      <c r="ADU338" s="52"/>
      <c r="ADV338" s="52"/>
      <c r="ADW338" s="52"/>
      <c r="ADX338" s="52"/>
      <c r="ADY338" s="52"/>
      <c r="ADZ338" s="52"/>
      <c r="AEA338" s="52"/>
      <c r="AEB338" s="52"/>
      <c r="AEC338" s="52"/>
      <c r="AED338" s="52"/>
      <c r="AEE338" s="52"/>
      <c r="AEF338" s="52"/>
      <c r="AEG338" s="52"/>
      <c r="AEH338" s="52"/>
      <c r="AEI338" s="52"/>
      <c r="AEJ338" s="52"/>
      <c r="AEK338" s="52"/>
      <c r="AEL338" s="52"/>
      <c r="AEM338" s="52"/>
      <c r="AEN338" s="52"/>
      <c r="AEO338" s="52"/>
      <c r="AEP338" s="52"/>
      <c r="AEQ338" s="52"/>
      <c r="AER338" s="52"/>
      <c r="AES338" s="52"/>
      <c r="AET338" s="52"/>
      <c r="AEU338" s="52"/>
      <c r="AEV338" s="52"/>
      <c r="AEW338" s="52"/>
      <c r="AEX338" s="52"/>
      <c r="AEY338" s="52"/>
      <c r="AEZ338" s="52"/>
      <c r="AFA338" s="52"/>
      <c r="AFB338" s="52"/>
      <c r="AFC338" s="52"/>
      <c r="AFD338" s="52"/>
      <c r="AFE338" s="52"/>
      <c r="AFF338" s="52"/>
      <c r="AFG338" s="52"/>
      <c r="AFH338" s="52"/>
      <c r="AFI338" s="52"/>
      <c r="AFJ338" s="52"/>
      <c r="AFK338" s="52"/>
      <c r="AFL338" s="52"/>
      <c r="AFM338" s="52"/>
      <c r="AFN338" s="52"/>
      <c r="AFO338" s="52"/>
      <c r="AFP338" s="52"/>
      <c r="AFQ338" s="52"/>
      <c r="AFR338" s="52"/>
      <c r="AFS338" s="52"/>
      <c r="AFT338" s="52"/>
      <c r="AFU338" s="52"/>
      <c r="AFV338" s="52"/>
      <c r="AFW338" s="52"/>
      <c r="AFX338" s="52"/>
      <c r="AFY338" s="52"/>
      <c r="AFZ338" s="52"/>
      <c r="AGA338" s="52"/>
      <c r="AGB338" s="52"/>
      <c r="AGC338" s="52"/>
      <c r="AGD338" s="52"/>
      <c r="AGE338" s="52"/>
      <c r="AGF338" s="52"/>
      <c r="AGG338" s="52"/>
      <c r="AGH338" s="52"/>
      <c r="AGI338" s="52"/>
      <c r="AGJ338" s="52"/>
      <c r="AGK338" s="52"/>
      <c r="AGL338" s="52"/>
      <c r="AGM338" s="52"/>
      <c r="AGN338" s="52"/>
      <c r="AGO338" s="52"/>
      <c r="AGP338" s="52"/>
      <c r="AGQ338" s="52"/>
      <c r="AGR338" s="52"/>
      <c r="AGS338" s="52"/>
      <c r="AGT338" s="52"/>
      <c r="AGU338" s="52"/>
      <c r="AGV338" s="52"/>
      <c r="AGW338" s="52"/>
      <c r="AGX338" s="52"/>
      <c r="AGY338" s="52"/>
      <c r="AGZ338" s="52"/>
      <c r="AHA338" s="52"/>
      <c r="AHB338" s="52"/>
      <c r="AHC338" s="52"/>
      <c r="AHD338" s="52"/>
      <c r="AHE338" s="52"/>
      <c r="AHF338" s="52"/>
      <c r="AHG338" s="52"/>
      <c r="AHH338" s="52"/>
      <c r="AHI338" s="52"/>
      <c r="AHJ338" s="52"/>
      <c r="AHK338" s="52"/>
      <c r="AHL338" s="52"/>
      <c r="AHM338" s="52"/>
      <c r="AHN338" s="52"/>
      <c r="AHO338" s="52"/>
      <c r="AHP338" s="52"/>
      <c r="AHQ338" s="52"/>
      <c r="AHR338" s="52"/>
      <c r="AHS338" s="52"/>
      <c r="AHT338" s="52"/>
      <c r="AHU338" s="52"/>
      <c r="AHV338" s="52"/>
      <c r="AHW338" s="52"/>
      <c r="AHX338" s="52"/>
      <c r="AHY338" s="52"/>
      <c r="AHZ338" s="52"/>
      <c r="AIA338" s="52"/>
      <c r="AIB338" s="52"/>
      <c r="AIC338" s="52"/>
      <c r="AID338" s="52"/>
      <c r="AIE338" s="52"/>
      <c r="AIF338" s="52"/>
      <c r="AIG338" s="52"/>
      <c r="AIH338" s="52"/>
      <c r="AII338" s="52"/>
      <c r="AIJ338" s="52"/>
      <c r="AIK338" s="52"/>
      <c r="AIL338" s="52"/>
      <c r="AIM338" s="52"/>
      <c r="AIN338" s="52"/>
      <c r="AIO338" s="52"/>
      <c r="AIP338" s="52"/>
      <c r="AIQ338" s="52"/>
      <c r="AIR338" s="52"/>
      <c r="AIS338" s="52"/>
      <c r="AIT338" s="52"/>
      <c r="AIU338" s="52"/>
      <c r="AIV338" s="52"/>
      <c r="AIW338" s="52"/>
      <c r="AIX338" s="52"/>
      <c r="AIY338" s="52"/>
      <c r="AIZ338" s="52"/>
      <c r="AJA338" s="52"/>
      <c r="AJB338" s="52"/>
      <c r="AJC338" s="52"/>
      <c r="AJD338" s="52"/>
      <c r="AJE338" s="52"/>
      <c r="AJF338" s="52"/>
      <c r="AJG338" s="52"/>
      <c r="AJH338" s="52"/>
      <c r="AJI338" s="52"/>
      <c r="AJJ338" s="52"/>
      <c r="AJK338" s="52"/>
      <c r="AJL338" s="52"/>
      <c r="AJM338" s="52"/>
      <c r="AJN338" s="52"/>
      <c r="AJO338" s="52"/>
      <c r="AJP338" s="52"/>
      <c r="AJQ338" s="52"/>
      <c r="AJR338" s="52"/>
      <c r="AJS338" s="52"/>
      <c r="AJT338" s="52"/>
      <c r="AJU338" s="52"/>
      <c r="AJV338" s="52"/>
      <c r="AJW338" s="52"/>
      <c r="AJX338" s="52"/>
      <c r="AJY338" s="52"/>
      <c r="AJZ338" s="52"/>
      <c r="AKA338" s="52"/>
      <c r="AKB338" s="52"/>
      <c r="AKC338" s="52"/>
      <c r="AKD338" s="52"/>
      <c r="AKE338" s="52"/>
      <c r="AKF338" s="52"/>
      <c r="AKG338" s="52"/>
      <c r="AKH338" s="52"/>
      <c r="AKI338" s="52"/>
      <c r="AKJ338" s="52"/>
      <c r="AKK338" s="52"/>
      <c r="AKL338" s="52"/>
      <c r="AKM338" s="52"/>
      <c r="AKN338" s="52"/>
      <c r="AKO338" s="52"/>
      <c r="AKP338" s="52"/>
      <c r="AKQ338" s="52"/>
      <c r="AKR338" s="52"/>
      <c r="AKS338" s="52"/>
      <c r="AKT338" s="52"/>
      <c r="AKU338" s="52"/>
      <c r="AKV338" s="52"/>
      <c r="AKW338" s="52"/>
      <c r="AKX338" s="52"/>
      <c r="AKY338" s="52"/>
      <c r="AKZ338" s="52"/>
      <c r="ALA338" s="52"/>
      <c r="ALB338" s="52"/>
      <c r="ALC338" s="52"/>
      <c r="ALD338" s="52"/>
      <c r="ALE338" s="52"/>
      <c r="ALF338" s="52"/>
      <c r="ALG338" s="52"/>
      <c r="ALH338" s="52"/>
      <c r="ALI338" s="52"/>
      <c r="ALJ338" s="52"/>
      <c r="ALK338" s="52"/>
      <c r="ALL338" s="52"/>
      <c r="ALM338" s="52"/>
      <c r="ALN338" s="52"/>
      <c r="ALO338" s="52"/>
      <c r="ALP338" s="52"/>
      <c r="ALQ338" s="52"/>
      <c r="ALR338" s="52"/>
      <c r="ALS338" s="52"/>
      <c r="ALT338" s="52"/>
      <c r="ALU338" s="52"/>
      <c r="ALV338" s="52"/>
      <c r="ALW338" s="52"/>
      <c r="ALX338" s="52"/>
      <c r="ALY338" s="52"/>
      <c r="ALZ338" s="52"/>
      <c r="AMA338" s="52"/>
      <c r="AMB338" s="52"/>
      <c r="AMC338" s="52"/>
      <c r="AMD338" s="52"/>
      <c r="AME338" s="52"/>
      <c r="AMF338" s="52"/>
      <c r="AMG338" s="52"/>
      <c r="AMH338" s="52"/>
      <c r="AMI338" s="52"/>
      <c r="AMJ338" s="52"/>
      <c r="AMK338" s="52"/>
      <c r="AML338" s="52"/>
      <c r="AMM338" s="52"/>
      <c r="AMN338" s="52"/>
      <c r="AMO338" s="52"/>
      <c r="AMP338" s="52"/>
      <c r="AMQ338" s="52"/>
      <c r="AMR338" s="52"/>
      <c r="AMS338" s="52"/>
      <c r="AMT338" s="52"/>
      <c r="AMU338" s="52"/>
      <c r="AMV338" s="52"/>
      <c r="AMW338" s="52"/>
      <c r="AMX338" s="52"/>
      <c r="AMY338" s="52"/>
      <c r="AMZ338" s="52"/>
      <c r="ANA338" s="52"/>
      <c r="ANB338" s="52"/>
      <c r="ANC338" s="52"/>
      <c r="AND338" s="52"/>
      <c r="ANE338" s="52"/>
      <c r="ANF338" s="52"/>
      <c r="ANG338" s="52"/>
      <c r="ANH338" s="52"/>
      <c r="ANI338" s="52"/>
      <c r="ANJ338" s="52"/>
      <c r="ANK338" s="52"/>
      <c r="ANL338" s="52"/>
      <c r="ANM338" s="52"/>
      <c r="ANN338" s="52"/>
      <c r="ANO338" s="52"/>
      <c r="ANP338" s="52"/>
      <c r="ANQ338" s="52"/>
      <c r="ANR338" s="52"/>
      <c r="ANS338" s="52"/>
      <c r="ANT338" s="52"/>
      <c r="ANU338" s="52"/>
      <c r="ANV338" s="52"/>
      <c r="ANW338" s="52"/>
      <c r="ANX338" s="52"/>
      <c r="ANY338" s="52"/>
      <c r="ANZ338" s="52"/>
      <c r="AOA338" s="52"/>
      <c r="AOB338" s="52"/>
      <c r="AOC338" s="52"/>
      <c r="AOD338" s="52"/>
      <c r="AOE338" s="52"/>
      <c r="AOF338" s="52"/>
      <c r="AOG338" s="52"/>
      <c r="AOH338" s="52"/>
      <c r="AOI338" s="52"/>
      <c r="AOJ338" s="52"/>
      <c r="AOK338" s="52"/>
      <c r="AOL338" s="52"/>
      <c r="AOM338" s="52"/>
      <c r="AON338" s="52"/>
      <c r="AOO338" s="52"/>
      <c r="AOP338" s="52"/>
      <c r="AOQ338" s="52"/>
      <c r="AOR338" s="52"/>
      <c r="AOS338" s="52"/>
      <c r="AOT338" s="52"/>
      <c r="AOU338" s="52"/>
      <c r="AOV338" s="52"/>
      <c r="AOW338" s="52"/>
      <c r="AOX338" s="52"/>
      <c r="AOY338" s="52"/>
      <c r="AOZ338" s="52"/>
      <c r="APA338" s="52"/>
      <c r="APB338" s="52"/>
      <c r="APC338" s="52"/>
      <c r="APD338" s="52"/>
      <c r="APE338" s="52"/>
      <c r="APF338" s="52"/>
      <c r="APG338" s="52"/>
      <c r="APH338" s="52"/>
      <c r="API338" s="52"/>
      <c r="APJ338" s="52"/>
      <c r="APK338" s="52"/>
      <c r="APL338" s="52"/>
      <c r="APM338" s="52"/>
      <c r="APN338" s="52"/>
      <c r="APO338" s="52"/>
      <c r="APP338" s="52"/>
      <c r="APQ338" s="52"/>
      <c r="APR338" s="52"/>
      <c r="APS338" s="52"/>
      <c r="APT338" s="52"/>
      <c r="APU338" s="52"/>
      <c r="APV338" s="52"/>
      <c r="APW338" s="52"/>
      <c r="APX338" s="52"/>
      <c r="APY338" s="52"/>
      <c r="APZ338" s="52"/>
      <c r="AQA338" s="52"/>
      <c r="AQB338" s="52"/>
      <c r="AQC338" s="52"/>
      <c r="AQD338" s="52"/>
      <c r="AQE338" s="52"/>
      <c r="AQF338" s="52"/>
      <c r="AQG338" s="52"/>
      <c r="AQH338" s="52"/>
      <c r="AQI338" s="52"/>
      <c r="AQJ338" s="52"/>
      <c r="AQK338" s="52"/>
      <c r="AQL338" s="52"/>
      <c r="AQM338" s="52"/>
      <c r="AQN338" s="52"/>
      <c r="AQO338" s="52"/>
      <c r="AQP338" s="52"/>
      <c r="AQQ338" s="52"/>
      <c r="AQR338" s="52"/>
      <c r="AQS338" s="52"/>
      <c r="AQT338" s="52"/>
      <c r="AQU338" s="52"/>
      <c r="AQV338" s="52"/>
      <c r="AQW338" s="52"/>
      <c r="AQX338" s="52"/>
      <c r="AQY338" s="52"/>
      <c r="AQZ338" s="52"/>
      <c r="ARA338" s="52"/>
      <c r="ARB338" s="52"/>
      <c r="ARC338" s="52"/>
      <c r="ARD338" s="52"/>
      <c r="ARE338" s="52"/>
      <c r="ARF338" s="52"/>
      <c r="ARG338" s="52"/>
      <c r="ARH338" s="52"/>
      <c r="ARI338" s="52"/>
      <c r="ARJ338" s="52"/>
      <c r="ARK338" s="52"/>
      <c r="ARL338" s="52"/>
      <c r="ARM338" s="52"/>
      <c r="ARN338" s="52"/>
      <c r="ARO338" s="52"/>
      <c r="ARP338" s="52"/>
      <c r="ARQ338" s="52"/>
      <c r="ARR338" s="52"/>
      <c r="ARS338" s="52"/>
      <c r="ART338" s="52"/>
      <c r="ARU338" s="52"/>
      <c r="ARV338" s="52"/>
      <c r="ARW338" s="52"/>
      <c r="ARX338" s="52"/>
      <c r="ARY338" s="52"/>
      <c r="ARZ338" s="52"/>
      <c r="ASA338" s="52"/>
      <c r="ASB338" s="52"/>
      <c r="ASC338" s="52"/>
      <c r="ASD338" s="52"/>
      <c r="ASE338" s="52"/>
      <c r="ASF338" s="52"/>
      <c r="ASG338" s="52"/>
      <c r="ASH338" s="52"/>
      <c r="ASI338" s="52"/>
      <c r="ASJ338" s="52"/>
      <c r="ASK338" s="52"/>
      <c r="ASL338" s="52"/>
      <c r="ASM338" s="52"/>
      <c r="ASN338" s="52"/>
      <c r="ASO338" s="52"/>
      <c r="ASP338" s="52"/>
      <c r="ASQ338" s="52"/>
      <c r="ASR338" s="52"/>
      <c r="ASS338" s="52"/>
      <c r="AST338" s="52"/>
      <c r="ASU338" s="52"/>
      <c r="ASV338" s="52"/>
      <c r="ASW338" s="52"/>
      <c r="ASX338" s="52"/>
      <c r="ASY338" s="52"/>
      <c r="ASZ338" s="52"/>
      <c r="ATA338" s="52"/>
      <c r="ATB338" s="52"/>
      <c r="ATC338" s="52"/>
      <c r="ATD338" s="52"/>
      <c r="ATE338" s="52"/>
      <c r="ATF338" s="52"/>
      <c r="ATG338" s="52"/>
      <c r="ATH338" s="52"/>
      <c r="ATI338" s="52"/>
      <c r="ATJ338" s="52"/>
      <c r="ATK338" s="52"/>
      <c r="ATL338" s="52"/>
      <c r="ATM338" s="52"/>
      <c r="ATN338" s="52"/>
      <c r="ATO338" s="52"/>
      <c r="ATP338" s="52"/>
      <c r="ATQ338" s="52"/>
      <c r="ATR338" s="52"/>
      <c r="ATS338" s="52"/>
      <c r="ATT338" s="52"/>
      <c r="ATU338" s="52"/>
      <c r="ATV338" s="52"/>
      <c r="ATW338" s="52"/>
      <c r="ATX338" s="52"/>
      <c r="ATY338" s="52"/>
      <c r="ATZ338" s="52"/>
      <c r="AUA338" s="52"/>
      <c r="AUB338" s="52"/>
      <c r="AUC338" s="52"/>
      <c r="AUD338" s="52"/>
      <c r="AUE338" s="52"/>
      <c r="AUF338" s="52"/>
      <c r="AUG338" s="52"/>
      <c r="AUH338" s="52"/>
      <c r="AUI338" s="52"/>
      <c r="AUJ338" s="52"/>
      <c r="AUK338" s="52"/>
      <c r="AUL338" s="52"/>
      <c r="AUM338" s="52"/>
      <c r="AUN338" s="52"/>
      <c r="AUO338" s="52"/>
      <c r="AUP338" s="52"/>
      <c r="AUQ338" s="52"/>
      <c r="AUR338" s="52"/>
      <c r="AUS338" s="52"/>
      <c r="AUT338" s="52"/>
      <c r="AUU338" s="52"/>
      <c r="AUV338" s="52"/>
      <c r="AUW338" s="52"/>
      <c r="AUX338" s="52"/>
      <c r="AUY338" s="52"/>
      <c r="AUZ338" s="52"/>
      <c r="AVA338" s="52"/>
      <c r="AVB338" s="52"/>
      <c r="AVC338" s="52"/>
      <c r="AVD338" s="52"/>
      <c r="AVE338" s="52"/>
      <c r="AVF338" s="52"/>
      <c r="AVG338" s="52"/>
      <c r="AVH338" s="52"/>
      <c r="AVI338" s="52"/>
      <c r="AVJ338" s="52"/>
      <c r="AVK338" s="52"/>
      <c r="AVL338" s="52"/>
      <c r="AVM338" s="52"/>
      <c r="AVN338" s="52"/>
      <c r="AVO338" s="52"/>
      <c r="AVP338" s="52"/>
      <c r="AVQ338" s="52"/>
      <c r="AVR338" s="52"/>
      <c r="AVS338" s="52"/>
      <c r="AVT338" s="52"/>
      <c r="AVU338" s="52"/>
      <c r="AVV338" s="52"/>
      <c r="AVW338" s="52"/>
      <c r="AVX338" s="52"/>
      <c r="AVY338" s="52"/>
      <c r="AVZ338" s="52"/>
      <c r="AWA338" s="52"/>
      <c r="AWB338" s="52"/>
      <c r="AWC338" s="52"/>
      <c r="AWD338" s="52"/>
      <c r="AWE338" s="52"/>
      <c r="AWF338" s="52"/>
      <c r="AWG338" s="52"/>
      <c r="AWH338" s="52"/>
      <c r="AWI338" s="52"/>
      <c r="AWJ338" s="52"/>
      <c r="AWK338" s="52"/>
      <c r="AWL338" s="52"/>
      <c r="AWM338" s="52"/>
      <c r="AWN338" s="52"/>
      <c r="AWO338" s="52"/>
      <c r="AWP338" s="52"/>
      <c r="AWQ338" s="52"/>
      <c r="AWR338" s="52"/>
      <c r="AWS338" s="52"/>
      <c r="AWT338" s="52"/>
      <c r="AWU338" s="52"/>
      <c r="AWV338" s="52"/>
      <c r="AWW338" s="52"/>
      <c r="AWX338" s="52"/>
      <c r="AWY338" s="52"/>
      <c r="AWZ338" s="52"/>
      <c r="AXA338" s="52"/>
      <c r="AXB338" s="52"/>
      <c r="AXC338" s="52"/>
      <c r="AXD338" s="52"/>
      <c r="AXE338" s="52"/>
      <c r="AXF338" s="52"/>
      <c r="AXG338" s="52"/>
      <c r="AXH338" s="52"/>
      <c r="AXI338" s="52"/>
      <c r="AXJ338" s="52"/>
      <c r="AXK338" s="52"/>
      <c r="AXL338" s="52"/>
      <c r="AXM338" s="52"/>
      <c r="AXN338" s="52"/>
      <c r="AXO338" s="52"/>
      <c r="AXP338" s="52"/>
      <c r="AXQ338" s="52"/>
      <c r="AXR338" s="52"/>
      <c r="AXS338" s="52"/>
      <c r="AXT338" s="52"/>
      <c r="AXU338" s="52"/>
      <c r="AXV338" s="52"/>
      <c r="AXW338" s="52"/>
      <c r="AXX338" s="52"/>
      <c r="AXY338" s="52"/>
      <c r="AXZ338" s="52"/>
      <c r="AYA338" s="52"/>
      <c r="AYB338" s="52"/>
      <c r="AYC338" s="52"/>
      <c r="AYD338" s="52"/>
      <c r="AYE338" s="52"/>
      <c r="AYF338" s="52"/>
      <c r="AYG338" s="52"/>
      <c r="AYH338" s="52"/>
      <c r="AYI338" s="52"/>
      <c r="AYJ338" s="52"/>
      <c r="AYK338" s="52"/>
      <c r="AYL338" s="52"/>
      <c r="AYM338" s="52"/>
      <c r="AYN338" s="52"/>
      <c r="AYO338" s="52"/>
      <c r="AYP338" s="52"/>
      <c r="AYQ338" s="52"/>
      <c r="AYR338" s="52"/>
      <c r="AYS338" s="52"/>
      <c r="AYT338" s="52"/>
      <c r="AYU338" s="52"/>
      <c r="AYV338" s="52"/>
      <c r="AYW338" s="52"/>
      <c r="AYX338" s="52"/>
      <c r="AYY338" s="52"/>
      <c r="AYZ338" s="52"/>
      <c r="AZA338" s="52"/>
      <c r="AZB338" s="52"/>
      <c r="AZC338" s="52"/>
      <c r="AZD338" s="52"/>
      <c r="AZE338" s="52"/>
      <c r="AZF338" s="52"/>
      <c r="AZG338" s="52"/>
      <c r="AZH338" s="52"/>
      <c r="AZI338" s="52"/>
      <c r="AZJ338" s="52"/>
      <c r="AZK338" s="52"/>
      <c r="AZL338" s="52"/>
      <c r="AZM338" s="52"/>
      <c r="AZN338" s="52"/>
      <c r="AZO338" s="52"/>
      <c r="AZP338" s="52"/>
      <c r="AZQ338" s="52"/>
      <c r="AZR338" s="52"/>
      <c r="AZS338" s="52"/>
      <c r="AZT338" s="52"/>
      <c r="AZU338" s="52"/>
      <c r="AZV338" s="52"/>
      <c r="AZW338" s="52"/>
      <c r="AZX338" s="52"/>
      <c r="AZY338" s="52"/>
      <c r="AZZ338" s="52"/>
      <c r="BAA338" s="52"/>
      <c r="BAB338" s="52"/>
      <c r="BAC338" s="52"/>
      <c r="BAD338" s="52"/>
      <c r="BAE338" s="52"/>
      <c r="BAF338" s="52"/>
      <c r="BAG338" s="52"/>
      <c r="BAH338" s="52"/>
      <c r="BAI338" s="52"/>
      <c r="BAJ338" s="52"/>
      <c r="BAK338" s="52"/>
      <c r="BAL338" s="52"/>
      <c r="BAM338" s="52"/>
      <c r="BAN338" s="52"/>
      <c r="BAO338" s="52"/>
      <c r="BAP338" s="52"/>
      <c r="BAQ338" s="52"/>
      <c r="BAR338" s="52"/>
      <c r="BAS338" s="52"/>
      <c r="BAT338" s="52"/>
      <c r="BAU338" s="52"/>
      <c r="BAV338" s="52"/>
      <c r="BAW338" s="52"/>
      <c r="BAX338" s="52"/>
      <c r="BAY338" s="52"/>
      <c r="BAZ338" s="52"/>
      <c r="BBA338" s="52"/>
      <c r="BBB338" s="52"/>
      <c r="BBC338" s="52"/>
      <c r="BBD338" s="52"/>
      <c r="BBE338" s="52"/>
      <c r="BBF338" s="52"/>
      <c r="BBG338" s="52"/>
      <c r="BBH338" s="52"/>
      <c r="BBI338" s="52"/>
      <c r="BBJ338" s="52"/>
      <c r="BBK338" s="52"/>
      <c r="BBL338" s="52"/>
      <c r="BBM338" s="52"/>
      <c r="BBN338" s="52"/>
      <c r="BBO338" s="52"/>
      <c r="BBP338" s="52"/>
      <c r="BBQ338" s="52"/>
      <c r="BBR338" s="52"/>
      <c r="BBS338" s="52"/>
      <c r="BBT338" s="52"/>
      <c r="BBU338" s="52"/>
      <c r="BBV338" s="52"/>
      <c r="BBW338" s="52"/>
      <c r="BBX338" s="52"/>
      <c r="BBY338" s="52"/>
      <c r="BBZ338" s="52"/>
      <c r="BCA338" s="52"/>
      <c r="BCB338" s="52"/>
      <c r="BCC338" s="52"/>
      <c r="BCD338" s="52"/>
      <c r="BCE338" s="52"/>
      <c r="BCF338" s="52"/>
      <c r="BCG338" s="52"/>
      <c r="BCH338" s="52"/>
      <c r="BCI338" s="52"/>
      <c r="BCJ338" s="52"/>
      <c r="BCK338" s="52"/>
      <c r="BCL338" s="52"/>
      <c r="BCM338" s="52"/>
      <c r="BCN338" s="52"/>
      <c r="BCO338" s="52"/>
      <c r="BCP338" s="52"/>
      <c r="BCQ338" s="52"/>
      <c r="BCR338" s="52"/>
      <c r="BCS338" s="52"/>
      <c r="BCT338" s="52"/>
    </row>
    <row r="339" spans="1:1450" s="52" customFormat="1" x14ac:dyDescent="0.25">
      <c r="A339" s="115" t="s">
        <v>684</v>
      </c>
      <c r="B339" s="118" t="s">
        <v>684</v>
      </c>
      <c r="C339" s="118" t="s">
        <v>84</v>
      </c>
      <c r="D339" s="118" t="s">
        <v>859</v>
      </c>
      <c r="E339" s="118" t="s">
        <v>858</v>
      </c>
      <c r="F339" s="119" t="s">
        <v>987</v>
      </c>
      <c r="G339" s="53">
        <v>17475</v>
      </c>
      <c r="H339" s="53">
        <v>1169</v>
      </c>
      <c r="I339" s="53">
        <v>713</v>
      </c>
      <c r="J339" s="53"/>
      <c r="K339" s="53"/>
      <c r="O339" s="52">
        <f t="shared" si="59"/>
        <v>1</v>
      </c>
      <c r="Y339" s="58"/>
      <c r="Z339" s="58"/>
      <c r="AA339" s="58"/>
      <c r="AB339" s="58"/>
      <c r="AF339" s="29"/>
      <c r="AG339" s="60"/>
      <c r="AH339" s="59"/>
      <c r="AI339" s="59"/>
      <c r="AJ339" s="59"/>
      <c r="AK339" s="59"/>
    </row>
    <row r="340" spans="1:1450" s="37" customFormat="1" x14ac:dyDescent="0.25">
      <c r="A340" s="66" t="s">
        <v>684</v>
      </c>
      <c r="B340" s="67" t="s">
        <v>684</v>
      </c>
      <c r="C340" s="67" t="s">
        <v>84</v>
      </c>
      <c r="D340" s="67" t="s">
        <v>860</v>
      </c>
      <c r="E340" s="67" t="s">
        <v>861</v>
      </c>
      <c r="F340" s="120" t="s">
        <v>988</v>
      </c>
      <c r="G340" s="67">
        <v>16404</v>
      </c>
      <c r="H340" s="67">
        <v>911</v>
      </c>
      <c r="I340" s="67">
        <v>275</v>
      </c>
      <c r="J340" s="67">
        <v>4</v>
      </c>
      <c r="K340" s="68">
        <f>AVERAGE(G340:G343)</f>
        <v>17120</v>
      </c>
      <c r="L340" s="68">
        <f>STDEV(G340:G343)</f>
        <v>1034.2536761678282</v>
      </c>
      <c r="M340" s="33"/>
      <c r="N340" s="96">
        <v>1.383</v>
      </c>
      <c r="O340" s="33" t="str">
        <f t="shared" si="59"/>
        <v/>
      </c>
      <c r="P340" s="68">
        <f>ABS(L340*N340)</f>
        <v>1430.3728341401063</v>
      </c>
      <c r="Q340" s="68">
        <f>ABS(G340-$K$340)</f>
        <v>716</v>
      </c>
      <c r="R340" s="34">
        <f>IF(Q340&gt;$P$340,"",G340)</f>
        <v>16404</v>
      </c>
      <c r="S340" s="34">
        <f t="shared" ref="S340:S403" si="60">IF(R340=G340,I340,"")</f>
        <v>275</v>
      </c>
      <c r="T340" s="68">
        <f>AVERAGE(R340:R343)</f>
        <v>17120</v>
      </c>
      <c r="U340" s="68">
        <f>STDEV(R340:R343)</f>
        <v>1034.2536761678282</v>
      </c>
      <c r="V340" s="33"/>
      <c r="W340" s="68">
        <f>IF(R340="","",((R340-$T$340)/S340)^2)</f>
        <v>6.778922314049586</v>
      </c>
      <c r="X340" s="70">
        <f>(1/(J340-1))*SUM(W340:W343)</f>
        <v>9.8419462402539342</v>
      </c>
      <c r="Y340" s="71">
        <f>U340/T340</f>
        <v>6.0412013794849777E-2</v>
      </c>
      <c r="Z340" s="75"/>
      <c r="AA340" s="71" t="str">
        <f>IF(X340&lt;2,"A",IF(Y340&lt;0.15,"B","C"))</f>
        <v>B</v>
      </c>
      <c r="AB340" s="75"/>
      <c r="AC340" s="38">
        <f>T340/1000</f>
        <v>17.12</v>
      </c>
      <c r="AD340" s="72">
        <f>AC340*(SQRT((U340/T340)^2+(0.21/3.98)^2))</f>
        <v>1.3731939104274851</v>
      </c>
      <c r="AE340" s="71">
        <f>AD340/AC340</f>
        <v>8.0209924674502622E-2</v>
      </c>
      <c r="AF340" s="71"/>
      <c r="AG340" s="73">
        <v>33</v>
      </c>
      <c r="AH340" s="36"/>
      <c r="AI340" s="72">
        <f>(MEDIAN(R340:R343))/1000</f>
        <v>17.032</v>
      </c>
      <c r="AJ340" s="72">
        <f>(QUARTILE(R340:R343,1))/1000</f>
        <v>16.33175</v>
      </c>
      <c r="AK340" s="72">
        <f>(QUARTILE(R340:R343,3))/1000</f>
        <v>17.820250000000001</v>
      </c>
      <c r="AL340" s="38">
        <f>(AK340-AJ340)</f>
        <v>1.4885000000000019</v>
      </c>
      <c r="AM340" s="10"/>
      <c r="AN340" s="10"/>
      <c r="AO340" s="29"/>
      <c r="AP340" s="29"/>
      <c r="AQ340" s="29"/>
      <c r="AR340" s="29"/>
      <c r="AS340" s="29"/>
      <c r="AT340" s="29"/>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c r="HU340" s="10"/>
      <c r="HV340" s="10"/>
      <c r="HW340" s="10"/>
      <c r="HX340" s="10"/>
      <c r="HY340" s="10"/>
      <c r="HZ340" s="10"/>
      <c r="IA340" s="10"/>
      <c r="IB340" s="10"/>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c r="JC340" s="10"/>
      <c r="JD340" s="10"/>
      <c r="JE340" s="10"/>
      <c r="JF340" s="10"/>
      <c r="JG340" s="10"/>
      <c r="JH340" s="10"/>
      <c r="JI340" s="10"/>
      <c r="JJ340" s="10"/>
      <c r="JK340" s="10"/>
      <c r="JL340" s="10"/>
      <c r="JM340" s="10"/>
      <c r="JN340" s="10"/>
      <c r="JO340" s="10"/>
      <c r="JP340" s="10"/>
      <c r="JQ340" s="10"/>
      <c r="JR340" s="10"/>
      <c r="JS340" s="10"/>
      <c r="JT340" s="10"/>
      <c r="JU340" s="10"/>
      <c r="JV340" s="10"/>
      <c r="JW340" s="10"/>
      <c r="JX340" s="10"/>
      <c r="JY340" s="10"/>
      <c r="JZ340" s="10"/>
      <c r="KA340" s="10"/>
      <c r="KB340" s="10"/>
      <c r="KC340" s="10"/>
      <c r="KD340" s="10"/>
      <c r="KE340" s="10"/>
      <c r="KF340" s="10"/>
      <c r="KG340" s="10"/>
      <c r="KH340" s="10"/>
      <c r="KI340" s="10"/>
      <c r="KJ340" s="10"/>
      <c r="KK340" s="10"/>
      <c r="KL340" s="10"/>
      <c r="KM340" s="10"/>
      <c r="KN340" s="10"/>
      <c r="KO340" s="10"/>
      <c r="KP340" s="10"/>
      <c r="KQ340" s="10"/>
      <c r="KR340" s="10"/>
      <c r="KS340" s="10"/>
      <c r="KT340" s="10"/>
      <c r="KU340" s="10"/>
      <c r="KV340" s="10"/>
      <c r="KW340" s="10"/>
      <c r="KX340" s="10"/>
      <c r="KY340" s="10"/>
      <c r="KZ340" s="10"/>
      <c r="LA340" s="10"/>
      <c r="LB340" s="10"/>
      <c r="LC340" s="10"/>
      <c r="LD340" s="10"/>
      <c r="LE340" s="10"/>
      <c r="LF340" s="10"/>
      <c r="LG340" s="10"/>
      <c r="LH340" s="10"/>
      <c r="LI340" s="10"/>
      <c r="LJ340" s="10"/>
      <c r="LK340" s="10"/>
      <c r="LL340" s="10"/>
      <c r="LM340" s="10"/>
      <c r="LN340" s="10"/>
      <c r="LO340" s="10"/>
      <c r="LP340" s="10"/>
      <c r="LQ340" s="10"/>
      <c r="LR340" s="10"/>
      <c r="LS340" s="10"/>
      <c r="LT340" s="10"/>
      <c r="LU340" s="10"/>
      <c r="LV340" s="10"/>
      <c r="LW340" s="10"/>
      <c r="LX340" s="10"/>
      <c r="LY340" s="10"/>
      <c r="LZ340" s="10"/>
      <c r="MA340" s="10"/>
      <c r="MB340" s="10"/>
      <c r="MC340" s="10"/>
      <c r="MD340" s="10"/>
      <c r="ME340" s="10"/>
      <c r="MF340" s="10"/>
      <c r="MG340" s="10"/>
      <c r="MH340" s="10"/>
      <c r="MI340" s="10"/>
      <c r="MJ340" s="10"/>
      <c r="MK340" s="10"/>
      <c r="ML340" s="10"/>
      <c r="MM340" s="10"/>
      <c r="MN340" s="10"/>
      <c r="MO340" s="10"/>
      <c r="MP340" s="10"/>
      <c r="MQ340" s="10"/>
      <c r="MR340" s="10"/>
      <c r="MS340" s="10"/>
      <c r="MT340" s="10"/>
      <c r="MU340" s="10"/>
      <c r="MV340" s="10"/>
      <c r="MW340" s="10"/>
      <c r="MX340" s="10"/>
      <c r="MY340" s="10"/>
      <c r="MZ340" s="10"/>
      <c r="NA340" s="10"/>
      <c r="NB340" s="10"/>
      <c r="NC340" s="10"/>
      <c r="ND340" s="10"/>
      <c r="NE340" s="10"/>
      <c r="NF340" s="10"/>
      <c r="NG340" s="10"/>
      <c r="NH340" s="10"/>
      <c r="NI340" s="10"/>
      <c r="NJ340" s="10"/>
      <c r="NK340" s="10"/>
      <c r="NL340" s="10"/>
      <c r="NM340" s="10"/>
      <c r="NN340" s="10"/>
      <c r="NO340" s="10"/>
      <c r="NP340" s="10"/>
      <c r="NQ340" s="10"/>
      <c r="NR340" s="10"/>
      <c r="NS340" s="10"/>
      <c r="NT340" s="10"/>
      <c r="NU340" s="10"/>
      <c r="NV340" s="10"/>
      <c r="NW340" s="10"/>
      <c r="NX340" s="10"/>
      <c r="NY340" s="10"/>
      <c r="NZ340" s="10"/>
      <c r="OA340" s="10"/>
      <c r="OB340" s="10"/>
      <c r="OC340" s="10"/>
      <c r="OD340" s="10"/>
      <c r="OE340" s="10"/>
      <c r="OF340" s="10"/>
      <c r="OG340" s="10"/>
      <c r="OH340" s="10"/>
      <c r="OI340" s="10"/>
      <c r="OJ340" s="10"/>
      <c r="OK340" s="10"/>
      <c r="OL340" s="10"/>
      <c r="OM340" s="10"/>
      <c r="ON340" s="10"/>
      <c r="OO340" s="10"/>
      <c r="OP340" s="10"/>
      <c r="OQ340" s="10"/>
      <c r="OR340" s="10"/>
      <c r="OS340" s="10"/>
      <c r="OT340" s="10"/>
      <c r="OU340" s="10"/>
      <c r="OV340" s="10"/>
      <c r="OW340" s="10"/>
      <c r="OX340" s="10"/>
      <c r="OY340" s="10"/>
      <c r="OZ340" s="10"/>
      <c r="PA340" s="10"/>
      <c r="PB340" s="10"/>
      <c r="PC340" s="10"/>
      <c r="PD340" s="10"/>
      <c r="PE340" s="10"/>
      <c r="PF340" s="10"/>
      <c r="PG340" s="10"/>
      <c r="PH340" s="10"/>
      <c r="PI340" s="10"/>
      <c r="PJ340" s="10"/>
      <c r="PK340" s="10"/>
      <c r="PL340" s="10"/>
      <c r="PM340" s="10"/>
      <c r="PN340" s="10"/>
      <c r="PO340" s="10"/>
      <c r="PP340" s="10"/>
      <c r="PQ340" s="10"/>
      <c r="PR340" s="10"/>
      <c r="PS340" s="10"/>
      <c r="PT340" s="10"/>
      <c r="PU340" s="10"/>
      <c r="PV340" s="10"/>
      <c r="PW340" s="10"/>
      <c r="PX340" s="10"/>
      <c r="PY340" s="10"/>
      <c r="PZ340" s="10"/>
      <c r="QA340" s="10"/>
      <c r="QB340" s="10"/>
      <c r="QC340" s="10"/>
      <c r="QD340" s="10"/>
      <c r="QE340" s="10"/>
      <c r="QF340" s="10"/>
      <c r="QG340" s="10"/>
      <c r="QH340" s="10"/>
      <c r="QI340" s="10"/>
      <c r="QJ340" s="10"/>
      <c r="QK340" s="10"/>
      <c r="QL340" s="10"/>
      <c r="QM340" s="10"/>
      <c r="QN340" s="10"/>
      <c r="QO340" s="10"/>
      <c r="QP340" s="10"/>
      <c r="QQ340" s="10"/>
      <c r="QR340" s="10"/>
      <c r="QS340" s="10"/>
      <c r="QT340" s="10"/>
      <c r="QU340" s="10"/>
      <c r="QV340" s="10"/>
      <c r="QW340" s="10"/>
      <c r="QX340" s="10"/>
      <c r="QY340" s="10"/>
      <c r="QZ340" s="10"/>
      <c r="RA340" s="10"/>
      <c r="RB340" s="10"/>
      <c r="RC340" s="10"/>
      <c r="RD340" s="10"/>
      <c r="RE340" s="10"/>
      <c r="RF340" s="10"/>
      <c r="RG340" s="10"/>
      <c r="RH340" s="10"/>
      <c r="RI340" s="10"/>
      <c r="RJ340" s="10"/>
      <c r="RK340" s="10"/>
      <c r="RL340" s="10"/>
      <c r="RM340" s="10"/>
      <c r="RN340" s="10"/>
      <c r="RO340" s="10"/>
      <c r="RP340" s="10"/>
      <c r="RQ340" s="10"/>
      <c r="RR340" s="10"/>
      <c r="RS340" s="10"/>
      <c r="RT340" s="10"/>
      <c r="RU340" s="10"/>
      <c r="RV340" s="10"/>
      <c r="RW340" s="10"/>
      <c r="RX340" s="10"/>
      <c r="RY340" s="10"/>
      <c r="RZ340" s="10"/>
      <c r="SA340" s="10"/>
      <c r="SB340" s="10"/>
      <c r="SC340" s="10"/>
      <c r="SD340" s="10"/>
      <c r="SE340" s="10"/>
      <c r="SF340" s="10"/>
      <c r="SG340" s="10"/>
      <c r="SH340" s="10"/>
      <c r="SI340" s="10"/>
      <c r="SJ340" s="10"/>
      <c r="SK340" s="10"/>
      <c r="SL340" s="10"/>
      <c r="SM340" s="10"/>
      <c r="SN340" s="10"/>
      <c r="SO340" s="10"/>
      <c r="SP340" s="10"/>
      <c r="SQ340" s="10"/>
      <c r="SR340" s="10"/>
      <c r="SS340" s="10"/>
      <c r="ST340" s="10"/>
      <c r="SU340" s="10"/>
      <c r="SV340" s="10"/>
      <c r="SW340" s="10"/>
      <c r="SX340" s="10"/>
      <c r="SY340" s="10"/>
      <c r="SZ340" s="10"/>
      <c r="TA340" s="10"/>
      <c r="TB340" s="10"/>
      <c r="TC340" s="10"/>
      <c r="TD340" s="10"/>
      <c r="TE340" s="10"/>
      <c r="TF340" s="10"/>
      <c r="TG340" s="10"/>
      <c r="TH340" s="10"/>
      <c r="TI340" s="10"/>
      <c r="TJ340" s="10"/>
      <c r="TK340" s="10"/>
      <c r="TL340" s="10"/>
      <c r="TM340" s="10"/>
      <c r="TN340" s="10"/>
      <c r="TO340" s="10"/>
      <c r="TP340" s="10"/>
      <c r="TQ340" s="10"/>
      <c r="TR340" s="10"/>
      <c r="TS340" s="10"/>
      <c r="TT340" s="10"/>
      <c r="TU340" s="10"/>
      <c r="TV340" s="10"/>
      <c r="TW340" s="10"/>
      <c r="TX340" s="10"/>
      <c r="TY340" s="10"/>
      <c r="TZ340" s="10"/>
      <c r="UA340" s="10"/>
      <c r="UB340" s="10"/>
      <c r="UC340" s="10"/>
      <c r="UD340" s="10"/>
      <c r="UE340" s="10"/>
      <c r="UF340" s="10"/>
      <c r="UG340" s="10"/>
      <c r="UH340" s="10"/>
      <c r="UI340" s="10"/>
      <c r="UJ340" s="10"/>
      <c r="UK340" s="10"/>
      <c r="UL340" s="10"/>
      <c r="UM340" s="10"/>
      <c r="UN340" s="10"/>
      <c r="UO340" s="10"/>
      <c r="UP340" s="10"/>
      <c r="UQ340" s="10"/>
      <c r="UR340" s="10"/>
      <c r="US340" s="10"/>
      <c r="UT340" s="10"/>
      <c r="UU340" s="10"/>
      <c r="UV340" s="10"/>
      <c r="UW340" s="10"/>
      <c r="UX340" s="10"/>
      <c r="UY340" s="10"/>
      <c r="UZ340" s="10"/>
      <c r="VA340" s="10"/>
      <c r="VB340" s="10"/>
      <c r="VC340" s="10"/>
      <c r="VD340" s="10"/>
      <c r="VE340" s="10"/>
      <c r="VF340" s="10"/>
      <c r="VG340" s="10"/>
      <c r="VH340" s="10"/>
      <c r="VI340" s="10"/>
      <c r="VJ340" s="10"/>
      <c r="VK340" s="10"/>
      <c r="VL340" s="10"/>
      <c r="VM340" s="10"/>
      <c r="VN340" s="10"/>
      <c r="VO340" s="10"/>
      <c r="VP340" s="10"/>
      <c r="VQ340" s="10"/>
      <c r="VR340" s="10"/>
      <c r="VS340" s="10"/>
      <c r="VT340" s="10"/>
      <c r="VU340" s="10"/>
      <c r="VV340" s="10"/>
      <c r="VW340" s="10"/>
      <c r="VX340" s="10"/>
      <c r="VY340" s="10"/>
      <c r="VZ340" s="10"/>
      <c r="WA340" s="10"/>
      <c r="WB340" s="10"/>
      <c r="WC340" s="10"/>
      <c r="WD340" s="10"/>
      <c r="WE340" s="10"/>
      <c r="WF340" s="10"/>
      <c r="WG340" s="10"/>
      <c r="WH340" s="10"/>
      <c r="WI340" s="10"/>
      <c r="WJ340" s="10"/>
      <c r="WK340" s="10"/>
      <c r="WL340" s="10"/>
      <c r="WM340" s="10"/>
      <c r="WN340" s="10"/>
      <c r="WO340" s="10"/>
      <c r="WP340" s="10"/>
      <c r="WQ340" s="10"/>
      <c r="WR340" s="10"/>
      <c r="WS340" s="10"/>
      <c r="WT340" s="10"/>
      <c r="WU340" s="10"/>
      <c r="WV340" s="10"/>
      <c r="WW340" s="10"/>
      <c r="WX340" s="10"/>
      <c r="WY340" s="10"/>
      <c r="WZ340" s="10"/>
      <c r="XA340" s="10"/>
      <c r="XB340" s="10"/>
      <c r="XC340" s="10"/>
      <c r="XD340" s="10"/>
      <c r="XE340" s="10"/>
      <c r="XF340" s="10"/>
      <c r="XG340" s="10"/>
      <c r="XH340" s="10"/>
      <c r="XI340" s="10"/>
      <c r="XJ340" s="10"/>
      <c r="XK340" s="10"/>
      <c r="XL340" s="10"/>
      <c r="XM340" s="10"/>
      <c r="XN340" s="10"/>
      <c r="XO340" s="10"/>
      <c r="XP340" s="10"/>
      <c r="XQ340" s="10"/>
      <c r="XR340" s="10"/>
      <c r="XS340" s="10"/>
      <c r="XT340" s="10"/>
      <c r="XU340" s="10"/>
      <c r="XV340" s="10"/>
      <c r="XW340" s="10"/>
      <c r="XX340" s="10"/>
      <c r="XY340" s="10"/>
      <c r="XZ340" s="10"/>
      <c r="YA340" s="10"/>
      <c r="YB340" s="10"/>
      <c r="YC340" s="10"/>
      <c r="YD340" s="10"/>
      <c r="YE340" s="10"/>
      <c r="YF340" s="10"/>
      <c r="YG340" s="10"/>
      <c r="YH340" s="10"/>
      <c r="YI340" s="10"/>
      <c r="YJ340" s="10"/>
      <c r="YK340" s="10"/>
      <c r="YL340" s="10"/>
      <c r="YM340" s="10"/>
      <c r="YN340" s="10"/>
      <c r="YO340" s="10"/>
      <c r="YP340" s="10"/>
      <c r="YQ340" s="10"/>
      <c r="YR340" s="10"/>
      <c r="YS340" s="10"/>
      <c r="YT340" s="10"/>
      <c r="YU340" s="10"/>
      <c r="YV340" s="10"/>
      <c r="YW340" s="10"/>
      <c r="YX340" s="10"/>
      <c r="YY340" s="10"/>
      <c r="YZ340" s="10"/>
      <c r="ZA340" s="10"/>
      <c r="ZB340" s="10"/>
      <c r="ZC340" s="10"/>
      <c r="ZD340" s="10"/>
      <c r="ZE340" s="10"/>
      <c r="ZF340" s="10"/>
      <c r="ZG340" s="10"/>
      <c r="ZH340" s="10"/>
      <c r="ZI340" s="10"/>
      <c r="ZJ340" s="10"/>
      <c r="ZK340" s="10"/>
      <c r="ZL340" s="10"/>
      <c r="ZM340" s="10"/>
      <c r="ZN340" s="10"/>
      <c r="ZO340" s="10"/>
      <c r="ZP340" s="10"/>
      <c r="ZQ340" s="10"/>
      <c r="ZR340" s="10"/>
      <c r="ZS340" s="10"/>
      <c r="ZT340" s="10"/>
      <c r="ZU340" s="10"/>
      <c r="ZV340" s="10"/>
      <c r="ZW340" s="10"/>
      <c r="ZX340" s="10"/>
      <c r="ZY340" s="10"/>
      <c r="ZZ340" s="10"/>
      <c r="AAA340" s="10"/>
      <c r="AAB340" s="10"/>
      <c r="AAC340" s="10"/>
      <c r="AAD340" s="10"/>
      <c r="AAE340" s="10"/>
      <c r="AAF340" s="10"/>
      <c r="AAG340" s="10"/>
      <c r="AAH340" s="10"/>
      <c r="AAI340" s="10"/>
      <c r="AAJ340" s="10"/>
      <c r="AAK340" s="10"/>
      <c r="AAL340" s="10"/>
      <c r="AAM340" s="10"/>
      <c r="AAN340" s="10"/>
      <c r="AAO340" s="10"/>
      <c r="AAP340" s="10"/>
      <c r="AAQ340" s="10"/>
      <c r="AAR340" s="10"/>
      <c r="AAS340" s="10"/>
      <c r="AAT340" s="10"/>
      <c r="AAU340" s="10"/>
      <c r="AAV340" s="10"/>
      <c r="AAW340" s="10"/>
      <c r="AAX340" s="10"/>
      <c r="AAY340" s="10"/>
      <c r="AAZ340" s="10"/>
      <c r="ABA340" s="10"/>
      <c r="ABB340" s="10"/>
      <c r="ABC340" s="10"/>
      <c r="ABD340" s="10"/>
      <c r="ABE340" s="10"/>
      <c r="ABF340" s="10"/>
      <c r="ABG340" s="10"/>
      <c r="ABH340" s="10"/>
      <c r="ABI340" s="10"/>
      <c r="ABJ340" s="10"/>
      <c r="ABK340" s="10"/>
      <c r="ABL340" s="10"/>
      <c r="ABM340" s="10"/>
      <c r="ABN340" s="10"/>
      <c r="ABO340" s="10"/>
      <c r="ABP340" s="10"/>
      <c r="ABQ340" s="10"/>
      <c r="ABR340" s="10"/>
      <c r="ABS340" s="10"/>
      <c r="ABT340" s="10"/>
      <c r="ABU340" s="10"/>
      <c r="ABV340" s="10"/>
      <c r="ABW340" s="10"/>
      <c r="ABX340" s="10"/>
      <c r="ABY340" s="10"/>
      <c r="ABZ340" s="10"/>
      <c r="ACA340" s="10"/>
      <c r="ACB340" s="10"/>
      <c r="ACC340" s="10"/>
      <c r="ACD340" s="10"/>
      <c r="ACE340" s="10"/>
      <c r="ACF340" s="10"/>
      <c r="ACG340" s="10"/>
      <c r="ACH340" s="10"/>
      <c r="ACI340" s="10"/>
      <c r="ACJ340" s="10"/>
      <c r="ACK340" s="10"/>
      <c r="ACL340" s="10"/>
      <c r="ACM340" s="10"/>
      <c r="ACN340" s="10"/>
      <c r="ACO340" s="10"/>
      <c r="ACP340" s="10"/>
      <c r="ACQ340" s="10"/>
      <c r="ACR340" s="10"/>
      <c r="ACS340" s="10"/>
      <c r="ACT340" s="10"/>
      <c r="ACU340" s="10"/>
      <c r="ACV340" s="10"/>
      <c r="ACW340" s="10"/>
      <c r="ACX340" s="10"/>
      <c r="ACY340" s="10"/>
      <c r="ACZ340" s="10"/>
      <c r="ADA340" s="10"/>
      <c r="ADB340" s="10"/>
      <c r="ADC340" s="10"/>
      <c r="ADD340" s="10"/>
      <c r="ADE340" s="10"/>
      <c r="ADF340" s="10"/>
      <c r="ADG340" s="10"/>
      <c r="ADH340" s="10"/>
      <c r="ADI340" s="10"/>
      <c r="ADJ340" s="10"/>
      <c r="ADK340" s="10"/>
      <c r="ADL340" s="10"/>
      <c r="ADM340" s="10"/>
      <c r="ADN340" s="10"/>
      <c r="ADO340" s="10"/>
      <c r="ADP340" s="10"/>
      <c r="ADQ340" s="10"/>
      <c r="ADR340" s="10"/>
      <c r="ADS340" s="10"/>
      <c r="ADT340" s="10"/>
      <c r="ADU340" s="10"/>
      <c r="ADV340" s="10"/>
      <c r="ADW340" s="10"/>
      <c r="ADX340" s="10"/>
      <c r="ADY340" s="10"/>
      <c r="ADZ340" s="10"/>
      <c r="AEA340" s="10"/>
      <c r="AEB340" s="10"/>
      <c r="AEC340" s="10"/>
      <c r="AED340" s="10"/>
      <c r="AEE340" s="10"/>
      <c r="AEF340" s="10"/>
      <c r="AEG340" s="10"/>
      <c r="AEH340" s="10"/>
      <c r="AEI340" s="10"/>
      <c r="AEJ340" s="10"/>
      <c r="AEK340" s="10"/>
      <c r="AEL340" s="10"/>
      <c r="AEM340" s="10"/>
      <c r="AEN340" s="10"/>
      <c r="AEO340" s="10"/>
      <c r="AEP340" s="10"/>
      <c r="AEQ340" s="10"/>
      <c r="AER340" s="10"/>
      <c r="AES340" s="10"/>
      <c r="AET340" s="10"/>
      <c r="AEU340" s="10"/>
      <c r="AEV340" s="10"/>
      <c r="AEW340" s="10"/>
      <c r="AEX340" s="10"/>
      <c r="AEY340" s="10"/>
      <c r="AEZ340" s="10"/>
      <c r="AFA340" s="10"/>
      <c r="AFB340" s="10"/>
      <c r="AFC340" s="10"/>
      <c r="AFD340" s="10"/>
      <c r="AFE340" s="10"/>
      <c r="AFF340" s="10"/>
      <c r="AFG340" s="10"/>
      <c r="AFH340" s="10"/>
      <c r="AFI340" s="10"/>
      <c r="AFJ340" s="10"/>
      <c r="AFK340" s="10"/>
      <c r="AFL340" s="10"/>
      <c r="AFM340" s="10"/>
      <c r="AFN340" s="10"/>
      <c r="AFO340" s="10"/>
      <c r="AFP340" s="10"/>
      <c r="AFQ340" s="10"/>
      <c r="AFR340" s="10"/>
      <c r="AFS340" s="10"/>
      <c r="AFT340" s="10"/>
      <c r="AFU340" s="10"/>
      <c r="AFV340" s="10"/>
      <c r="AFW340" s="10"/>
      <c r="AFX340" s="10"/>
      <c r="AFY340" s="10"/>
      <c r="AFZ340" s="10"/>
      <c r="AGA340" s="10"/>
      <c r="AGB340" s="10"/>
      <c r="AGC340" s="10"/>
      <c r="AGD340" s="10"/>
      <c r="AGE340" s="10"/>
      <c r="AGF340" s="10"/>
      <c r="AGG340" s="10"/>
      <c r="AGH340" s="10"/>
      <c r="AGI340" s="10"/>
      <c r="AGJ340" s="10"/>
      <c r="AGK340" s="10"/>
      <c r="AGL340" s="10"/>
      <c r="AGM340" s="10"/>
      <c r="AGN340" s="10"/>
      <c r="AGO340" s="10"/>
      <c r="AGP340" s="10"/>
      <c r="AGQ340" s="10"/>
      <c r="AGR340" s="10"/>
      <c r="AGS340" s="10"/>
      <c r="AGT340" s="10"/>
      <c r="AGU340" s="10"/>
      <c r="AGV340" s="10"/>
      <c r="AGW340" s="10"/>
      <c r="AGX340" s="10"/>
      <c r="AGY340" s="10"/>
      <c r="AGZ340" s="10"/>
      <c r="AHA340" s="10"/>
      <c r="AHB340" s="10"/>
      <c r="AHC340" s="10"/>
      <c r="AHD340" s="10"/>
      <c r="AHE340" s="10"/>
      <c r="AHF340" s="10"/>
      <c r="AHG340" s="10"/>
      <c r="AHH340" s="10"/>
      <c r="AHI340" s="10"/>
      <c r="AHJ340" s="10"/>
      <c r="AHK340" s="10"/>
      <c r="AHL340" s="10"/>
      <c r="AHM340" s="10"/>
      <c r="AHN340" s="10"/>
      <c r="AHO340" s="10"/>
      <c r="AHP340" s="10"/>
      <c r="AHQ340" s="10"/>
      <c r="AHR340" s="10"/>
      <c r="AHS340" s="10"/>
      <c r="AHT340" s="10"/>
      <c r="AHU340" s="10"/>
      <c r="AHV340" s="10"/>
      <c r="AHW340" s="10"/>
      <c r="AHX340" s="10"/>
      <c r="AHY340" s="10"/>
      <c r="AHZ340" s="10"/>
      <c r="AIA340" s="10"/>
      <c r="AIB340" s="10"/>
      <c r="AIC340" s="10"/>
      <c r="AID340" s="10"/>
      <c r="AIE340" s="10"/>
      <c r="AIF340" s="10"/>
      <c r="AIG340" s="10"/>
      <c r="AIH340" s="10"/>
      <c r="AII340" s="10"/>
      <c r="AIJ340" s="10"/>
      <c r="AIK340" s="10"/>
      <c r="AIL340" s="10"/>
      <c r="AIM340" s="10"/>
      <c r="AIN340" s="10"/>
      <c r="AIO340" s="10"/>
      <c r="AIP340" s="10"/>
      <c r="AIQ340" s="10"/>
      <c r="AIR340" s="10"/>
      <c r="AIS340" s="10"/>
      <c r="AIT340" s="10"/>
      <c r="AIU340" s="10"/>
      <c r="AIV340" s="10"/>
      <c r="AIW340" s="10"/>
      <c r="AIX340" s="10"/>
      <c r="AIY340" s="10"/>
      <c r="AIZ340" s="10"/>
      <c r="AJA340" s="10"/>
      <c r="AJB340" s="10"/>
      <c r="AJC340" s="10"/>
      <c r="AJD340" s="10"/>
      <c r="AJE340" s="10"/>
      <c r="AJF340" s="10"/>
      <c r="AJG340" s="10"/>
      <c r="AJH340" s="10"/>
      <c r="AJI340" s="10"/>
      <c r="AJJ340" s="10"/>
      <c r="AJK340" s="10"/>
      <c r="AJL340" s="10"/>
      <c r="AJM340" s="10"/>
      <c r="AJN340" s="10"/>
      <c r="AJO340" s="10"/>
      <c r="AJP340" s="10"/>
      <c r="AJQ340" s="10"/>
      <c r="AJR340" s="10"/>
      <c r="AJS340" s="10"/>
      <c r="AJT340" s="10"/>
      <c r="AJU340" s="10"/>
      <c r="AJV340" s="10"/>
      <c r="AJW340" s="10"/>
      <c r="AJX340" s="10"/>
      <c r="AJY340" s="10"/>
      <c r="AJZ340" s="10"/>
      <c r="AKA340" s="10"/>
      <c r="AKB340" s="10"/>
      <c r="AKC340" s="10"/>
      <c r="AKD340" s="10"/>
      <c r="AKE340" s="10"/>
      <c r="AKF340" s="10"/>
      <c r="AKG340" s="10"/>
      <c r="AKH340" s="10"/>
      <c r="AKI340" s="10"/>
      <c r="AKJ340" s="10"/>
      <c r="AKK340" s="10"/>
      <c r="AKL340" s="10"/>
      <c r="AKM340" s="10"/>
      <c r="AKN340" s="10"/>
      <c r="AKO340" s="10"/>
      <c r="AKP340" s="10"/>
      <c r="AKQ340" s="10"/>
      <c r="AKR340" s="10"/>
      <c r="AKS340" s="10"/>
      <c r="AKT340" s="10"/>
      <c r="AKU340" s="10"/>
      <c r="AKV340" s="10"/>
      <c r="AKW340" s="10"/>
      <c r="AKX340" s="10"/>
      <c r="AKY340" s="10"/>
      <c r="AKZ340" s="10"/>
      <c r="ALA340" s="10"/>
      <c r="ALB340" s="10"/>
      <c r="ALC340" s="10"/>
      <c r="ALD340" s="10"/>
      <c r="ALE340" s="10"/>
      <c r="ALF340" s="10"/>
      <c r="ALG340" s="10"/>
      <c r="ALH340" s="10"/>
      <c r="ALI340" s="10"/>
      <c r="ALJ340" s="10"/>
      <c r="ALK340" s="10"/>
      <c r="ALL340" s="10"/>
      <c r="ALM340" s="10"/>
      <c r="ALN340" s="10"/>
      <c r="ALO340" s="10"/>
      <c r="ALP340" s="10"/>
      <c r="ALQ340" s="10"/>
      <c r="ALR340" s="10"/>
      <c r="ALS340" s="10"/>
      <c r="ALT340" s="10"/>
      <c r="ALU340" s="10"/>
      <c r="ALV340" s="10"/>
      <c r="ALW340" s="10"/>
      <c r="ALX340" s="10"/>
      <c r="ALY340" s="10"/>
      <c r="ALZ340" s="10"/>
      <c r="AMA340" s="10"/>
      <c r="AMB340" s="10"/>
      <c r="AMC340" s="10"/>
      <c r="AMD340" s="10"/>
      <c r="AME340" s="10"/>
      <c r="AMF340" s="10"/>
      <c r="AMG340" s="10"/>
      <c r="AMH340" s="10"/>
      <c r="AMI340" s="10"/>
      <c r="AMJ340" s="10"/>
      <c r="AMK340" s="10"/>
      <c r="AML340" s="10"/>
      <c r="AMM340" s="10"/>
      <c r="AMN340" s="10"/>
      <c r="AMO340" s="10"/>
      <c r="AMP340" s="10"/>
      <c r="AMQ340" s="10"/>
      <c r="AMR340" s="10"/>
      <c r="AMS340" s="10"/>
      <c r="AMT340" s="10"/>
      <c r="AMU340" s="10"/>
      <c r="AMV340" s="10"/>
      <c r="AMW340" s="10"/>
      <c r="AMX340" s="10"/>
      <c r="AMY340" s="10"/>
      <c r="AMZ340" s="10"/>
      <c r="ANA340" s="10"/>
      <c r="ANB340" s="10"/>
      <c r="ANC340" s="10"/>
      <c r="AND340" s="10"/>
      <c r="ANE340" s="10"/>
      <c r="ANF340" s="10"/>
      <c r="ANG340" s="10"/>
      <c r="ANH340" s="10"/>
      <c r="ANI340" s="10"/>
      <c r="ANJ340" s="10"/>
      <c r="ANK340" s="10"/>
      <c r="ANL340" s="10"/>
      <c r="ANM340" s="10"/>
      <c r="ANN340" s="10"/>
      <c r="ANO340" s="10"/>
      <c r="ANP340" s="10"/>
      <c r="ANQ340" s="10"/>
      <c r="ANR340" s="10"/>
      <c r="ANS340" s="10"/>
      <c r="ANT340" s="10"/>
      <c r="ANU340" s="10"/>
      <c r="ANV340" s="10"/>
      <c r="ANW340" s="10"/>
      <c r="ANX340" s="10"/>
      <c r="ANY340" s="10"/>
      <c r="ANZ340" s="10"/>
      <c r="AOA340" s="10"/>
      <c r="AOB340" s="10"/>
      <c r="AOC340" s="10"/>
      <c r="AOD340" s="10"/>
      <c r="AOE340" s="10"/>
      <c r="AOF340" s="10"/>
      <c r="AOG340" s="10"/>
      <c r="AOH340" s="10"/>
      <c r="AOI340" s="10"/>
      <c r="AOJ340" s="10"/>
      <c r="AOK340" s="10"/>
      <c r="AOL340" s="10"/>
      <c r="AOM340" s="10"/>
      <c r="AON340" s="10"/>
      <c r="AOO340" s="10"/>
      <c r="AOP340" s="10"/>
      <c r="AOQ340" s="10"/>
      <c r="AOR340" s="10"/>
      <c r="AOS340" s="10"/>
      <c r="AOT340" s="10"/>
      <c r="AOU340" s="10"/>
      <c r="AOV340" s="10"/>
      <c r="AOW340" s="10"/>
      <c r="AOX340" s="10"/>
      <c r="AOY340" s="10"/>
      <c r="AOZ340" s="10"/>
      <c r="APA340" s="10"/>
      <c r="APB340" s="10"/>
      <c r="APC340" s="10"/>
      <c r="APD340" s="10"/>
      <c r="APE340" s="10"/>
      <c r="APF340" s="10"/>
      <c r="APG340" s="10"/>
      <c r="APH340" s="10"/>
      <c r="API340" s="10"/>
      <c r="APJ340" s="10"/>
      <c r="APK340" s="10"/>
      <c r="APL340" s="10"/>
      <c r="APM340" s="10"/>
      <c r="APN340" s="10"/>
      <c r="APO340" s="10"/>
      <c r="APP340" s="10"/>
      <c r="APQ340" s="10"/>
      <c r="APR340" s="10"/>
      <c r="APS340" s="10"/>
      <c r="APT340" s="10"/>
      <c r="APU340" s="10"/>
      <c r="APV340" s="10"/>
      <c r="APW340" s="10"/>
      <c r="APX340" s="10"/>
      <c r="APY340" s="10"/>
      <c r="APZ340" s="10"/>
      <c r="AQA340" s="10"/>
      <c r="AQB340" s="10"/>
      <c r="AQC340" s="10"/>
      <c r="AQD340" s="10"/>
      <c r="AQE340" s="10"/>
      <c r="AQF340" s="10"/>
      <c r="AQG340" s="10"/>
      <c r="AQH340" s="10"/>
      <c r="AQI340" s="10"/>
      <c r="AQJ340" s="10"/>
      <c r="AQK340" s="10"/>
      <c r="AQL340" s="10"/>
      <c r="AQM340" s="10"/>
      <c r="AQN340" s="10"/>
      <c r="AQO340" s="10"/>
      <c r="AQP340" s="10"/>
      <c r="AQQ340" s="10"/>
      <c r="AQR340" s="10"/>
      <c r="AQS340" s="10"/>
      <c r="AQT340" s="10"/>
      <c r="AQU340" s="10"/>
      <c r="AQV340" s="10"/>
      <c r="AQW340" s="10"/>
      <c r="AQX340" s="10"/>
      <c r="AQY340" s="10"/>
      <c r="AQZ340" s="10"/>
      <c r="ARA340" s="10"/>
      <c r="ARB340" s="10"/>
      <c r="ARC340" s="10"/>
      <c r="ARD340" s="10"/>
      <c r="ARE340" s="10"/>
      <c r="ARF340" s="10"/>
      <c r="ARG340" s="10"/>
      <c r="ARH340" s="10"/>
      <c r="ARI340" s="10"/>
      <c r="ARJ340" s="10"/>
      <c r="ARK340" s="10"/>
      <c r="ARL340" s="10"/>
      <c r="ARM340" s="10"/>
      <c r="ARN340" s="10"/>
      <c r="ARO340" s="10"/>
      <c r="ARP340" s="10"/>
      <c r="ARQ340" s="10"/>
      <c r="ARR340" s="10"/>
      <c r="ARS340" s="10"/>
      <c r="ART340" s="10"/>
      <c r="ARU340" s="10"/>
      <c r="ARV340" s="10"/>
      <c r="ARW340" s="10"/>
      <c r="ARX340" s="10"/>
      <c r="ARY340" s="10"/>
      <c r="ARZ340" s="10"/>
      <c r="ASA340" s="10"/>
      <c r="ASB340" s="10"/>
      <c r="ASC340" s="10"/>
      <c r="ASD340" s="10"/>
      <c r="ASE340" s="10"/>
      <c r="ASF340" s="10"/>
      <c r="ASG340" s="10"/>
      <c r="ASH340" s="10"/>
      <c r="ASI340" s="10"/>
      <c r="ASJ340" s="10"/>
      <c r="ASK340" s="10"/>
      <c r="ASL340" s="10"/>
      <c r="ASM340" s="10"/>
      <c r="ASN340" s="10"/>
      <c r="ASO340" s="10"/>
      <c r="ASP340" s="10"/>
      <c r="ASQ340" s="10"/>
      <c r="ASR340" s="10"/>
      <c r="ASS340" s="10"/>
      <c r="AST340" s="10"/>
      <c r="ASU340" s="10"/>
      <c r="ASV340" s="10"/>
      <c r="ASW340" s="10"/>
      <c r="ASX340" s="10"/>
      <c r="ASY340" s="10"/>
      <c r="ASZ340" s="10"/>
      <c r="ATA340" s="10"/>
      <c r="ATB340" s="10"/>
      <c r="ATC340" s="10"/>
      <c r="ATD340" s="10"/>
      <c r="ATE340" s="10"/>
      <c r="ATF340" s="10"/>
      <c r="ATG340" s="10"/>
      <c r="ATH340" s="10"/>
      <c r="ATI340" s="10"/>
      <c r="ATJ340" s="10"/>
      <c r="ATK340" s="10"/>
      <c r="ATL340" s="10"/>
      <c r="ATM340" s="10"/>
      <c r="ATN340" s="10"/>
      <c r="ATO340" s="10"/>
      <c r="ATP340" s="10"/>
      <c r="ATQ340" s="10"/>
      <c r="ATR340" s="10"/>
      <c r="ATS340" s="10"/>
      <c r="ATT340" s="10"/>
      <c r="ATU340" s="10"/>
      <c r="ATV340" s="10"/>
      <c r="ATW340" s="10"/>
      <c r="ATX340" s="10"/>
      <c r="ATY340" s="10"/>
      <c r="ATZ340" s="10"/>
      <c r="AUA340" s="10"/>
      <c r="AUB340" s="10"/>
      <c r="AUC340" s="10"/>
      <c r="AUD340" s="10"/>
      <c r="AUE340" s="10"/>
      <c r="AUF340" s="10"/>
      <c r="AUG340" s="10"/>
      <c r="AUH340" s="10"/>
      <c r="AUI340" s="10"/>
      <c r="AUJ340" s="10"/>
      <c r="AUK340" s="10"/>
      <c r="AUL340" s="10"/>
      <c r="AUM340" s="10"/>
      <c r="AUN340" s="10"/>
      <c r="AUO340" s="10"/>
      <c r="AUP340" s="10"/>
      <c r="AUQ340" s="10"/>
      <c r="AUR340" s="10"/>
      <c r="AUS340" s="10"/>
      <c r="AUT340" s="10"/>
      <c r="AUU340" s="10"/>
      <c r="AUV340" s="10"/>
      <c r="AUW340" s="10"/>
      <c r="AUX340" s="10"/>
      <c r="AUY340" s="10"/>
      <c r="AUZ340" s="10"/>
      <c r="AVA340" s="10"/>
      <c r="AVB340" s="10"/>
      <c r="AVC340" s="10"/>
      <c r="AVD340" s="10"/>
      <c r="AVE340" s="10"/>
      <c r="AVF340" s="10"/>
      <c r="AVG340" s="10"/>
      <c r="AVH340" s="10"/>
      <c r="AVI340" s="10"/>
      <c r="AVJ340" s="10"/>
      <c r="AVK340" s="10"/>
      <c r="AVL340" s="10"/>
      <c r="AVM340" s="10"/>
      <c r="AVN340" s="10"/>
      <c r="AVO340" s="10"/>
      <c r="AVP340" s="10"/>
      <c r="AVQ340" s="10"/>
      <c r="AVR340" s="10"/>
      <c r="AVS340" s="10"/>
      <c r="AVT340" s="10"/>
      <c r="AVU340" s="10"/>
      <c r="AVV340" s="10"/>
      <c r="AVW340" s="10"/>
      <c r="AVX340" s="10"/>
      <c r="AVY340" s="10"/>
      <c r="AVZ340" s="10"/>
      <c r="AWA340" s="10"/>
      <c r="AWB340" s="10"/>
      <c r="AWC340" s="10"/>
      <c r="AWD340" s="10"/>
      <c r="AWE340" s="10"/>
      <c r="AWF340" s="10"/>
      <c r="AWG340" s="10"/>
      <c r="AWH340" s="10"/>
      <c r="AWI340" s="10"/>
      <c r="AWJ340" s="10"/>
      <c r="AWK340" s="10"/>
      <c r="AWL340" s="10"/>
      <c r="AWM340" s="10"/>
      <c r="AWN340" s="10"/>
      <c r="AWO340" s="10"/>
      <c r="AWP340" s="10"/>
      <c r="AWQ340" s="10"/>
      <c r="AWR340" s="10"/>
      <c r="AWS340" s="10"/>
      <c r="AWT340" s="10"/>
      <c r="AWU340" s="10"/>
      <c r="AWV340" s="10"/>
      <c r="AWW340" s="10"/>
      <c r="AWX340" s="10"/>
      <c r="AWY340" s="10"/>
      <c r="AWZ340" s="10"/>
      <c r="AXA340" s="10"/>
      <c r="AXB340" s="10"/>
      <c r="AXC340" s="10"/>
      <c r="AXD340" s="10"/>
      <c r="AXE340" s="10"/>
      <c r="AXF340" s="10"/>
      <c r="AXG340" s="10"/>
      <c r="AXH340" s="10"/>
      <c r="AXI340" s="10"/>
      <c r="AXJ340" s="10"/>
      <c r="AXK340" s="10"/>
      <c r="AXL340" s="10"/>
      <c r="AXM340" s="10"/>
      <c r="AXN340" s="10"/>
      <c r="AXO340" s="10"/>
      <c r="AXP340" s="10"/>
      <c r="AXQ340" s="10"/>
      <c r="AXR340" s="10"/>
      <c r="AXS340" s="10"/>
      <c r="AXT340" s="10"/>
      <c r="AXU340" s="10"/>
      <c r="AXV340" s="10"/>
      <c r="AXW340" s="10"/>
      <c r="AXX340" s="10"/>
      <c r="AXY340" s="10"/>
      <c r="AXZ340" s="10"/>
      <c r="AYA340" s="10"/>
      <c r="AYB340" s="10"/>
      <c r="AYC340" s="10"/>
      <c r="AYD340" s="10"/>
      <c r="AYE340" s="10"/>
      <c r="AYF340" s="10"/>
      <c r="AYG340" s="10"/>
      <c r="AYH340" s="10"/>
      <c r="AYI340" s="10"/>
      <c r="AYJ340" s="10"/>
      <c r="AYK340" s="10"/>
      <c r="AYL340" s="10"/>
      <c r="AYM340" s="10"/>
      <c r="AYN340" s="10"/>
      <c r="AYO340" s="10"/>
      <c r="AYP340" s="10"/>
      <c r="AYQ340" s="10"/>
      <c r="AYR340" s="10"/>
      <c r="AYS340" s="10"/>
      <c r="AYT340" s="10"/>
      <c r="AYU340" s="10"/>
      <c r="AYV340" s="10"/>
      <c r="AYW340" s="10"/>
      <c r="AYX340" s="10"/>
      <c r="AYY340" s="10"/>
      <c r="AYZ340" s="10"/>
      <c r="AZA340" s="10"/>
      <c r="AZB340" s="10"/>
      <c r="AZC340" s="10"/>
      <c r="AZD340" s="10"/>
      <c r="AZE340" s="10"/>
      <c r="AZF340" s="10"/>
      <c r="AZG340" s="10"/>
      <c r="AZH340" s="10"/>
      <c r="AZI340" s="10"/>
      <c r="AZJ340" s="10"/>
      <c r="AZK340" s="10"/>
      <c r="AZL340" s="10"/>
      <c r="AZM340" s="10"/>
      <c r="AZN340" s="10"/>
      <c r="AZO340" s="10"/>
      <c r="AZP340" s="10"/>
      <c r="AZQ340" s="10"/>
      <c r="AZR340" s="10"/>
      <c r="AZS340" s="10"/>
      <c r="AZT340" s="10"/>
      <c r="AZU340" s="10"/>
      <c r="AZV340" s="10"/>
      <c r="AZW340" s="10"/>
      <c r="AZX340" s="10"/>
      <c r="AZY340" s="10"/>
      <c r="AZZ340" s="10"/>
      <c r="BAA340" s="10"/>
      <c r="BAB340" s="10"/>
      <c r="BAC340" s="10"/>
      <c r="BAD340" s="10"/>
      <c r="BAE340" s="10"/>
      <c r="BAF340" s="10"/>
      <c r="BAG340" s="10"/>
      <c r="BAH340" s="10"/>
      <c r="BAI340" s="10"/>
      <c r="BAJ340" s="10"/>
      <c r="BAK340" s="10"/>
      <c r="BAL340" s="10"/>
      <c r="BAM340" s="10"/>
      <c r="BAN340" s="10"/>
      <c r="BAO340" s="10"/>
      <c r="BAP340" s="10"/>
      <c r="BAQ340" s="10"/>
      <c r="BAR340" s="10"/>
      <c r="BAS340" s="10"/>
      <c r="BAT340" s="10"/>
      <c r="BAU340" s="10"/>
      <c r="BAV340" s="10"/>
      <c r="BAW340" s="10"/>
      <c r="BAX340" s="10"/>
      <c r="BAY340" s="10"/>
      <c r="BAZ340" s="10"/>
      <c r="BBA340" s="10"/>
      <c r="BBB340" s="10"/>
      <c r="BBC340" s="10"/>
      <c r="BBD340" s="10"/>
      <c r="BBE340" s="10"/>
      <c r="BBF340" s="10"/>
      <c r="BBG340" s="10"/>
      <c r="BBH340" s="10"/>
      <c r="BBI340" s="10"/>
      <c r="BBJ340" s="10"/>
      <c r="BBK340" s="10"/>
      <c r="BBL340" s="10"/>
      <c r="BBM340" s="10"/>
      <c r="BBN340" s="10"/>
      <c r="BBO340" s="10"/>
      <c r="BBP340" s="10"/>
      <c r="BBQ340" s="10"/>
      <c r="BBR340" s="10"/>
      <c r="BBS340" s="10"/>
      <c r="BBT340" s="10"/>
      <c r="BBU340" s="10"/>
      <c r="BBV340" s="10"/>
      <c r="BBW340" s="10"/>
      <c r="BBX340" s="10"/>
      <c r="BBY340" s="10"/>
      <c r="BBZ340" s="10"/>
      <c r="BCA340" s="10"/>
      <c r="BCB340" s="10"/>
      <c r="BCC340" s="10"/>
      <c r="BCD340" s="10"/>
      <c r="BCE340" s="10"/>
      <c r="BCF340" s="10"/>
      <c r="BCG340" s="10"/>
      <c r="BCH340" s="10"/>
      <c r="BCI340" s="10"/>
      <c r="BCJ340" s="10"/>
      <c r="BCK340" s="10"/>
      <c r="BCL340" s="10"/>
      <c r="BCM340" s="10"/>
      <c r="BCN340" s="10"/>
      <c r="BCO340" s="10"/>
      <c r="BCP340" s="10"/>
      <c r="BCQ340" s="10"/>
      <c r="BCR340" s="10"/>
      <c r="BCS340" s="10"/>
      <c r="BCT340" s="10"/>
    </row>
    <row r="341" spans="1:1450" s="37" customFormat="1" x14ac:dyDescent="0.25">
      <c r="A341" s="66" t="s">
        <v>684</v>
      </c>
      <c r="B341" s="67" t="s">
        <v>684</v>
      </c>
      <c r="C341" s="67" t="s">
        <v>84</v>
      </c>
      <c r="D341" s="67" t="s">
        <v>862</v>
      </c>
      <c r="E341" s="67" t="s">
        <v>861</v>
      </c>
      <c r="F341" s="120" t="s">
        <v>989</v>
      </c>
      <c r="G341" s="67">
        <v>18301</v>
      </c>
      <c r="H341" s="67">
        <v>1023</v>
      </c>
      <c r="I341" s="67">
        <v>323</v>
      </c>
      <c r="J341" s="67"/>
      <c r="K341" s="67"/>
      <c r="L341" s="33"/>
      <c r="M341" s="33"/>
      <c r="N341" s="33"/>
      <c r="O341" s="33" t="str">
        <f t="shared" si="59"/>
        <v/>
      </c>
      <c r="P341" s="33"/>
      <c r="Q341" s="68">
        <f>ABS(G341-$K$340)</f>
        <v>1181</v>
      </c>
      <c r="R341" s="34">
        <f>IF(Q341&gt;$P$340,"",G341)</f>
        <v>18301</v>
      </c>
      <c r="S341" s="34">
        <f t="shared" si="60"/>
        <v>323</v>
      </c>
      <c r="T341" s="33"/>
      <c r="U341" s="33"/>
      <c r="V341" s="33"/>
      <c r="W341" s="68">
        <f>IF(R341="","",((R341-$T$340)/S341)^2)</f>
        <v>13.368871550575584</v>
      </c>
      <c r="X341" s="33"/>
      <c r="Y341" s="75"/>
      <c r="Z341" s="75"/>
      <c r="AA341" s="75"/>
      <c r="AB341" s="75"/>
      <c r="AC341" s="33"/>
      <c r="AD341" s="33"/>
      <c r="AE341" s="33"/>
      <c r="AF341" s="33"/>
      <c r="AG341" s="76"/>
      <c r="AH341" s="36"/>
      <c r="AI341" s="36"/>
      <c r="AJ341" s="36"/>
      <c r="AK341" s="36"/>
      <c r="AL341" s="33"/>
      <c r="AM341" s="10"/>
      <c r="AN341" s="10"/>
      <c r="AO341" s="29"/>
      <c r="AP341" s="29"/>
      <c r="AQ341" s="29"/>
      <c r="AR341" s="29"/>
      <c r="AS341" s="29"/>
      <c r="AT341" s="29"/>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c r="HU341" s="10"/>
      <c r="HV341" s="10"/>
      <c r="HW341" s="10"/>
      <c r="HX341" s="10"/>
      <c r="HY341" s="10"/>
      <c r="HZ341" s="10"/>
      <c r="IA341" s="10"/>
      <c r="IB341" s="10"/>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c r="JC341" s="10"/>
      <c r="JD341" s="10"/>
      <c r="JE341" s="10"/>
      <c r="JF341" s="10"/>
      <c r="JG341" s="10"/>
      <c r="JH341" s="10"/>
      <c r="JI341" s="10"/>
      <c r="JJ341" s="10"/>
      <c r="JK341" s="10"/>
      <c r="JL341" s="10"/>
      <c r="JM341" s="10"/>
      <c r="JN341" s="10"/>
      <c r="JO341" s="10"/>
      <c r="JP341" s="10"/>
      <c r="JQ341" s="10"/>
      <c r="JR341" s="10"/>
      <c r="JS341" s="10"/>
      <c r="JT341" s="10"/>
      <c r="JU341" s="10"/>
      <c r="JV341" s="10"/>
      <c r="JW341" s="10"/>
      <c r="JX341" s="10"/>
      <c r="JY341" s="10"/>
      <c r="JZ341" s="10"/>
      <c r="KA341" s="10"/>
      <c r="KB341" s="10"/>
      <c r="KC341" s="10"/>
      <c r="KD341" s="10"/>
      <c r="KE341" s="10"/>
      <c r="KF341" s="10"/>
      <c r="KG341" s="10"/>
      <c r="KH341" s="10"/>
      <c r="KI341" s="10"/>
      <c r="KJ341" s="10"/>
      <c r="KK341" s="10"/>
      <c r="KL341" s="10"/>
      <c r="KM341" s="10"/>
      <c r="KN341" s="10"/>
      <c r="KO341" s="10"/>
      <c r="KP341" s="10"/>
      <c r="KQ341" s="10"/>
      <c r="KR341" s="10"/>
      <c r="KS341" s="10"/>
      <c r="KT341" s="10"/>
      <c r="KU341" s="10"/>
      <c r="KV341" s="10"/>
      <c r="KW341" s="10"/>
      <c r="KX341" s="10"/>
      <c r="KY341" s="10"/>
      <c r="KZ341" s="10"/>
      <c r="LA341" s="10"/>
      <c r="LB341" s="10"/>
      <c r="LC341" s="10"/>
      <c r="LD341" s="10"/>
      <c r="LE341" s="10"/>
      <c r="LF341" s="10"/>
      <c r="LG341" s="10"/>
      <c r="LH341" s="10"/>
      <c r="LI341" s="10"/>
      <c r="LJ341" s="10"/>
      <c r="LK341" s="10"/>
      <c r="LL341" s="10"/>
      <c r="LM341" s="10"/>
      <c r="LN341" s="10"/>
      <c r="LO341" s="10"/>
      <c r="LP341" s="10"/>
      <c r="LQ341" s="10"/>
      <c r="LR341" s="10"/>
      <c r="LS341" s="10"/>
      <c r="LT341" s="10"/>
      <c r="LU341" s="10"/>
      <c r="LV341" s="10"/>
      <c r="LW341" s="10"/>
      <c r="LX341" s="10"/>
      <c r="LY341" s="10"/>
      <c r="LZ341" s="10"/>
      <c r="MA341" s="10"/>
      <c r="MB341" s="10"/>
      <c r="MC341" s="10"/>
      <c r="MD341" s="10"/>
      <c r="ME341" s="10"/>
      <c r="MF341" s="10"/>
      <c r="MG341" s="10"/>
      <c r="MH341" s="10"/>
      <c r="MI341" s="10"/>
      <c r="MJ341" s="10"/>
      <c r="MK341" s="10"/>
      <c r="ML341" s="10"/>
      <c r="MM341" s="10"/>
      <c r="MN341" s="10"/>
      <c r="MO341" s="10"/>
      <c r="MP341" s="10"/>
      <c r="MQ341" s="10"/>
      <c r="MR341" s="10"/>
      <c r="MS341" s="10"/>
      <c r="MT341" s="10"/>
      <c r="MU341" s="10"/>
      <c r="MV341" s="10"/>
      <c r="MW341" s="10"/>
      <c r="MX341" s="10"/>
      <c r="MY341" s="10"/>
      <c r="MZ341" s="10"/>
      <c r="NA341" s="10"/>
      <c r="NB341" s="10"/>
      <c r="NC341" s="10"/>
      <c r="ND341" s="10"/>
      <c r="NE341" s="10"/>
      <c r="NF341" s="10"/>
      <c r="NG341" s="10"/>
      <c r="NH341" s="10"/>
      <c r="NI341" s="10"/>
      <c r="NJ341" s="10"/>
      <c r="NK341" s="10"/>
      <c r="NL341" s="10"/>
      <c r="NM341" s="10"/>
      <c r="NN341" s="10"/>
      <c r="NO341" s="10"/>
      <c r="NP341" s="10"/>
      <c r="NQ341" s="10"/>
      <c r="NR341" s="10"/>
      <c r="NS341" s="10"/>
      <c r="NT341" s="10"/>
      <c r="NU341" s="10"/>
      <c r="NV341" s="10"/>
      <c r="NW341" s="10"/>
      <c r="NX341" s="10"/>
      <c r="NY341" s="10"/>
      <c r="NZ341" s="10"/>
      <c r="OA341" s="10"/>
      <c r="OB341" s="10"/>
      <c r="OC341" s="10"/>
      <c r="OD341" s="10"/>
      <c r="OE341" s="10"/>
      <c r="OF341" s="10"/>
      <c r="OG341" s="10"/>
      <c r="OH341" s="10"/>
      <c r="OI341" s="10"/>
      <c r="OJ341" s="10"/>
      <c r="OK341" s="10"/>
      <c r="OL341" s="10"/>
      <c r="OM341" s="10"/>
      <c r="ON341" s="10"/>
      <c r="OO341" s="10"/>
      <c r="OP341" s="10"/>
      <c r="OQ341" s="10"/>
      <c r="OR341" s="10"/>
      <c r="OS341" s="10"/>
      <c r="OT341" s="10"/>
      <c r="OU341" s="10"/>
      <c r="OV341" s="10"/>
      <c r="OW341" s="10"/>
      <c r="OX341" s="10"/>
      <c r="OY341" s="10"/>
      <c r="OZ341" s="10"/>
      <c r="PA341" s="10"/>
      <c r="PB341" s="10"/>
      <c r="PC341" s="10"/>
      <c r="PD341" s="10"/>
      <c r="PE341" s="10"/>
      <c r="PF341" s="10"/>
      <c r="PG341" s="10"/>
      <c r="PH341" s="10"/>
      <c r="PI341" s="10"/>
      <c r="PJ341" s="10"/>
      <c r="PK341" s="10"/>
      <c r="PL341" s="10"/>
      <c r="PM341" s="10"/>
      <c r="PN341" s="10"/>
      <c r="PO341" s="10"/>
      <c r="PP341" s="10"/>
      <c r="PQ341" s="10"/>
      <c r="PR341" s="10"/>
      <c r="PS341" s="10"/>
      <c r="PT341" s="10"/>
      <c r="PU341" s="10"/>
      <c r="PV341" s="10"/>
      <c r="PW341" s="10"/>
      <c r="PX341" s="10"/>
      <c r="PY341" s="10"/>
      <c r="PZ341" s="10"/>
      <c r="QA341" s="10"/>
      <c r="QB341" s="10"/>
      <c r="QC341" s="10"/>
      <c r="QD341" s="10"/>
      <c r="QE341" s="10"/>
      <c r="QF341" s="10"/>
      <c r="QG341" s="10"/>
      <c r="QH341" s="10"/>
      <c r="QI341" s="10"/>
      <c r="QJ341" s="10"/>
      <c r="QK341" s="10"/>
      <c r="QL341" s="10"/>
      <c r="QM341" s="10"/>
      <c r="QN341" s="10"/>
      <c r="QO341" s="10"/>
      <c r="QP341" s="10"/>
      <c r="QQ341" s="10"/>
      <c r="QR341" s="10"/>
      <c r="QS341" s="10"/>
      <c r="QT341" s="10"/>
      <c r="QU341" s="10"/>
      <c r="QV341" s="10"/>
      <c r="QW341" s="10"/>
      <c r="QX341" s="10"/>
      <c r="QY341" s="10"/>
      <c r="QZ341" s="10"/>
      <c r="RA341" s="10"/>
      <c r="RB341" s="10"/>
      <c r="RC341" s="10"/>
      <c r="RD341" s="10"/>
      <c r="RE341" s="10"/>
      <c r="RF341" s="10"/>
      <c r="RG341" s="10"/>
      <c r="RH341" s="10"/>
      <c r="RI341" s="10"/>
      <c r="RJ341" s="10"/>
      <c r="RK341" s="10"/>
      <c r="RL341" s="10"/>
      <c r="RM341" s="10"/>
      <c r="RN341" s="10"/>
      <c r="RO341" s="10"/>
      <c r="RP341" s="10"/>
      <c r="RQ341" s="10"/>
      <c r="RR341" s="10"/>
      <c r="RS341" s="10"/>
      <c r="RT341" s="10"/>
      <c r="RU341" s="10"/>
      <c r="RV341" s="10"/>
      <c r="RW341" s="10"/>
      <c r="RX341" s="10"/>
      <c r="RY341" s="10"/>
      <c r="RZ341" s="10"/>
      <c r="SA341" s="10"/>
      <c r="SB341" s="10"/>
      <c r="SC341" s="10"/>
      <c r="SD341" s="10"/>
      <c r="SE341" s="10"/>
      <c r="SF341" s="10"/>
      <c r="SG341" s="10"/>
      <c r="SH341" s="10"/>
      <c r="SI341" s="10"/>
      <c r="SJ341" s="10"/>
      <c r="SK341" s="10"/>
      <c r="SL341" s="10"/>
      <c r="SM341" s="10"/>
      <c r="SN341" s="10"/>
      <c r="SO341" s="10"/>
      <c r="SP341" s="10"/>
      <c r="SQ341" s="10"/>
      <c r="SR341" s="10"/>
      <c r="SS341" s="10"/>
      <c r="ST341" s="10"/>
      <c r="SU341" s="10"/>
      <c r="SV341" s="10"/>
      <c r="SW341" s="10"/>
      <c r="SX341" s="10"/>
      <c r="SY341" s="10"/>
      <c r="SZ341" s="10"/>
      <c r="TA341" s="10"/>
      <c r="TB341" s="10"/>
      <c r="TC341" s="10"/>
      <c r="TD341" s="10"/>
      <c r="TE341" s="10"/>
      <c r="TF341" s="10"/>
      <c r="TG341" s="10"/>
      <c r="TH341" s="10"/>
      <c r="TI341" s="10"/>
      <c r="TJ341" s="10"/>
      <c r="TK341" s="10"/>
      <c r="TL341" s="10"/>
      <c r="TM341" s="10"/>
      <c r="TN341" s="10"/>
      <c r="TO341" s="10"/>
      <c r="TP341" s="10"/>
      <c r="TQ341" s="10"/>
      <c r="TR341" s="10"/>
      <c r="TS341" s="10"/>
      <c r="TT341" s="10"/>
      <c r="TU341" s="10"/>
      <c r="TV341" s="10"/>
      <c r="TW341" s="10"/>
      <c r="TX341" s="10"/>
      <c r="TY341" s="10"/>
      <c r="TZ341" s="10"/>
      <c r="UA341" s="10"/>
      <c r="UB341" s="10"/>
      <c r="UC341" s="10"/>
      <c r="UD341" s="10"/>
      <c r="UE341" s="10"/>
      <c r="UF341" s="10"/>
      <c r="UG341" s="10"/>
      <c r="UH341" s="10"/>
      <c r="UI341" s="10"/>
      <c r="UJ341" s="10"/>
      <c r="UK341" s="10"/>
      <c r="UL341" s="10"/>
      <c r="UM341" s="10"/>
      <c r="UN341" s="10"/>
      <c r="UO341" s="10"/>
      <c r="UP341" s="10"/>
      <c r="UQ341" s="10"/>
      <c r="UR341" s="10"/>
      <c r="US341" s="10"/>
      <c r="UT341" s="10"/>
      <c r="UU341" s="10"/>
      <c r="UV341" s="10"/>
      <c r="UW341" s="10"/>
      <c r="UX341" s="10"/>
      <c r="UY341" s="10"/>
      <c r="UZ341" s="10"/>
      <c r="VA341" s="10"/>
      <c r="VB341" s="10"/>
      <c r="VC341" s="10"/>
      <c r="VD341" s="10"/>
      <c r="VE341" s="10"/>
      <c r="VF341" s="10"/>
      <c r="VG341" s="10"/>
      <c r="VH341" s="10"/>
      <c r="VI341" s="10"/>
      <c r="VJ341" s="10"/>
      <c r="VK341" s="10"/>
      <c r="VL341" s="10"/>
      <c r="VM341" s="10"/>
      <c r="VN341" s="10"/>
      <c r="VO341" s="10"/>
      <c r="VP341" s="10"/>
      <c r="VQ341" s="10"/>
      <c r="VR341" s="10"/>
      <c r="VS341" s="10"/>
      <c r="VT341" s="10"/>
      <c r="VU341" s="10"/>
      <c r="VV341" s="10"/>
      <c r="VW341" s="10"/>
      <c r="VX341" s="10"/>
      <c r="VY341" s="10"/>
      <c r="VZ341" s="10"/>
      <c r="WA341" s="10"/>
      <c r="WB341" s="10"/>
      <c r="WC341" s="10"/>
      <c r="WD341" s="10"/>
      <c r="WE341" s="10"/>
      <c r="WF341" s="10"/>
      <c r="WG341" s="10"/>
      <c r="WH341" s="10"/>
      <c r="WI341" s="10"/>
      <c r="WJ341" s="10"/>
      <c r="WK341" s="10"/>
      <c r="WL341" s="10"/>
      <c r="WM341" s="10"/>
      <c r="WN341" s="10"/>
      <c r="WO341" s="10"/>
      <c r="WP341" s="10"/>
      <c r="WQ341" s="10"/>
      <c r="WR341" s="10"/>
      <c r="WS341" s="10"/>
      <c r="WT341" s="10"/>
      <c r="WU341" s="10"/>
      <c r="WV341" s="10"/>
      <c r="WW341" s="10"/>
      <c r="WX341" s="10"/>
      <c r="WY341" s="10"/>
      <c r="WZ341" s="10"/>
      <c r="XA341" s="10"/>
      <c r="XB341" s="10"/>
      <c r="XC341" s="10"/>
      <c r="XD341" s="10"/>
      <c r="XE341" s="10"/>
      <c r="XF341" s="10"/>
      <c r="XG341" s="10"/>
      <c r="XH341" s="10"/>
      <c r="XI341" s="10"/>
      <c r="XJ341" s="10"/>
      <c r="XK341" s="10"/>
      <c r="XL341" s="10"/>
      <c r="XM341" s="10"/>
      <c r="XN341" s="10"/>
      <c r="XO341" s="10"/>
      <c r="XP341" s="10"/>
      <c r="XQ341" s="10"/>
      <c r="XR341" s="10"/>
      <c r="XS341" s="10"/>
      <c r="XT341" s="10"/>
      <c r="XU341" s="10"/>
      <c r="XV341" s="10"/>
      <c r="XW341" s="10"/>
      <c r="XX341" s="10"/>
      <c r="XY341" s="10"/>
      <c r="XZ341" s="10"/>
      <c r="YA341" s="10"/>
      <c r="YB341" s="10"/>
      <c r="YC341" s="10"/>
      <c r="YD341" s="10"/>
      <c r="YE341" s="10"/>
      <c r="YF341" s="10"/>
      <c r="YG341" s="10"/>
      <c r="YH341" s="10"/>
      <c r="YI341" s="10"/>
      <c r="YJ341" s="10"/>
      <c r="YK341" s="10"/>
      <c r="YL341" s="10"/>
      <c r="YM341" s="10"/>
      <c r="YN341" s="10"/>
      <c r="YO341" s="10"/>
      <c r="YP341" s="10"/>
      <c r="YQ341" s="10"/>
      <c r="YR341" s="10"/>
      <c r="YS341" s="10"/>
      <c r="YT341" s="10"/>
      <c r="YU341" s="10"/>
      <c r="YV341" s="10"/>
      <c r="YW341" s="10"/>
      <c r="YX341" s="10"/>
      <c r="YY341" s="10"/>
      <c r="YZ341" s="10"/>
      <c r="ZA341" s="10"/>
      <c r="ZB341" s="10"/>
      <c r="ZC341" s="10"/>
      <c r="ZD341" s="10"/>
      <c r="ZE341" s="10"/>
      <c r="ZF341" s="10"/>
      <c r="ZG341" s="10"/>
      <c r="ZH341" s="10"/>
      <c r="ZI341" s="10"/>
      <c r="ZJ341" s="10"/>
      <c r="ZK341" s="10"/>
      <c r="ZL341" s="10"/>
      <c r="ZM341" s="10"/>
      <c r="ZN341" s="10"/>
      <c r="ZO341" s="10"/>
      <c r="ZP341" s="10"/>
      <c r="ZQ341" s="10"/>
      <c r="ZR341" s="10"/>
      <c r="ZS341" s="10"/>
      <c r="ZT341" s="10"/>
      <c r="ZU341" s="10"/>
      <c r="ZV341" s="10"/>
      <c r="ZW341" s="10"/>
      <c r="ZX341" s="10"/>
      <c r="ZY341" s="10"/>
      <c r="ZZ341" s="10"/>
      <c r="AAA341" s="10"/>
      <c r="AAB341" s="10"/>
      <c r="AAC341" s="10"/>
      <c r="AAD341" s="10"/>
      <c r="AAE341" s="10"/>
      <c r="AAF341" s="10"/>
      <c r="AAG341" s="10"/>
      <c r="AAH341" s="10"/>
      <c r="AAI341" s="10"/>
      <c r="AAJ341" s="10"/>
      <c r="AAK341" s="10"/>
      <c r="AAL341" s="10"/>
      <c r="AAM341" s="10"/>
      <c r="AAN341" s="10"/>
      <c r="AAO341" s="10"/>
      <c r="AAP341" s="10"/>
      <c r="AAQ341" s="10"/>
      <c r="AAR341" s="10"/>
      <c r="AAS341" s="10"/>
      <c r="AAT341" s="10"/>
      <c r="AAU341" s="10"/>
      <c r="AAV341" s="10"/>
      <c r="AAW341" s="10"/>
      <c r="AAX341" s="10"/>
      <c r="AAY341" s="10"/>
      <c r="AAZ341" s="10"/>
      <c r="ABA341" s="10"/>
      <c r="ABB341" s="10"/>
      <c r="ABC341" s="10"/>
      <c r="ABD341" s="10"/>
      <c r="ABE341" s="10"/>
      <c r="ABF341" s="10"/>
      <c r="ABG341" s="10"/>
      <c r="ABH341" s="10"/>
      <c r="ABI341" s="10"/>
      <c r="ABJ341" s="10"/>
      <c r="ABK341" s="10"/>
      <c r="ABL341" s="10"/>
      <c r="ABM341" s="10"/>
      <c r="ABN341" s="10"/>
      <c r="ABO341" s="10"/>
      <c r="ABP341" s="10"/>
      <c r="ABQ341" s="10"/>
      <c r="ABR341" s="10"/>
      <c r="ABS341" s="10"/>
      <c r="ABT341" s="10"/>
      <c r="ABU341" s="10"/>
      <c r="ABV341" s="10"/>
      <c r="ABW341" s="10"/>
      <c r="ABX341" s="10"/>
      <c r="ABY341" s="10"/>
      <c r="ABZ341" s="10"/>
      <c r="ACA341" s="10"/>
      <c r="ACB341" s="10"/>
      <c r="ACC341" s="10"/>
      <c r="ACD341" s="10"/>
      <c r="ACE341" s="10"/>
      <c r="ACF341" s="10"/>
      <c r="ACG341" s="10"/>
      <c r="ACH341" s="10"/>
      <c r="ACI341" s="10"/>
      <c r="ACJ341" s="10"/>
      <c r="ACK341" s="10"/>
      <c r="ACL341" s="10"/>
      <c r="ACM341" s="10"/>
      <c r="ACN341" s="10"/>
      <c r="ACO341" s="10"/>
      <c r="ACP341" s="10"/>
      <c r="ACQ341" s="10"/>
      <c r="ACR341" s="10"/>
      <c r="ACS341" s="10"/>
      <c r="ACT341" s="10"/>
      <c r="ACU341" s="10"/>
      <c r="ACV341" s="10"/>
      <c r="ACW341" s="10"/>
      <c r="ACX341" s="10"/>
      <c r="ACY341" s="10"/>
      <c r="ACZ341" s="10"/>
      <c r="ADA341" s="10"/>
      <c r="ADB341" s="10"/>
      <c r="ADC341" s="10"/>
      <c r="ADD341" s="10"/>
      <c r="ADE341" s="10"/>
      <c r="ADF341" s="10"/>
      <c r="ADG341" s="10"/>
      <c r="ADH341" s="10"/>
      <c r="ADI341" s="10"/>
      <c r="ADJ341" s="10"/>
      <c r="ADK341" s="10"/>
      <c r="ADL341" s="10"/>
      <c r="ADM341" s="10"/>
      <c r="ADN341" s="10"/>
      <c r="ADO341" s="10"/>
      <c r="ADP341" s="10"/>
      <c r="ADQ341" s="10"/>
      <c r="ADR341" s="10"/>
      <c r="ADS341" s="10"/>
      <c r="ADT341" s="10"/>
      <c r="ADU341" s="10"/>
      <c r="ADV341" s="10"/>
      <c r="ADW341" s="10"/>
      <c r="ADX341" s="10"/>
      <c r="ADY341" s="10"/>
      <c r="ADZ341" s="10"/>
      <c r="AEA341" s="10"/>
      <c r="AEB341" s="10"/>
      <c r="AEC341" s="10"/>
      <c r="AED341" s="10"/>
      <c r="AEE341" s="10"/>
      <c r="AEF341" s="10"/>
      <c r="AEG341" s="10"/>
      <c r="AEH341" s="10"/>
      <c r="AEI341" s="10"/>
      <c r="AEJ341" s="10"/>
      <c r="AEK341" s="10"/>
      <c r="AEL341" s="10"/>
      <c r="AEM341" s="10"/>
      <c r="AEN341" s="10"/>
      <c r="AEO341" s="10"/>
      <c r="AEP341" s="10"/>
      <c r="AEQ341" s="10"/>
      <c r="AER341" s="10"/>
      <c r="AES341" s="10"/>
      <c r="AET341" s="10"/>
      <c r="AEU341" s="10"/>
      <c r="AEV341" s="10"/>
      <c r="AEW341" s="10"/>
      <c r="AEX341" s="10"/>
      <c r="AEY341" s="10"/>
      <c r="AEZ341" s="10"/>
      <c r="AFA341" s="10"/>
      <c r="AFB341" s="10"/>
      <c r="AFC341" s="10"/>
      <c r="AFD341" s="10"/>
      <c r="AFE341" s="10"/>
      <c r="AFF341" s="10"/>
      <c r="AFG341" s="10"/>
      <c r="AFH341" s="10"/>
      <c r="AFI341" s="10"/>
      <c r="AFJ341" s="10"/>
      <c r="AFK341" s="10"/>
      <c r="AFL341" s="10"/>
      <c r="AFM341" s="10"/>
      <c r="AFN341" s="10"/>
      <c r="AFO341" s="10"/>
      <c r="AFP341" s="10"/>
      <c r="AFQ341" s="10"/>
      <c r="AFR341" s="10"/>
      <c r="AFS341" s="10"/>
      <c r="AFT341" s="10"/>
      <c r="AFU341" s="10"/>
      <c r="AFV341" s="10"/>
      <c r="AFW341" s="10"/>
      <c r="AFX341" s="10"/>
      <c r="AFY341" s="10"/>
      <c r="AFZ341" s="10"/>
      <c r="AGA341" s="10"/>
      <c r="AGB341" s="10"/>
      <c r="AGC341" s="10"/>
      <c r="AGD341" s="10"/>
      <c r="AGE341" s="10"/>
      <c r="AGF341" s="10"/>
      <c r="AGG341" s="10"/>
      <c r="AGH341" s="10"/>
      <c r="AGI341" s="10"/>
      <c r="AGJ341" s="10"/>
      <c r="AGK341" s="10"/>
      <c r="AGL341" s="10"/>
      <c r="AGM341" s="10"/>
      <c r="AGN341" s="10"/>
      <c r="AGO341" s="10"/>
      <c r="AGP341" s="10"/>
      <c r="AGQ341" s="10"/>
      <c r="AGR341" s="10"/>
      <c r="AGS341" s="10"/>
      <c r="AGT341" s="10"/>
      <c r="AGU341" s="10"/>
      <c r="AGV341" s="10"/>
      <c r="AGW341" s="10"/>
      <c r="AGX341" s="10"/>
      <c r="AGY341" s="10"/>
      <c r="AGZ341" s="10"/>
      <c r="AHA341" s="10"/>
      <c r="AHB341" s="10"/>
      <c r="AHC341" s="10"/>
      <c r="AHD341" s="10"/>
      <c r="AHE341" s="10"/>
      <c r="AHF341" s="10"/>
      <c r="AHG341" s="10"/>
      <c r="AHH341" s="10"/>
      <c r="AHI341" s="10"/>
      <c r="AHJ341" s="10"/>
      <c r="AHK341" s="10"/>
      <c r="AHL341" s="10"/>
      <c r="AHM341" s="10"/>
      <c r="AHN341" s="10"/>
      <c r="AHO341" s="10"/>
      <c r="AHP341" s="10"/>
      <c r="AHQ341" s="10"/>
      <c r="AHR341" s="10"/>
      <c r="AHS341" s="10"/>
      <c r="AHT341" s="10"/>
      <c r="AHU341" s="10"/>
      <c r="AHV341" s="10"/>
      <c r="AHW341" s="10"/>
      <c r="AHX341" s="10"/>
      <c r="AHY341" s="10"/>
      <c r="AHZ341" s="10"/>
      <c r="AIA341" s="10"/>
      <c r="AIB341" s="10"/>
      <c r="AIC341" s="10"/>
      <c r="AID341" s="10"/>
      <c r="AIE341" s="10"/>
      <c r="AIF341" s="10"/>
      <c r="AIG341" s="10"/>
      <c r="AIH341" s="10"/>
      <c r="AII341" s="10"/>
      <c r="AIJ341" s="10"/>
      <c r="AIK341" s="10"/>
      <c r="AIL341" s="10"/>
      <c r="AIM341" s="10"/>
      <c r="AIN341" s="10"/>
      <c r="AIO341" s="10"/>
      <c r="AIP341" s="10"/>
      <c r="AIQ341" s="10"/>
      <c r="AIR341" s="10"/>
      <c r="AIS341" s="10"/>
      <c r="AIT341" s="10"/>
      <c r="AIU341" s="10"/>
      <c r="AIV341" s="10"/>
      <c r="AIW341" s="10"/>
      <c r="AIX341" s="10"/>
      <c r="AIY341" s="10"/>
      <c r="AIZ341" s="10"/>
      <c r="AJA341" s="10"/>
      <c r="AJB341" s="10"/>
      <c r="AJC341" s="10"/>
      <c r="AJD341" s="10"/>
      <c r="AJE341" s="10"/>
      <c r="AJF341" s="10"/>
      <c r="AJG341" s="10"/>
      <c r="AJH341" s="10"/>
      <c r="AJI341" s="10"/>
      <c r="AJJ341" s="10"/>
      <c r="AJK341" s="10"/>
      <c r="AJL341" s="10"/>
      <c r="AJM341" s="10"/>
      <c r="AJN341" s="10"/>
      <c r="AJO341" s="10"/>
      <c r="AJP341" s="10"/>
      <c r="AJQ341" s="10"/>
      <c r="AJR341" s="10"/>
      <c r="AJS341" s="10"/>
      <c r="AJT341" s="10"/>
      <c r="AJU341" s="10"/>
      <c r="AJV341" s="10"/>
      <c r="AJW341" s="10"/>
      <c r="AJX341" s="10"/>
      <c r="AJY341" s="10"/>
      <c r="AJZ341" s="10"/>
      <c r="AKA341" s="10"/>
      <c r="AKB341" s="10"/>
      <c r="AKC341" s="10"/>
      <c r="AKD341" s="10"/>
      <c r="AKE341" s="10"/>
      <c r="AKF341" s="10"/>
      <c r="AKG341" s="10"/>
      <c r="AKH341" s="10"/>
      <c r="AKI341" s="10"/>
      <c r="AKJ341" s="10"/>
      <c r="AKK341" s="10"/>
      <c r="AKL341" s="10"/>
      <c r="AKM341" s="10"/>
      <c r="AKN341" s="10"/>
      <c r="AKO341" s="10"/>
      <c r="AKP341" s="10"/>
      <c r="AKQ341" s="10"/>
      <c r="AKR341" s="10"/>
      <c r="AKS341" s="10"/>
      <c r="AKT341" s="10"/>
      <c r="AKU341" s="10"/>
      <c r="AKV341" s="10"/>
      <c r="AKW341" s="10"/>
      <c r="AKX341" s="10"/>
      <c r="AKY341" s="10"/>
      <c r="AKZ341" s="10"/>
      <c r="ALA341" s="10"/>
      <c r="ALB341" s="10"/>
      <c r="ALC341" s="10"/>
      <c r="ALD341" s="10"/>
      <c r="ALE341" s="10"/>
      <c r="ALF341" s="10"/>
      <c r="ALG341" s="10"/>
      <c r="ALH341" s="10"/>
      <c r="ALI341" s="10"/>
      <c r="ALJ341" s="10"/>
      <c r="ALK341" s="10"/>
      <c r="ALL341" s="10"/>
      <c r="ALM341" s="10"/>
      <c r="ALN341" s="10"/>
      <c r="ALO341" s="10"/>
      <c r="ALP341" s="10"/>
      <c r="ALQ341" s="10"/>
      <c r="ALR341" s="10"/>
      <c r="ALS341" s="10"/>
      <c r="ALT341" s="10"/>
      <c r="ALU341" s="10"/>
      <c r="ALV341" s="10"/>
      <c r="ALW341" s="10"/>
      <c r="ALX341" s="10"/>
      <c r="ALY341" s="10"/>
      <c r="ALZ341" s="10"/>
      <c r="AMA341" s="10"/>
      <c r="AMB341" s="10"/>
      <c r="AMC341" s="10"/>
      <c r="AMD341" s="10"/>
      <c r="AME341" s="10"/>
      <c r="AMF341" s="10"/>
      <c r="AMG341" s="10"/>
      <c r="AMH341" s="10"/>
      <c r="AMI341" s="10"/>
      <c r="AMJ341" s="10"/>
      <c r="AMK341" s="10"/>
      <c r="AML341" s="10"/>
      <c r="AMM341" s="10"/>
      <c r="AMN341" s="10"/>
      <c r="AMO341" s="10"/>
      <c r="AMP341" s="10"/>
      <c r="AMQ341" s="10"/>
      <c r="AMR341" s="10"/>
      <c r="AMS341" s="10"/>
      <c r="AMT341" s="10"/>
      <c r="AMU341" s="10"/>
      <c r="AMV341" s="10"/>
      <c r="AMW341" s="10"/>
      <c r="AMX341" s="10"/>
      <c r="AMY341" s="10"/>
      <c r="AMZ341" s="10"/>
      <c r="ANA341" s="10"/>
      <c r="ANB341" s="10"/>
      <c r="ANC341" s="10"/>
      <c r="AND341" s="10"/>
      <c r="ANE341" s="10"/>
      <c r="ANF341" s="10"/>
      <c r="ANG341" s="10"/>
      <c r="ANH341" s="10"/>
      <c r="ANI341" s="10"/>
      <c r="ANJ341" s="10"/>
      <c r="ANK341" s="10"/>
      <c r="ANL341" s="10"/>
      <c r="ANM341" s="10"/>
      <c r="ANN341" s="10"/>
      <c r="ANO341" s="10"/>
      <c r="ANP341" s="10"/>
      <c r="ANQ341" s="10"/>
      <c r="ANR341" s="10"/>
      <c r="ANS341" s="10"/>
      <c r="ANT341" s="10"/>
      <c r="ANU341" s="10"/>
      <c r="ANV341" s="10"/>
      <c r="ANW341" s="10"/>
      <c r="ANX341" s="10"/>
      <c r="ANY341" s="10"/>
      <c r="ANZ341" s="10"/>
      <c r="AOA341" s="10"/>
      <c r="AOB341" s="10"/>
      <c r="AOC341" s="10"/>
      <c r="AOD341" s="10"/>
      <c r="AOE341" s="10"/>
      <c r="AOF341" s="10"/>
      <c r="AOG341" s="10"/>
      <c r="AOH341" s="10"/>
      <c r="AOI341" s="10"/>
      <c r="AOJ341" s="10"/>
      <c r="AOK341" s="10"/>
      <c r="AOL341" s="10"/>
      <c r="AOM341" s="10"/>
      <c r="AON341" s="10"/>
      <c r="AOO341" s="10"/>
      <c r="AOP341" s="10"/>
      <c r="AOQ341" s="10"/>
      <c r="AOR341" s="10"/>
      <c r="AOS341" s="10"/>
      <c r="AOT341" s="10"/>
      <c r="AOU341" s="10"/>
      <c r="AOV341" s="10"/>
      <c r="AOW341" s="10"/>
      <c r="AOX341" s="10"/>
      <c r="AOY341" s="10"/>
      <c r="AOZ341" s="10"/>
      <c r="APA341" s="10"/>
      <c r="APB341" s="10"/>
      <c r="APC341" s="10"/>
      <c r="APD341" s="10"/>
      <c r="APE341" s="10"/>
      <c r="APF341" s="10"/>
      <c r="APG341" s="10"/>
      <c r="APH341" s="10"/>
      <c r="API341" s="10"/>
      <c r="APJ341" s="10"/>
      <c r="APK341" s="10"/>
      <c r="APL341" s="10"/>
      <c r="APM341" s="10"/>
      <c r="APN341" s="10"/>
      <c r="APO341" s="10"/>
      <c r="APP341" s="10"/>
      <c r="APQ341" s="10"/>
      <c r="APR341" s="10"/>
      <c r="APS341" s="10"/>
      <c r="APT341" s="10"/>
      <c r="APU341" s="10"/>
      <c r="APV341" s="10"/>
      <c r="APW341" s="10"/>
      <c r="APX341" s="10"/>
      <c r="APY341" s="10"/>
      <c r="APZ341" s="10"/>
      <c r="AQA341" s="10"/>
      <c r="AQB341" s="10"/>
      <c r="AQC341" s="10"/>
      <c r="AQD341" s="10"/>
      <c r="AQE341" s="10"/>
      <c r="AQF341" s="10"/>
      <c r="AQG341" s="10"/>
      <c r="AQH341" s="10"/>
      <c r="AQI341" s="10"/>
      <c r="AQJ341" s="10"/>
      <c r="AQK341" s="10"/>
      <c r="AQL341" s="10"/>
      <c r="AQM341" s="10"/>
      <c r="AQN341" s="10"/>
      <c r="AQO341" s="10"/>
      <c r="AQP341" s="10"/>
      <c r="AQQ341" s="10"/>
      <c r="AQR341" s="10"/>
      <c r="AQS341" s="10"/>
      <c r="AQT341" s="10"/>
      <c r="AQU341" s="10"/>
      <c r="AQV341" s="10"/>
      <c r="AQW341" s="10"/>
      <c r="AQX341" s="10"/>
      <c r="AQY341" s="10"/>
      <c r="AQZ341" s="10"/>
      <c r="ARA341" s="10"/>
      <c r="ARB341" s="10"/>
      <c r="ARC341" s="10"/>
      <c r="ARD341" s="10"/>
      <c r="ARE341" s="10"/>
      <c r="ARF341" s="10"/>
      <c r="ARG341" s="10"/>
      <c r="ARH341" s="10"/>
      <c r="ARI341" s="10"/>
      <c r="ARJ341" s="10"/>
      <c r="ARK341" s="10"/>
      <c r="ARL341" s="10"/>
      <c r="ARM341" s="10"/>
      <c r="ARN341" s="10"/>
      <c r="ARO341" s="10"/>
      <c r="ARP341" s="10"/>
      <c r="ARQ341" s="10"/>
      <c r="ARR341" s="10"/>
      <c r="ARS341" s="10"/>
      <c r="ART341" s="10"/>
      <c r="ARU341" s="10"/>
      <c r="ARV341" s="10"/>
      <c r="ARW341" s="10"/>
      <c r="ARX341" s="10"/>
      <c r="ARY341" s="10"/>
      <c r="ARZ341" s="10"/>
      <c r="ASA341" s="10"/>
      <c r="ASB341" s="10"/>
      <c r="ASC341" s="10"/>
      <c r="ASD341" s="10"/>
      <c r="ASE341" s="10"/>
      <c r="ASF341" s="10"/>
      <c r="ASG341" s="10"/>
      <c r="ASH341" s="10"/>
      <c r="ASI341" s="10"/>
      <c r="ASJ341" s="10"/>
      <c r="ASK341" s="10"/>
      <c r="ASL341" s="10"/>
      <c r="ASM341" s="10"/>
      <c r="ASN341" s="10"/>
      <c r="ASO341" s="10"/>
      <c r="ASP341" s="10"/>
      <c r="ASQ341" s="10"/>
      <c r="ASR341" s="10"/>
      <c r="ASS341" s="10"/>
      <c r="AST341" s="10"/>
      <c r="ASU341" s="10"/>
      <c r="ASV341" s="10"/>
      <c r="ASW341" s="10"/>
      <c r="ASX341" s="10"/>
      <c r="ASY341" s="10"/>
      <c r="ASZ341" s="10"/>
      <c r="ATA341" s="10"/>
      <c r="ATB341" s="10"/>
      <c r="ATC341" s="10"/>
      <c r="ATD341" s="10"/>
      <c r="ATE341" s="10"/>
      <c r="ATF341" s="10"/>
      <c r="ATG341" s="10"/>
      <c r="ATH341" s="10"/>
      <c r="ATI341" s="10"/>
      <c r="ATJ341" s="10"/>
      <c r="ATK341" s="10"/>
      <c r="ATL341" s="10"/>
      <c r="ATM341" s="10"/>
      <c r="ATN341" s="10"/>
      <c r="ATO341" s="10"/>
      <c r="ATP341" s="10"/>
      <c r="ATQ341" s="10"/>
      <c r="ATR341" s="10"/>
      <c r="ATS341" s="10"/>
      <c r="ATT341" s="10"/>
      <c r="ATU341" s="10"/>
      <c r="ATV341" s="10"/>
      <c r="ATW341" s="10"/>
      <c r="ATX341" s="10"/>
      <c r="ATY341" s="10"/>
      <c r="ATZ341" s="10"/>
      <c r="AUA341" s="10"/>
      <c r="AUB341" s="10"/>
      <c r="AUC341" s="10"/>
      <c r="AUD341" s="10"/>
      <c r="AUE341" s="10"/>
      <c r="AUF341" s="10"/>
      <c r="AUG341" s="10"/>
      <c r="AUH341" s="10"/>
      <c r="AUI341" s="10"/>
      <c r="AUJ341" s="10"/>
      <c r="AUK341" s="10"/>
      <c r="AUL341" s="10"/>
      <c r="AUM341" s="10"/>
      <c r="AUN341" s="10"/>
      <c r="AUO341" s="10"/>
      <c r="AUP341" s="10"/>
      <c r="AUQ341" s="10"/>
      <c r="AUR341" s="10"/>
      <c r="AUS341" s="10"/>
      <c r="AUT341" s="10"/>
      <c r="AUU341" s="10"/>
      <c r="AUV341" s="10"/>
      <c r="AUW341" s="10"/>
      <c r="AUX341" s="10"/>
      <c r="AUY341" s="10"/>
      <c r="AUZ341" s="10"/>
      <c r="AVA341" s="10"/>
      <c r="AVB341" s="10"/>
      <c r="AVC341" s="10"/>
      <c r="AVD341" s="10"/>
      <c r="AVE341" s="10"/>
      <c r="AVF341" s="10"/>
      <c r="AVG341" s="10"/>
      <c r="AVH341" s="10"/>
      <c r="AVI341" s="10"/>
      <c r="AVJ341" s="10"/>
      <c r="AVK341" s="10"/>
      <c r="AVL341" s="10"/>
      <c r="AVM341" s="10"/>
      <c r="AVN341" s="10"/>
      <c r="AVO341" s="10"/>
      <c r="AVP341" s="10"/>
      <c r="AVQ341" s="10"/>
      <c r="AVR341" s="10"/>
      <c r="AVS341" s="10"/>
      <c r="AVT341" s="10"/>
      <c r="AVU341" s="10"/>
      <c r="AVV341" s="10"/>
      <c r="AVW341" s="10"/>
      <c r="AVX341" s="10"/>
      <c r="AVY341" s="10"/>
      <c r="AVZ341" s="10"/>
      <c r="AWA341" s="10"/>
      <c r="AWB341" s="10"/>
      <c r="AWC341" s="10"/>
      <c r="AWD341" s="10"/>
      <c r="AWE341" s="10"/>
      <c r="AWF341" s="10"/>
      <c r="AWG341" s="10"/>
      <c r="AWH341" s="10"/>
      <c r="AWI341" s="10"/>
      <c r="AWJ341" s="10"/>
      <c r="AWK341" s="10"/>
      <c r="AWL341" s="10"/>
      <c r="AWM341" s="10"/>
      <c r="AWN341" s="10"/>
      <c r="AWO341" s="10"/>
      <c r="AWP341" s="10"/>
      <c r="AWQ341" s="10"/>
      <c r="AWR341" s="10"/>
      <c r="AWS341" s="10"/>
      <c r="AWT341" s="10"/>
      <c r="AWU341" s="10"/>
      <c r="AWV341" s="10"/>
      <c r="AWW341" s="10"/>
      <c r="AWX341" s="10"/>
      <c r="AWY341" s="10"/>
      <c r="AWZ341" s="10"/>
      <c r="AXA341" s="10"/>
      <c r="AXB341" s="10"/>
      <c r="AXC341" s="10"/>
      <c r="AXD341" s="10"/>
      <c r="AXE341" s="10"/>
      <c r="AXF341" s="10"/>
      <c r="AXG341" s="10"/>
      <c r="AXH341" s="10"/>
      <c r="AXI341" s="10"/>
      <c r="AXJ341" s="10"/>
      <c r="AXK341" s="10"/>
      <c r="AXL341" s="10"/>
      <c r="AXM341" s="10"/>
      <c r="AXN341" s="10"/>
      <c r="AXO341" s="10"/>
      <c r="AXP341" s="10"/>
      <c r="AXQ341" s="10"/>
      <c r="AXR341" s="10"/>
      <c r="AXS341" s="10"/>
      <c r="AXT341" s="10"/>
      <c r="AXU341" s="10"/>
      <c r="AXV341" s="10"/>
      <c r="AXW341" s="10"/>
      <c r="AXX341" s="10"/>
      <c r="AXY341" s="10"/>
      <c r="AXZ341" s="10"/>
      <c r="AYA341" s="10"/>
      <c r="AYB341" s="10"/>
      <c r="AYC341" s="10"/>
      <c r="AYD341" s="10"/>
      <c r="AYE341" s="10"/>
      <c r="AYF341" s="10"/>
      <c r="AYG341" s="10"/>
      <c r="AYH341" s="10"/>
      <c r="AYI341" s="10"/>
      <c r="AYJ341" s="10"/>
      <c r="AYK341" s="10"/>
      <c r="AYL341" s="10"/>
      <c r="AYM341" s="10"/>
      <c r="AYN341" s="10"/>
      <c r="AYO341" s="10"/>
      <c r="AYP341" s="10"/>
      <c r="AYQ341" s="10"/>
      <c r="AYR341" s="10"/>
      <c r="AYS341" s="10"/>
      <c r="AYT341" s="10"/>
      <c r="AYU341" s="10"/>
      <c r="AYV341" s="10"/>
      <c r="AYW341" s="10"/>
      <c r="AYX341" s="10"/>
      <c r="AYY341" s="10"/>
      <c r="AYZ341" s="10"/>
      <c r="AZA341" s="10"/>
      <c r="AZB341" s="10"/>
      <c r="AZC341" s="10"/>
      <c r="AZD341" s="10"/>
      <c r="AZE341" s="10"/>
      <c r="AZF341" s="10"/>
      <c r="AZG341" s="10"/>
      <c r="AZH341" s="10"/>
      <c r="AZI341" s="10"/>
      <c r="AZJ341" s="10"/>
      <c r="AZK341" s="10"/>
      <c r="AZL341" s="10"/>
      <c r="AZM341" s="10"/>
      <c r="AZN341" s="10"/>
      <c r="AZO341" s="10"/>
      <c r="AZP341" s="10"/>
      <c r="AZQ341" s="10"/>
      <c r="AZR341" s="10"/>
      <c r="AZS341" s="10"/>
      <c r="AZT341" s="10"/>
      <c r="AZU341" s="10"/>
      <c r="AZV341" s="10"/>
      <c r="AZW341" s="10"/>
      <c r="AZX341" s="10"/>
      <c r="AZY341" s="10"/>
      <c r="AZZ341" s="10"/>
      <c r="BAA341" s="10"/>
      <c r="BAB341" s="10"/>
      <c r="BAC341" s="10"/>
      <c r="BAD341" s="10"/>
      <c r="BAE341" s="10"/>
      <c r="BAF341" s="10"/>
      <c r="BAG341" s="10"/>
      <c r="BAH341" s="10"/>
      <c r="BAI341" s="10"/>
      <c r="BAJ341" s="10"/>
      <c r="BAK341" s="10"/>
      <c r="BAL341" s="10"/>
      <c r="BAM341" s="10"/>
      <c r="BAN341" s="10"/>
      <c r="BAO341" s="10"/>
      <c r="BAP341" s="10"/>
      <c r="BAQ341" s="10"/>
      <c r="BAR341" s="10"/>
      <c r="BAS341" s="10"/>
      <c r="BAT341" s="10"/>
      <c r="BAU341" s="10"/>
      <c r="BAV341" s="10"/>
      <c r="BAW341" s="10"/>
      <c r="BAX341" s="10"/>
      <c r="BAY341" s="10"/>
      <c r="BAZ341" s="10"/>
      <c r="BBA341" s="10"/>
      <c r="BBB341" s="10"/>
      <c r="BBC341" s="10"/>
      <c r="BBD341" s="10"/>
      <c r="BBE341" s="10"/>
      <c r="BBF341" s="10"/>
      <c r="BBG341" s="10"/>
      <c r="BBH341" s="10"/>
      <c r="BBI341" s="10"/>
      <c r="BBJ341" s="10"/>
      <c r="BBK341" s="10"/>
      <c r="BBL341" s="10"/>
      <c r="BBM341" s="10"/>
      <c r="BBN341" s="10"/>
      <c r="BBO341" s="10"/>
      <c r="BBP341" s="10"/>
      <c r="BBQ341" s="10"/>
      <c r="BBR341" s="10"/>
      <c r="BBS341" s="10"/>
      <c r="BBT341" s="10"/>
      <c r="BBU341" s="10"/>
      <c r="BBV341" s="10"/>
      <c r="BBW341" s="10"/>
      <c r="BBX341" s="10"/>
      <c r="BBY341" s="10"/>
      <c r="BBZ341" s="10"/>
      <c r="BCA341" s="10"/>
      <c r="BCB341" s="10"/>
      <c r="BCC341" s="10"/>
      <c r="BCD341" s="10"/>
      <c r="BCE341" s="10"/>
      <c r="BCF341" s="10"/>
      <c r="BCG341" s="10"/>
      <c r="BCH341" s="10"/>
      <c r="BCI341" s="10"/>
      <c r="BCJ341" s="10"/>
      <c r="BCK341" s="10"/>
      <c r="BCL341" s="10"/>
      <c r="BCM341" s="10"/>
      <c r="BCN341" s="10"/>
      <c r="BCO341" s="10"/>
      <c r="BCP341" s="10"/>
      <c r="BCQ341" s="10"/>
      <c r="BCR341" s="10"/>
      <c r="BCS341" s="10"/>
      <c r="BCT341" s="10"/>
    </row>
    <row r="342" spans="1:1450" x14ac:dyDescent="0.25">
      <c r="A342" s="66" t="s">
        <v>684</v>
      </c>
      <c r="B342" s="67" t="s">
        <v>684</v>
      </c>
      <c r="C342" s="67" t="s">
        <v>84</v>
      </c>
      <c r="D342" s="67" t="s">
        <v>863</v>
      </c>
      <c r="E342" s="67" t="s">
        <v>861</v>
      </c>
      <c r="F342" s="120" t="s">
        <v>990</v>
      </c>
      <c r="G342" s="67">
        <v>17660</v>
      </c>
      <c r="H342" s="67">
        <v>1041</v>
      </c>
      <c r="I342" s="67">
        <v>455</v>
      </c>
      <c r="J342" s="67"/>
      <c r="K342" s="67"/>
      <c r="L342" s="33"/>
      <c r="M342" s="33"/>
      <c r="N342" s="33"/>
      <c r="O342" s="33" t="str">
        <f t="shared" si="59"/>
        <v/>
      </c>
      <c r="P342" s="33"/>
      <c r="Q342" s="68">
        <f>ABS(G342-$K$340)</f>
        <v>540</v>
      </c>
      <c r="R342" s="34">
        <f>IF(Q342&gt;$P$340,"",G342)</f>
        <v>17660</v>
      </c>
      <c r="S342" s="34">
        <f t="shared" si="60"/>
        <v>455</v>
      </c>
      <c r="T342" s="33"/>
      <c r="U342" s="33"/>
      <c r="V342" s="33"/>
      <c r="W342" s="68">
        <f>IF(R342="","",((R342-$T$340)/S342)^2)</f>
        <v>1.4085255403936723</v>
      </c>
      <c r="X342" s="33"/>
      <c r="Y342" s="75"/>
      <c r="Z342" s="75"/>
      <c r="AA342" s="75"/>
      <c r="AB342" s="75"/>
      <c r="AC342" s="33"/>
      <c r="AD342" s="33"/>
      <c r="AE342" s="33"/>
      <c r="AF342" s="33"/>
      <c r="AG342" s="76"/>
      <c r="AH342" s="36"/>
      <c r="AI342" s="36"/>
      <c r="AJ342" s="36"/>
      <c r="AK342" s="36"/>
      <c r="AL342" s="33"/>
      <c r="AO342" s="29"/>
      <c r="AP342" s="29"/>
      <c r="AQ342" s="29"/>
      <c r="AR342" s="29"/>
      <c r="AS342" s="29"/>
      <c r="AT342" s="29"/>
    </row>
    <row r="343" spans="1:1450" x14ac:dyDescent="0.25">
      <c r="A343" s="66" t="s">
        <v>684</v>
      </c>
      <c r="B343" s="67" t="s">
        <v>684</v>
      </c>
      <c r="C343" s="67" t="s">
        <v>84</v>
      </c>
      <c r="D343" s="67" t="s">
        <v>864</v>
      </c>
      <c r="E343" s="67" t="s">
        <v>861</v>
      </c>
      <c r="F343" s="120" t="s">
        <v>991</v>
      </c>
      <c r="G343" s="67">
        <v>16115</v>
      </c>
      <c r="H343" s="67">
        <v>925</v>
      </c>
      <c r="I343" s="67">
        <v>356</v>
      </c>
      <c r="J343" s="33"/>
      <c r="K343" s="33"/>
      <c r="L343" s="33"/>
      <c r="M343" s="33"/>
      <c r="N343" s="33"/>
      <c r="O343" s="33" t="str">
        <f t="shared" si="59"/>
        <v/>
      </c>
      <c r="P343" s="33"/>
      <c r="Q343" s="68">
        <f>ABS(G343-$K$340)</f>
        <v>1005</v>
      </c>
      <c r="R343" s="34">
        <f>IF(Q343&gt;$P$340,"",G343)</f>
        <v>16115</v>
      </c>
      <c r="S343" s="34">
        <f t="shared" si="60"/>
        <v>356</v>
      </c>
      <c r="T343" s="33"/>
      <c r="U343" s="33"/>
      <c r="V343" s="33"/>
      <c r="W343" s="68">
        <f>IF(R343="","",((R343-$T$340)/S343)^2)</f>
        <v>7.9695193157429607</v>
      </c>
      <c r="X343" s="33"/>
      <c r="Y343" s="75"/>
      <c r="Z343" s="75"/>
      <c r="AA343" s="75"/>
      <c r="AB343" s="75"/>
      <c r="AC343" s="33"/>
      <c r="AD343" s="33"/>
      <c r="AE343" s="33"/>
      <c r="AF343" s="33"/>
      <c r="AG343" s="76"/>
      <c r="AH343" s="36"/>
      <c r="AI343" s="36"/>
      <c r="AJ343" s="36"/>
      <c r="AK343" s="36"/>
      <c r="AL343" s="33"/>
      <c r="AO343" s="29"/>
      <c r="AP343" s="29"/>
      <c r="AQ343" s="29"/>
      <c r="AR343" s="29"/>
      <c r="AS343" s="29"/>
      <c r="AT343" s="29"/>
    </row>
    <row r="344" spans="1:1450" s="61" customFormat="1" x14ac:dyDescent="0.25">
      <c r="A344" s="115" t="s">
        <v>655</v>
      </c>
      <c r="B344" s="53" t="s">
        <v>655</v>
      </c>
      <c r="C344" s="121" t="s">
        <v>84</v>
      </c>
      <c r="D344" s="52" t="s">
        <v>761</v>
      </c>
      <c r="E344" s="118" t="s">
        <v>762</v>
      </c>
      <c r="F344" s="121" t="s">
        <v>679</v>
      </c>
      <c r="G344" s="53">
        <v>171583</v>
      </c>
      <c r="H344" s="53">
        <v>10413</v>
      </c>
      <c r="I344" s="53">
        <v>4367</v>
      </c>
      <c r="J344" s="53">
        <v>5</v>
      </c>
      <c r="K344" s="116">
        <f>AVERAGE(G344:G348)</f>
        <v>49681.599999999999</v>
      </c>
      <c r="L344" s="116">
        <f>STDEV(G344:G348)</f>
        <v>68894.124631930696</v>
      </c>
      <c r="M344" s="52"/>
      <c r="N344" s="122">
        <v>1.5089999999999999</v>
      </c>
      <c r="O344" s="52">
        <f t="shared" si="59"/>
        <v>1</v>
      </c>
      <c r="P344" s="55">
        <f>ABS(L344*N344)</f>
        <v>103961.23406958341</v>
      </c>
      <c r="Q344" s="55">
        <f>ABS(G344-$K$344)</f>
        <v>121901.4</v>
      </c>
      <c r="R344" s="56" t="str">
        <f>IF(Q344&gt;$P$344,"",G344)</f>
        <v/>
      </c>
      <c r="S344" s="56" t="str">
        <f t="shared" si="60"/>
        <v/>
      </c>
      <c r="T344" s="55">
        <f>AVERAGE(R344:R348)</f>
        <v>19206.25</v>
      </c>
      <c r="U344" s="55">
        <f>STDEV(R344:R348)</f>
        <v>11699.892916176626</v>
      </c>
      <c r="V344" s="52"/>
      <c r="W344" s="55" t="str">
        <f>IF(R344="","",((R344-$T$344)/S344)^2)</f>
        <v/>
      </c>
      <c r="X344" s="91">
        <f>(1/(J344-1))*SUM(W344:W348)</f>
        <v>1637.0043798588292</v>
      </c>
      <c r="Y344" s="92">
        <f>U344/T344</f>
        <v>0.60917112482533686</v>
      </c>
      <c r="Z344" s="58"/>
      <c r="AA344" s="92" t="str">
        <f>IF(X344&lt;2,"A",IF(Y344&lt;0.15,"B","C"))</f>
        <v>C</v>
      </c>
      <c r="AB344" s="58"/>
      <c r="AC344" s="57">
        <f>T344/1000</f>
        <v>19.206250000000001</v>
      </c>
      <c r="AD344" s="100">
        <f>AC344*(SQRT((U344/T344)^2+(0.21/3.98)^2))</f>
        <v>11.743698901101071</v>
      </c>
      <c r="AE344" s="92">
        <f>AD344/AC344</f>
        <v>0.61145194408596526</v>
      </c>
      <c r="AF344" s="47"/>
      <c r="AG344" s="93">
        <v>71</v>
      </c>
      <c r="AH344" s="59"/>
      <c r="AI344" s="100">
        <f>(MEDIAN(R344:R348))/1000</f>
        <v>21.074999999999999</v>
      </c>
      <c r="AJ344" s="100">
        <f>(QUARTILE(R344:R348,1))/1000</f>
        <v>13.129250000000001</v>
      </c>
      <c r="AK344" s="100">
        <f>(QUARTILE(R344:R348,3))/1000</f>
        <v>27.152000000000001</v>
      </c>
      <c r="AL344" s="57">
        <f>(AK344-AJ344)</f>
        <v>14.02275</v>
      </c>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c r="CN344" s="52"/>
      <c r="CO344" s="52"/>
      <c r="CP344" s="52"/>
      <c r="CQ344" s="52"/>
      <c r="CR344" s="52"/>
      <c r="CS344" s="52"/>
      <c r="CT344" s="52"/>
      <c r="CU344" s="52"/>
      <c r="CV344" s="52"/>
      <c r="CW344" s="52"/>
      <c r="CX344" s="52"/>
      <c r="CY344" s="52"/>
      <c r="CZ344" s="52"/>
      <c r="DA344" s="52"/>
      <c r="DB344" s="52"/>
      <c r="DC344" s="52"/>
      <c r="DD344" s="52"/>
      <c r="DE344" s="52"/>
      <c r="DF344" s="52"/>
      <c r="DG344" s="52"/>
      <c r="DH344" s="52"/>
      <c r="DI344" s="52"/>
      <c r="DJ344" s="52"/>
      <c r="DK344" s="52"/>
      <c r="DL344" s="52"/>
      <c r="DM344" s="52"/>
      <c r="DN344" s="52"/>
      <c r="DO344" s="52"/>
      <c r="DP344" s="52"/>
      <c r="DQ344" s="52"/>
      <c r="DR344" s="52"/>
      <c r="DS344" s="52"/>
      <c r="DT344" s="52"/>
      <c r="DU344" s="52"/>
      <c r="DV344" s="52"/>
      <c r="DW344" s="52"/>
      <c r="DX344" s="52"/>
      <c r="DY344" s="52"/>
      <c r="DZ344" s="52"/>
      <c r="EA344" s="52"/>
      <c r="EB344" s="52"/>
      <c r="EC344" s="52"/>
      <c r="ED344" s="52"/>
      <c r="EE344" s="52"/>
      <c r="EF344" s="52"/>
      <c r="EG344" s="52"/>
      <c r="EH344" s="52"/>
      <c r="EI344" s="52"/>
      <c r="EJ344" s="52"/>
      <c r="EK344" s="52"/>
      <c r="EL344" s="52"/>
      <c r="EM344" s="52"/>
      <c r="EN344" s="52"/>
      <c r="EO344" s="52"/>
      <c r="EP344" s="52"/>
      <c r="EQ344" s="52"/>
      <c r="ER344" s="52"/>
      <c r="ES344" s="52"/>
      <c r="ET344" s="52"/>
      <c r="EU344" s="52"/>
      <c r="EV344" s="52"/>
      <c r="EW344" s="52"/>
      <c r="EX344" s="52"/>
      <c r="EY344" s="52"/>
      <c r="EZ344" s="52"/>
      <c r="FA344" s="52"/>
      <c r="FB344" s="52"/>
      <c r="FC344" s="52"/>
      <c r="FD344" s="52"/>
      <c r="FE344" s="52"/>
      <c r="FF344" s="52"/>
      <c r="FG344" s="52"/>
      <c r="FH344" s="52"/>
      <c r="FI344" s="52"/>
      <c r="FJ344" s="52"/>
      <c r="FK344" s="52"/>
      <c r="FL344" s="52"/>
      <c r="FM344" s="52"/>
      <c r="FN344" s="52"/>
      <c r="FO344" s="52"/>
      <c r="FP344" s="52"/>
      <c r="FQ344" s="52"/>
      <c r="FR344" s="52"/>
      <c r="FS344" s="52"/>
      <c r="FT344" s="52"/>
      <c r="FU344" s="52"/>
      <c r="FV344" s="52"/>
      <c r="FW344" s="52"/>
      <c r="FX344" s="52"/>
      <c r="FY344" s="52"/>
      <c r="FZ344" s="52"/>
      <c r="GA344" s="52"/>
      <c r="GB344" s="52"/>
      <c r="GC344" s="52"/>
      <c r="GD344" s="52"/>
      <c r="GE344" s="52"/>
      <c r="GF344" s="52"/>
      <c r="GG344" s="52"/>
      <c r="GH344" s="52"/>
      <c r="GI344" s="52"/>
      <c r="GJ344" s="52"/>
      <c r="GK344" s="52"/>
      <c r="GL344" s="52"/>
      <c r="GM344" s="52"/>
      <c r="GN344" s="52"/>
      <c r="GO344" s="52"/>
      <c r="GP344" s="52"/>
      <c r="GQ344" s="52"/>
      <c r="GR344" s="52"/>
      <c r="GS344" s="52"/>
      <c r="GT344" s="52"/>
      <c r="GU344" s="52"/>
      <c r="GV344" s="52"/>
      <c r="GW344" s="52"/>
      <c r="GX344" s="52"/>
      <c r="GY344" s="52"/>
      <c r="GZ344" s="52"/>
      <c r="HA344" s="52"/>
      <c r="HB344" s="52"/>
      <c r="HC344" s="52"/>
      <c r="HD344" s="52"/>
      <c r="HE344" s="52"/>
      <c r="HF344" s="52"/>
      <c r="HG344" s="52"/>
      <c r="HH344" s="52"/>
      <c r="HI344" s="52"/>
      <c r="HJ344" s="52"/>
      <c r="HK344" s="52"/>
      <c r="HL344" s="52"/>
      <c r="HM344" s="52"/>
      <c r="HN344" s="52"/>
      <c r="HO344" s="52"/>
      <c r="HP344" s="52"/>
      <c r="HQ344" s="52"/>
      <c r="HR344" s="52"/>
      <c r="HS344" s="52"/>
      <c r="HT344" s="52"/>
      <c r="HU344" s="52"/>
      <c r="HV344" s="52"/>
      <c r="HW344" s="52"/>
      <c r="HX344" s="52"/>
      <c r="HY344" s="52"/>
      <c r="HZ344" s="52"/>
      <c r="IA344" s="52"/>
      <c r="IB344" s="52"/>
      <c r="IC344" s="52"/>
      <c r="ID344" s="52"/>
      <c r="IE344" s="52"/>
      <c r="IF344" s="52"/>
      <c r="IG344" s="52"/>
      <c r="IH344" s="52"/>
      <c r="II344" s="52"/>
      <c r="IJ344" s="52"/>
      <c r="IK344" s="52"/>
      <c r="IL344" s="52"/>
      <c r="IM344" s="52"/>
      <c r="IN344" s="52"/>
      <c r="IO344" s="52"/>
      <c r="IP344" s="52"/>
      <c r="IQ344" s="52"/>
      <c r="IR344" s="52"/>
      <c r="IS344" s="52"/>
      <c r="IT344" s="52"/>
      <c r="IU344" s="52"/>
      <c r="IV344" s="52"/>
      <c r="IW344" s="52"/>
      <c r="IX344" s="52"/>
      <c r="IY344" s="52"/>
      <c r="IZ344" s="52"/>
      <c r="JA344" s="52"/>
      <c r="JB344" s="52"/>
      <c r="JC344" s="52"/>
      <c r="JD344" s="52"/>
      <c r="JE344" s="52"/>
      <c r="JF344" s="52"/>
      <c r="JG344" s="52"/>
      <c r="JH344" s="52"/>
      <c r="JI344" s="52"/>
      <c r="JJ344" s="52"/>
      <c r="JK344" s="52"/>
      <c r="JL344" s="52"/>
      <c r="JM344" s="52"/>
      <c r="JN344" s="52"/>
      <c r="JO344" s="52"/>
      <c r="JP344" s="52"/>
      <c r="JQ344" s="52"/>
      <c r="JR344" s="52"/>
      <c r="JS344" s="52"/>
      <c r="JT344" s="52"/>
      <c r="JU344" s="52"/>
      <c r="JV344" s="52"/>
      <c r="JW344" s="52"/>
      <c r="JX344" s="52"/>
      <c r="JY344" s="52"/>
      <c r="JZ344" s="52"/>
      <c r="KA344" s="52"/>
      <c r="KB344" s="52"/>
      <c r="KC344" s="52"/>
      <c r="KD344" s="52"/>
      <c r="KE344" s="52"/>
      <c r="KF344" s="52"/>
      <c r="KG344" s="52"/>
      <c r="KH344" s="52"/>
      <c r="KI344" s="52"/>
      <c r="KJ344" s="52"/>
      <c r="KK344" s="52"/>
      <c r="KL344" s="52"/>
      <c r="KM344" s="52"/>
      <c r="KN344" s="52"/>
      <c r="KO344" s="52"/>
      <c r="KP344" s="52"/>
      <c r="KQ344" s="52"/>
      <c r="KR344" s="52"/>
      <c r="KS344" s="52"/>
      <c r="KT344" s="52"/>
      <c r="KU344" s="52"/>
      <c r="KV344" s="52"/>
      <c r="KW344" s="52"/>
      <c r="KX344" s="52"/>
      <c r="KY344" s="52"/>
      <c r="KZ344" s="52"/>
      <c r="LA344" s="52"/>
      <c r="LB344" s="52"/>
      <c r="LC344" s="52"/>
      <c r="LD344" s="52"/>
      <c r="LE344" s="52"/>
      <c r="LF344" s="52"/>
      <c r="LG344" s="52"/>
      <c r="LH344" s="52"/>
      <c r="LI344" s="52"/>
      <c r="LJ344" s="52"/>
      <c r="LK344" s="52"/>
      <c r="LL344" s="52"/>
      <c r="LM344" s="52"/>
      <c r="LN344" s="52"/>
      <c r="LO344" s="52"/>
      <c r="LP344" s="52"/>
      <c r="LQ344" s="52"/>
      <c r="LR344" s="52"/>
      <c r="LS344" s="52"/>
      <c r="LT344" s="52"/>
      <c r="LU344" s="52"/>
      <c r="LV344" s="52"/>
      <c r="LW344" s="52"/>
      <c r="LX344" s="52"/>
      <c r="LY344" s="52"/>
      <c r="LZ344" s="52"/>
      <c r="MA344" s="52"/>
      <c r="MB344" s="52"/>
      <c r="MC344" s="52"/>
      <c r="MD344" s="52"/>
      <c r="ME344" s="52"/>
      <c r="MF344" s="52"/>
      <c r="MG344" s="52"/>
      <c r="MH344" s="52"/>
      <c r="MI344" s="52"/>
      <c r="MJ344" s="52"/>
      <c r="MK344" s="52"/>
      <c r="ML344" s="52"/>
      <c r="MM344" s="52"/>
      <c r="MN344" s="52"/>
      <c r="MO344" s="52"/>
      <c r="MP344" s="52"/>
      <c r="MQ344" s="52"/>
      <c r="MR344" s="52"/>
      <c r="MS344" s="52"/>
      <c r="MT344" s="52"/>
      <c r="MU344" s="52"/>
      <c r="MV344" s="52"/>
      <c r="MW344" s="52"/>
      <c r="MX344" s="52"/>
      <c r="MY344" s="52"/>
      <c r="MZ344" s="52"/>
      <c r="NA344" s="52"/>
      <c r="NB344" s="52"/>
      <c r="NC344" s="52"/>
      <c r="ND344" s="52"/>
      <c r="NE344" s="52"/>
      <c r="NF344" s="52"/>
      <c r="NG344" s="52"/>
      <c r="NH344" s="52"/>
      <c r="NI344" s="52"/>
      <c r="NJ344" s="52"/>
      <c r="NK344" s="52"/>
      <c r="NL344" s="52"/>
      <c r="NM344" s="52"/>
      <c r="NN344" s="52"/>
      <c r="NO344" s="52"/>
      <c r="NP344" s="52"/>
      <c r="NQ344" s="52"/>
      <c r="NR344" s="52"/>
      <c r="NS344" s="52"/>
      <c r="NT344" s="52"/>
      <c r="NU344" s="52"/>
      <c r="NV344" s="52"/>
      <c r="NW344" s="52"/>
      <c r="NX344" s="52"/>
      <c r="NY344" s="52"/>
      <c r="NZ344" s="52"/>
      <c r="OA344" s="52"/>
      <c r="OB344" s="52"/>
      <c r="OC344" s="52"/>
      <c r="OD344" s="52"/>
      <c r="OE344" s="52"/>
      <c r="OF344" s="52"/>
      <c r="OG344" s="52"/>
      <c r="OH344" s="52"/>
      <c r="OI344" s="52"/>
      <c r="OJ344" s="52"/>
      <c r="OK344" s="52"/>
      <c r="OL344" s="52"/>
      <c r="OM344" s="52"/>
      <c r="ON344" s="52"/>
      <c r="OO344" s="52"/>
      <c r="OP344" s="52"/>
      <c r="OQ344" s="52"/>
      <c r="OR344" s="52"/>
      <c r="OS344" s="52"/>
      <c r="OT344" s="52"/>
      <c r="OU344" s="52"/>
      <c r="OV344" s="52"/>
      <c r="OW344" s="52"/>
      <c r="OX344" s="52"/>
      <c r="OY344" s="52"/>
      <c r="OZ344" s="52"/>
      <c r="PA344" s="52"/>
      <c r="PB344" s="52"/>
      <c r="PC344" s="52"/>
      <c r="PD344" s="52"/>
      <c r="PE344" s="52"/>
      <c r="PF344" s="52"/>
      <c r="PG344" s="52"/>
      <c r="PH344" s="52"/>
      <c r="PI344" s="52"/>
      <c r="PJ344" s="52"/>
      <c r="PK344" s="52"/>
      <c r="PL344" s="52"/>
      <c r="PM344" s="52"/>
      <c r="PN344" s="52"/>
      <c r="PO344" s="52"/>
      <c r="PP344" s="52"/>
      <c r="PQ344" s="52"/>
      <c r="PR344" s="52"/>
      <c r="PS344" s="52"/>
      <c r="PT344" s="52"/>
      <c r="PU344" s="52"/>
      <c r="PV344" s="52"/>
      <c r="PW344" s="52"/>
      <c r="PX344" s="52"/>
      <c r="PY344" s="52"/>
      <c r="PZ344" s="52"/>
      <c r="QA344" s="52"/>
      <c r="QB344" s="52"/>
      <c r="QC344" s="52"/>
      <c r="QD344" s="52"/>
      <c r="QE344" s="52"/>
      <c r="QF344" s="52"/>
      <c r="QG344" s="52"/>
      <c r="QH344" s="52"/>
      <c r="QI344" s="52"/>
      <c r="QJ344" s="52"/>
      <c r="QK344" s="52"/>
      <c r="QL344" s="52"/>
      <c r="QM344" s="52"/>
      <c r="QN344" s="52"/>
      <c r="QO344" s="52"/>
      <c r="QP344" s="52"/>
      <c r="QQ344" s="52"/>
      <c r="QR344" s="52"/>
      <c r="QS344" s="52"/>
      <c r="QT344" s="52"/>
      <c r="QU344" s="52"/>
      <c r="QV344" s="52"/>
      <c r="QW344" s="52"/>
      <c r="QX344" s="52"/>
      <c r="QY344" s="52"/>
      <c r="QZ344" s="52"/>
      <c r="RA344" s="52"/>
      <c r="RB344" s="52"/>
      <c r="RC344" s="52"/>
      <c r="RD344" s="52"/>
      <c r="RE344" s="52"/>
      <c r="RF344" s="52"/>
      <c r="RG344" s="52"/>
      <c r="RH344" s="52"/>
      <c r="RI344" s="52"/>
      <c r="RJ344" s="52"/>
      <c r="RK344" s="52"/>
      <c r="RL344" s="52"/>
      <c r="RM344" s="52"/>
      <c r="RN344" s="52"/>
      <c r="RO344" s="52"/>
      <c r="RP344" s="52"/>
      <c r="RQ344" s="52"/>
      <c r="RR344" s="52"/>
      <c r="RS344" s="52"/>
      <c r="RT344" s="52"/>
      <c r="RU344" s="52"/>
      <c r="RV344" s="52"/>
      <c r="RW344" s="52"/>
      <c r="RX344" s="52"/>
      <c r="RY344" s="52"/>
      <c r="RZ344" s="52"/>
      <c r="SA344" s="52"/>
      <c r="SB344" s="52"/>
      <c r="SC344" s="52"/>
      <c r="SD344" s="52"/>
      <c r="SE344" s="52"/>
      <c r="SF344" s="52"/>
      <c r="SG344" s="52"/>
      <c r="SH344" s="52"/>
      <c r="SI344" s="52"/>
      <c r="SJ344" s="52"/>
      <c r="SK344" s="52"/>
      <c r="SL344" s="52"/>
      <c r="SM344" s="52"/>
      <c r="SN344" s="52"/>
      <c r="SO344" s="52"/>
      <c r="SP344" s="52"/>
      <c r="SQ344" s="52"/>
      <c r="SR344" s="52"/>
      <c r="SS344" s="52"/>
      <c r="ST344" s="52"/>
      <c r="SU344" s="52"/>
      <c r="SV344" s="52"/>
      <c r="SW344" s="52"/>
      <c r="SX344" s="52"/>
      <c r="SY344" s="52"/>
      <c r="SZ344" s="52"/>
      <c r="TA344" s="52"/>
      <c r="TB344" s="52"/>
      <c r="TC344" s="52"/>
      <c r="TD344" s="52"/>
      <c r="TE344" s="52"/>
      <c r="TF344" s="52"/>
      <c r="TG344" s="52"/>
      <c r="TH344" s="52"/>
      <c r="TI344" s="52"/>
      <c r="TJ344" s="52"/>
      <c r="TK344" s="52"/>
      <c r="TL344" s="52"/>
      <c r="TM344" s="52"/>
      <c r="TN344" s="52"/>
      <c r="TO344" s="52"/>
      <c r="TP344" s="52"/>
      <c r="TQ344" s="52"/>
      <c r="TR344" s="52"/>
      <c r="TS344" s="52"/>
      <c r="TT344" s="52"/>
      <c r="TU344" s="52"/>
      <c r="TV344" s="52"/>
      <c r="TW344" s="52"/>
      <c r="TX344" s="52"/>
      <c r="TY344" s="52"/>
      <c r="TZ344" s="52"/>
      <c r="UA344" s="52"/>
      <c r="UB344" s="52"/>
      <c r="UC344" s="52"/>
      <c r="UD344" s="52"/>
      <c r="UE344" s="52"/>
      <c r="UF344" s="52"/>
      <c r="UG344" s="52"/>
      <c r="UH344" s="52"/>
      <c r="UI344" s="52"/>
      <c r="UJ344" s="52"/>
      <c r="UK344" s="52"/>
      <c r="UL344" s="52"/>
      <c r="UM344" s="52"/>
      <c r="UN344" s="52"/>
      <c r="UO344" s="52"/>
      <c r="UP344" s="52"/>
      <c r="UQ344" s="52"/>
      <c r="UR344" s="52"/>
      <c r="US344" s="52"/>
      <c r="UT344" s="52"/>
      <c r="UU344" s="52"/>
      <c r="UV344" s="52"/>
      <c r="UW344" s="52"/>
      <c r="UX344" s="52"/>
      <c r="UY344" s="52"/>
      <c r="UZ344" s="52"/>
      <c r="VA344" s="52"/>
      <c r="VB344" s="52"/>
      <c r="VC344" s="52"/>
      <c r="VD344" s="52"/>
      <c r="VE344" s="52"/>
      <c r="VF344" s="52"/>
      <c r="VG344" s="52"/>
      <c r="VH344" s="52"/>
      <c r="VI344" s="52"/>
      <c r="VJ344" s="52"/>
      <c r="VK344" s="52"/>
      <c r="VL344" s="52"/>
      <c r="VM344" s="52"/>
      <c r="VN344" s="52"/>
      <c r="VO344" s="52"/>
      <c r="VP344" s="52"/>
      <c r="VQ344" s="52"/>
      <c r="VR344" s="52"/>
      <c r="VS344" s="52"/>
      <c r="VT344" s="52"/>
      <c r="VU344" s="52"/>
      <c r="VV344" s="52"/>
      <c r="VW344" s="52"/>
      <c r="VX344" s="52"/>
      <c r="VY344" s="52"/>
      <c r="VZ344" s="52"/>
      <c r="WA344" s="52"/>
      <c r="WB344" s="52"/>
      <c r="WC344" s="52"/>
      <c r="WD344" s="52"/>
      <c r="WE344" s="52"/>
      <c r="WF344" s="52"/>
      <c r="WG344" s="52"/>
      <c r="WH344" s="52"/>
      <c r="WI344" s="52"/>
      <c r="WJ344" s="52"/>
      <c r="WK344" s="52"/>
      <c r="WL344" s="52"/>
      <c r="WM344" s="52"/>
      <c r="WN344" s="52"/>
      <c r="WO344" s="52"/>
      <c r="WP344" s="52"/>
      <c r="WQ344" s="52"/>
      <c r="WR344" s="52"/>
      <c r="WS344" s="52"/>
      <c r="WT344" s="52"/>
      <c r="WU344" s="52"/>
      <c r="WV344" s="52"/>
      <c r="WW344" s="52"/>
      <c r="WX344" s="52"/>
      <c r="WY344" s="52"/>
      <c r="WZ344" s="52"/>
      <c r="XA344" s="52"/>
      <c r="XB344" s="52"/>
      <c r="XC344" s="52"/>
      <c r="XD344" s="52"/>
      <c r="XE344" s="52"/>
      <c r="XF344" s="52"/>
      <c r="XG344" s="52"/>
      <c r="XH344" s="52"/>
      <c r="XI344" s="52"/>
      <c r="XJ344" s="52"/>
      <c r="XK344" s="52"/>
      <c r="XL344" s="52"/>
      <c r="XM344" s="52"/>
      <c r="XN344" s="52"/>
      <c r="XO344" s="52"/>
      <c r="XP344" s="52"/>
      <c r="XQ344" s="52"/>
      <c r="XR344" s="52"/>
      <c r="XS344" s="52"/>
      <c r="XT344" s="52"/>
      <c r="XU344" s="52"/>
      <c r="XV344" s="52"/>
      <c r="XW344" s="52"/>
      <c r="XX344" s="52"/>
      <c r="XY344" s="52"/>
      <c r="XZ344" s="52"/>
      <c r="YA344" s="52"/>
      <c r="YB344" s="52"/>
      <c r="YC344" s="52"/>
      <c r="YD344" s="52"/>
      <c r="YE344" s="52"/>
      <c r="YF344" s="52"/>
      <c r="YG344" s="52"/>
      <c r="YH344" s="52"/>
      <c r="YI344" s="52"/>
      <c r="YJ344" s="52"/>
      <c r="YK344" s="52"/>
      <c r="YL344" s="52"/>
      <c r="YM344" s="52"/>
      <c r="YN344" s="52"/>
      <c r="YO344" s="52"/>
      <c r="YP344" s="52"/>
      <c r="YQ344" s="52"/>
      <c r="YR344" s="52"/>
      <c r="YS344" s="52"/>
      <c r="YT344" s="52"/>
      <c r="YU344" s="52"/>
      <c r="YV344" s="52"/>
      <c r="YW344" s="52"/>
      <c r="YX344" s="52"/>
      <c r="YY344" s="52"/>
      <c r="YZ344" s="52"/>
      <c r="ZA344" s="52"/>
      <c r="ZB344" s="52"/>
      <c r="ZC344" s="52"/>
      <c r="ZD344" s="52"/>
      <c r="ZE344" s="52"/>
      <c r="ZF344" s="52"/>
      <c r="ZG344" s="52"/>
      <c r="ZH344" s="52"/>
      <c r="ZI344" s="52"/>
      <c r="ZJ344" s="52"/>
      <c r="ZK344" s="52"/>
      <c r="ZL344" s="52"/>
      <c r="ZM344" s="52"/>
      <c r="ZN344" s="52"/>
      <c r="ZO344" s="52"/>
      <c r="ZP344" s="52"/>
      <c r="ZQ344" s="52"/>
      <c r="ZR344" s="52"/>
      <c r="ZS344" s="52"/>
      <c r="ZT344" s="52"/>
      <c r="ZU344" s="52"/>
      <c r="ZV344" s="52"/>
      <c r="ZW344" s="52"/>
      <c r="ZX344" s="52"/>
      <c r="ZY344" s="52"/>
      <c r="ZZ344" s="52"/>
      <c r="AAA344" s="52"/>
      <c r="AAB344" s="52"/>
      <c r="AAC344" s="52"/>
      <c r="AAD344" s="52"/>
      <c r="AAE344" s="52"/>
      <c r="AAF344" s="52"/>
      <c r="AAG344" s="52"/>
      <c r="AAH344" s="52"/>
      <c r="AAI344" s="52"/>
      <c r="AAJ344" s="52"/>
      <c r="AAK344" s="52"/>
      <c r="AAL344" s="52"/>
      <c r="AAM344" s="52"/>
      <c r="AAN344" s="52"/>
      <c r="AAO344" s="52"/>
      <c r="AAP344" s="52"/>
      <c r="AAQ344" s="52"/>
      <c r="AAR344" s="52"/>
      <c r="AAS344" s="52"/>
      <c r="AAT344" s="52"/>
      <c r="AAU344" s="52"/>
      <c r="AAV344" s="52"/>
      <c r="AAW344" s="52"/>
      <c r="AAX344" s="52"/>
      <c r="AAY344" s="52"/>
      <c r="AAZ344" s="52"/>
      <c r="ABA344" s="52"/>
      <c r="ABB344" s="52"/>
      <c r="ABC344" s="52"/>
      <c r="ABD344" s="52"/>
      <c r="ABE344" s="52"/>
      <c r="ABF344" s="52"/>
      <c r="ABG344" s="52"/>
      <c r="ABH344" s="52"/>
      <c r="ABI344" s="52"/>
      <c r="ABJ344" s="52"/>
      <c r="ABK344" s="52"/>
      <c r="ABL344" s="52"/>
      <c r="ABM344" s="52"/>
      <c r="ABN344" s="52"/>
      <c r="ABO344" s="52"/>
      <c r="ABP344" s="52"/>
      <c r="ABQ344" s="52"/>
      <c r="ABR344" s="52"/>
      <c r="ABS344" s="52"/>
      <c r="ABT344" s="52"/>
      <c r="ABU344" s="52"/>
      <c r="ABV344" s="52"/>
      <c r="ABW344" s="52"/>
      <c r="ABX344" s="52"/>
      <c r="ABY344" s="52"/>
      <c r="ABZ344" s="52"/>
      <c r="ACA344" s="52"/>
      <c r="ACB344" s="52"/>
      <c r="ACC344" s="52"/>
      <c r="ACD344" s="52"/>
      <c r="ACE344" s="52"/>
      <c r="ACF344" s="52"/>
      <c r="ACG344" s="52"/>
      <c r="ACH344" s="52"/>
      <c r="ACI344" s="52"/>
      <c r="ACJ344" s="52"/>
      <c r="ACK344" s="52"/>
      <c r="ACL344" s="52"/>
      <c r="ACM344" s="52"/>
      <c r="ACN344" s="52"/>
      <c r="ACO344" s="52"/>
      <c r="ACP344" s="52"/>
      <c r="ACQ344" s="52"/>
      <c r="ACR344" s="52"/>
      <c r="ACS344" s="52"/>
      <c r="ACT344" s="52"/>
      <c r="ACU344" s="52"/>
      <c r="ACV344" s="52"/>
      <c r="ACW344" s="52"/>
      <c r="ACX344" s="52"/>
      <c r="ACY344" s="52"/>
      <c r="ACZ344" s="52"/>
      <c r="ADA344" s="52"/>
      <c r="ADB344" s="52"/>
      <c r="ADC344" s="52"/>
      <c r="ADD344" s="52"/>
      <c r="ADE344" s="52"/>
      <c r="ADF344" s="52"/>
      <c r="ADG344" s="52"/>
      <c r="ADH344" s="52"/>
      <c r="ADI344" s="52"/>
      <c r="ADJ344" s="52"/>
      <c r="ADK344" s="52"/>
      <c r="ADL344" s="52"/>
      <c r="ADM344" s="52"/>
      <c r="ADN344" s="52"/>
      <c r="ADO344" s="52"/>
      <c r="ADP344" s="52"/>
      <c r="ADQ344" s="52"/>
      <c r="ADR344" s="52"/>
      <c r="ADS344" s="52"/>
      <c r="ADT344" s="52"/>
      <c r="ADU344" s="52"/>
      <c r="ADV344" s="52"/>
      <c r="ADW344" s="52"/>
      <c r="ADX344" s="52"/>
      <c r="ADY344" s="52"/>
      <c r="ADZ344" s="52"/>
      <c r="AEA344" s="52"/>
      <c r="AEB344" s="52"/>
      <c r="AEC344" s="52"/>
      <c r="AED344" s="52"/>
      <c r="AEE344" s="52"/>
      <c r="AEF344" s="52"/>
      <c r="AEG344" s="52"/>
      <c r="AEH344" s="52"/>
      <c r="AEI344" s="52"/>
      <c r="AEJ344" s="52"/>
      <c r="AEK344" s="52"/>
      <c r="AEL344" s="52"/>
      <c r="AEM344" s="52"/>
      <c r="AEN344" s="52"/>
      <c r="AEO344" s="52"/>
      <c r="AEP344" s="52"/>
      <c r="AEQ344" s="52"/>
      <c r="AER344" s="52"/>
      <c r="AES344" s="52"/>
      <c r="AET344" s="52"/>
      <c r="AEU344" s="52"/>
      <c r="AEV344" s="52"/>
      <c r="AEW344" s="52"/>
      <c r="AEX344" s="52"/>
      <c r="AEY344" s="52"/>
      <c r="AEZ344" s="52"/>
      <c r="AFA344" s="52"/>
      <c r="AFB344" s="52"/>
      <c r="AFC344" s="52"/>
      <c r="AFD344" s="52"/>
      <c r="AFE344" s="52"/>
      <c r="AFF344" s="52"/>
      <c r="AFG344" s="52"/>
      <c r="AFH344" s="52"/>
      <c r="AFI344" s="52"/>
      <c r="AFJ344" s="52"/>
      <c r="AFK344" s="52"/>
      <c r="AFL344" s="52"/>
      <c r="AFM344" s="52"/>
      <c r="AFN344" s="52"/>
      <c r="AFO344" s="52"/>
      <c r="AFP344" s="52"/>
      <c r="AFQ344" s="52"/>
      <c r="AFR344" s="52"/>
      <c r="AFS344" s="52"/>
      <c r="AFT344" s="52"/>
      <c r="AFU344" s="52"/>
      <c r="AFV344" s="52"/>
      <c r="AFW344" s="52"/>
      <c r="AFX344" s="52"/>
      <c r="AFY344" s="52"/>
      <c r="AFZ344" s="52"/>
      <c r="AGA344" s="52"/>
      <c r="AGB344" s="52"/>
      <c r="AGC344" s="52"/>
      <c r="AGD344" s="52"/>
      <c r="AGE344" s="52"/>
      <c r="AGF344" s="52"/>
      <c r="AGG344" s="52"/>
      <c r="AGH344" s="52"/>
      <c r="AGI344" s="52"/>
      <c r="AGJ344" s="52"/>
      <c r="AGK344" s="52"/>
      <c r="AGL344" s="52"/>
      <c r="AGM344" s="52"/>
      <c r="AGN344" s="52"/>
      <c r="AGO344" s="52"/>
      <c r="AGP344" s="52"/>
      <c r="AGQ344" s="52"/>
      <c r="AGR344" s="52"/>
      <c r="AGS344" s="52"/>
      <c r="AGT344" s="52"/>
      <c r="AGU344" s="52"/>
      <c r="AGV344" s="52"/>
      <c r="AGW344" s="52"/>
      <c r="AGX344" s="52"/>
      <c r="AGY344" s="52"/>
      <c r="AGZ344" s="52"/>
      <c r="AHA344" s="52"/>
      <c r="AHB344" s="52"/>
      <c r="AHC344" s="52"/>
      <c r="AHD344" s="52"/>
      <c r="AHE344" s="52"/>
      <c r="AHF344" s="52"/>
      <c r="AHG344" s="52"/>
      <c r="AHH344" s="52"/>
      <c r="AHI344" s="52"/>
      <c r="AHJ344" s="52"/>
      <c r="AHK344" s="52"/>
      <c r="AHL344" s="52"/>
      <c r="AHM344" s="52"/>
      <c r="AHN344" s="52"/>
      <c r="AHO344" s="52"/>
      <c r="AHP344" s="52"/>
      <c r="AHQ344" s="52"/>
      <c r="AHR344" s="52"/>
      <c r="AHS344" s="52"/>
      <c r="AHT344" s="52"/>
      <c r="AHU344" s="52"/>
      <c r="AHV344" s="52"/>
      <c r="AHW344" s="52"/>
      <c r="AHX344" s="52"/>
      <c r="AHY344" s="52"/>
      <c r="AHZ344" s="52"/>
      <c r="AIA344" s="52"/>
      <c r="AIB344" s="52"/>
      <c r="AIC344" s="52"/>
      <c r="AID344" s="52"/>
      <c r="AIE344" s="52"/>
      <c r="AIF344" s="52"/>
      <c r="AIG344" s="52"/>
      <c r="AIH344" s="52"/>
      <c r="AII344" s="52"/>
      <c r="AIJ344" s="52"/>
      <c r="AIK344" s="52"/>
      <c r="AIL344" s="52"/>
      <c r="AIM344" s="52"/>
      <c r="AIN344" s="52"/>
      <c r="AIO344" s="52"/>
      <c r="AIP344" s="52"/>
      <c r="AIQ344" s="52"/>
      <c r="AIR344" s="52"/>
      <c r="AIS344" s="52"/>
      <c r="AIT344" s="52"/>
      <c r="AIU344" s="52"/>
      <c r="AIV344" s="52"/>
      <c r="AIW344" s="52"/>
      <c r="AIX344" s="52"/>
      <c r="AIY344" s="52"/>
      <c r="AIZ344" s="52"/>
      <c r="AJA344" s="52"/>
      <c r="AJB344" s="52"/>
      <c r="AJC344" s="52"/>
      <c r="AJD344" s="52"/>
      <c r="AJE344" s="52"/>
      <c r="AJF344" s="52"/>
      <c r="AJG344" s="52"/>
      <c r="AJH344" s="52"/>
      <c r="AJI344" s="52"/>
      <c r="AJJ344" s="52"/>
      <c r="AJK344" s="52"/>
      <c r="AJL344" s="52"/>
      <c r="AJM344" s="52"/>
      <c r="AJN344" s="52"/>
      <c r="AJO344" s="52"/>
      <c r="AJP344" s="52"/>
      <c r="AJQ344" s="52"/>
      <c r="AJR344" s="52"/>
      <c r="AJS344" s="52"/>
      <c r="AJT344" s="52"/>
      <c r="AJU344" s="52"/>
      <c r="AJV344" s="52"/>
      <c r="AJW344" s="52"/>
      <c r="AJX344" s="52"/>
      <c r="AJY344" s="52"/>
      <c r="AJZ344" s="52"/>
      <c r="AKA344" s="52"/>
      <c r="AKB344" s="52"/>
      <c r="AKC344" s="52"/>
      <c r="AKD344" s="52"/>
      <c r="AKE344" s="52"/>
      <c r="AKF344" s="52"/>
      <c r="AKG344" s="52"/>
      <c r="AKH344" s="52"/>
      <c r="AKI344" s="52"/>
      <c r="AKJ344" s="52"/>
      <c r="AKK344" s="52"/>
      <c r="AKL344" s="52"/>
      <c r="AKM344" s="52"/>
      <c r="AKN344" s="52"/>
      <c r="AKO344" s="52"/>
      <c r="AKP344" s="52"/>
      <c r="AKQ344" s="52"/>
      <c r="AKR344" s="52"/>
      <c r="AKS344" s="52"/>
      <c r="AKT344" s="52"/>
      <c r="AKU344" s="52"/>
      <c r="AKV344" s="52"/>
      <c r="AKW344" s="52"/>
      <c r="AKX344" s="52"/>
      <c r="AKY344" s="52"/>
      <c r="AKZ344" s="52"/>
      <c r="ALA344" s="52"/>
      <c r="ALB344" s="52"/>
      <c r="ALC344" s="52"/>
      <c r="ALD344" s="52"/>
      <c r="ALE344" s="52"/>
      <c r="ALF344" s="52"/>
      <c r="ALG344" s="52"/>
      <c r="ALH344" s="52"/>
      <c r="ALI344" s="52"/>
      <c r="ALJ344" s="52"/>
      <c r="ALK344" s="52"/>
      <c r="ALL344" s="52"/>
      <c r="ALM344" s="52"/>
      <c r="ALN344" s="52"/>
      <c r="ALO344" s="52"/>
      <c r="ALP344" s="52"/>
      <c r="ALQ344" s="52"/>
      <c r="ALR344" s="52"/>
      <c r="ALS344" s="52"/>
      <c r="ALT344" s="52"/>
      <c r="ALU344" s="52"/>
      <c r="ALV344" s="52"/>
      <c r="ALW344" s="52"/>
      <c r="ALX344" s="52"/>
      <c r="ALY344" s="52"/>
      <c r="ALZ344" s="52"/>
      <c r="AMA344" s="52"/>
      <c r="AMB344" s="52"/>
      <c r="AMC344" s="52"/>
      <c r="AMD344" s="52"/>
      <c r="AME344" s="52"/>
      <c r="AMF344" s="52"/>
      <c r="AMG344" s="52"/>
      <c r="AMH344" s="52"/>
      <c r="AMI344" s="52"/>
      <c r="AMJ344" s="52"/>
      <c r="AMK344" s="52"/>
      <c r="AML344" s="52"/>
      <c r="AMM344" s="52"/>
      <c r="AMN344" s="52"/>
      <c r="AMO344" s="52"/>
      <c r="AMP344" s="52"/>
      <c r="AMQ344" s="52"/>
      <c r="AMR344" s="52"/>
      <c r="AMS344" s="52"/>
      <c r="AMT344" s="52"/>
      <c r="AMU344" s="52"/>
      <c r="AMV344" s="52"/>
      <c r="AMW344" s="52"/>
      <c r="AMX344" s="52"/>
      <c r="AMY344" s="52"/>
      <c r="AMZ344" s="52"/>
      <c r="ANA344" s="52"/>
      <c r="ANB344" s="52"/>
      <c r="ANC344" s="52"/>
      <c r="AND344" s="52"/>
      <c r="ANE344" s="52"/>
      <c r="ANF344" s="52"/>
      <c r="ANG344" s="52"/>
      <c r="ANH344" s="52"/>
      <c r="ANI344" s="52"/>
      <c r="ANJ344" s="52"/>
      <c r="ANK344" s="52"/>
      <c r="ANL344" s="52"/>
      <c r="ANM344" s="52"/>
      <c r="ANN344" s="52"/>
      <c r="ANO344" s="52"/>
      <c r="ANP344" s="52"/>
      <c r="ANQ344" s="52"/>
      <c r="ANR344" s="52"/>
      <c r="ANS344" s="52"/>
      <c r="ANT344" s="52"/>
      <c r="ANU344" s="52"/>
      <c r="ANV344" s="52"/>
      <c r="ANW344" s="52"/>
      <c r="ANX344" s="52"/>
      <c r="ANY344" s="52"/>
      <c r="ANZ344" s="52"/>
      <c r="AOA344" s="52"/>
      <c r="AOB344" s="52"/>
      <c r="AOC344" s="52"/>
      <c r="AOD344" s="52"/>
      <c r="AOE344" s="52"/>
      <c r="AOF344" s="52"/>
      <c r="AOG344" s="52"/>
      <c r="AOH344" s="52"/>
      <c r="AOI344" s="52"/>
      <c r="AOJ344" s="52"/>
      <c r="AOK344" s="52"/>
      <c r="AOL344" s="52"/>
      <c r="AOM344" s="52"/>
      <c r="AON344" s="52"/>
      <c r="AOO344" s="52"/>
      <c r="AOP344" s="52"/>
      <c r="AOQ344" s="52"/>
      <c r="AOR344" s="52"/>
      <c r="AOS344" s="52"/>
      <c r="AOT344" s="52"/>
      <c r="AOU344" s="52"/>
      <c r="AOV344" s="52"/>
      <c r="AOW344" s="52"/>
      <c r="AOX344" s="52"/>
      <c r="AOY344" s="52"/>
      <c r="AOZ344" s="52"/>
      <c r="APA344" s="52"/>
      <c r="APB344" s="52"/>
      <c r="APC344" s="52"/>
      <c r="APD344" s="52"/>
      <c r="APE344" s="52"/>
      <c r="APF344" s="52"/>
      <c r="APG344" s="52"/>
      <c r="APH344" s="52"/>
      <c r="API344" s="52"/>
      <c r="APJ344" s="52"/>
      <c r="APK344" s="52"/>
      <c r="APL344" s="52"/>
      <c r="APM344" s="52"/>
      <c r="APN344" s="52"/>
      <c r="APO344" s="52"/>
      <c r="APP344" s="52"/>
      <c r="APQ344" s="52"/>
      <c r="APR344" s="52"/>
      <c r="APS344" s="52"/>
      <c r="APT344" s="52"/>
      <c r="APU344" s="52"/>
      <c r="APV344" s="52"/>
      <c r="APW344" s="52"/>
      <c r="APX344" s="52"/>
      <c r="APY344" s="52"/>
      <c r="APZ344" s="52"/>
      <c r="AQA344" s="52"/>
      <c r="AQB344" s="52"/>
      <c r="AQC344" s="52"/>
      <c r="AQD344" s="52"/>
      <c r="AQE344" s="52"/>
      <c r="AQF344" s="52"/>
      <c r="AQG344" s="52"/>
      <c r="AQH344" s="52"/>
      <c r="AQI344" s="52"/>
      <c r="AQJ344" s="52"/>
      <c r="AQK344" s="52"/>
      <c r="AQL344" s="52"/>
      <c r="AQM344" s="52"/>
      <c r="AQN344" s="52"/>
      <c r="AQO344" s="52"/>
      <c r="AQP344" s="52"/>
      <c r="AQQ344" s="52"/>
      <c r="AQR344" s="52"/>
      <c r="AQS344" s="52"/>
      <c r="AQT344" s="52"/>
      <c r="AQU344" s="52"/>
      <c r="AQV344" s="52"/>
      <c r="AQW344" s="52"/>
      <c r="AQX344" s="52"/>
      <c r="AQY344" s="52"/>
      <c r="AQZ344" s="52"/>
      <c r="ARA344" s="52"/>
      <c r="ARB344" s="52"/>
      <c r="ARC344" s="52"/>
      <c r="ARD344" s="52"/>
      <c r="ARE344" s="52"/>
      <c r="ARF344" s="52"/>
      <c r="ARG344" s="52"/>
      <c r="ARH344" s="52"/>
      <c r="ARI344" s="52"/>
      <c r="ARJ344" s="52"/>
      <c r="ARK344" s="52"/>
      <c r="ARL344" s="52"/>
      <c r="ARM344" s="52"/>
      <c r="ARN344" s="52"/>
      <c r="ARO344" s="52"/>
      <c r="ARP344" s="52"/>
      <c r="ARQ344" s="52"/>
      <c r="ARR344" s="52"/>
      <c r="ARS344" s="52"/>
      <c r="ART344" s="52"/>
      <c r="ARU344" s="52"/>
      <c r="ARV344" s="52"/>
      <c r="ARW344" s="52"/>
      <c r="ARX344" s="52"/>
      <c r="ARY344" s="52"/>
      <c r="ARZ344" s="52"/>
      <c r="ASA344" s="52"/>
      <c r="ASB344" s="52"/>
      <c r="ASC344" s="52"/>
      <c r="ASD344" s="52"/>
      <c r="ASE344" s="52"/>
      <c r="ASF344" s="52"/>
      <c r="ASG344" s="52"/>
      <c r="ASH344" s="52"/>
      <c r="ASI344" s="52"/>
      <c r="ASJ344" s="52"/>
      <c r="ASK344" s="52"/>
      <c r="ASL344" s="52"/>
      <c r="ASM344" s="52"/>
      <c r="ASN344" s="52"/>
      <c r="ASO344" s="52"/>
      <c r="ASP344" s="52"/>
      <c r="ASQ344" s="52"/>
      <c r="ASR344" s="52"/>
      <c r="ASS344" s="52"/>
      <c r="AST344" s="52"/>
      <c r="ASU344" s="52"/>
      <c r="ASV344" s="52"/>
      <c r="ASW344" s="52"/>
      <c r="ASX344" s="52"/>
      <c r="ASY344" s="52"/>
      <c r="ASZ344" s="52"/>
      <c r="ATA344" s="52"/>
      <c r="ATB344" s="52"/>
      <c r="ATC344" s="52"/>
      <c r="ATD344" s="52"/>
      <c r="ATE344" s="52"/>
      <c r="ATF344" s="52"/>
      <c r="ATG344" s="52"/>
      <c r="ATH344" s="52"/>
      <c r="ATI344" s="52"/>
      <c r="ATJ344" s="52"/>
      <c r="ATK344" s="52"/>
      <c r="ATL344" s="52"/>
      <c r="ATM344" s="52"/>
      <c r="ATN344" s="52"/>
      <c r="ATO344" s="52"/>
      <c r="ATP344" s="52"/>
      <c r="ATQ344" s="52"/>
      <c r="ATR344" s="52"/>
      <c r="ATS344" s="52"/>
      <c r="ATT344" s="52"/>
      <c r="ATU344" s="52"/>
      <c r="ATV344" s="52"/>
      <c r="ATW344" s="52"/>
      <c r="ATX344" s="52"/>
      <c r="ATY344" s="52"/>
      <c r="ATZ344" s="52"/>
      <c r="AUA344" s="52"/>
      <c r="AUB344" s="52"/>
      <c r="AUC344" s="52"/>
      <c r="AUD344" s="52"/>
      <c r="AUE344" s="52"/>
      <c r="AUF344" s="52"/>
      <c r="AUG344" s="52"/>
      <c r="AUH344" s="52"/>
      <c r="AUI344" s="52"/>
      <c r="AUJ344" s="52"/>
      <c r="AUK344" s="52"/>
      <c r="AUL344" s="52"/>
      <c r="AUM344" s="52"/>
      <c r="AUN344" s="52"/>
      <c r="AUO344" s="52"/>
      <c r="AUP344" s="52"/>
      <c r="AUQ344" s="52"/>
      <c r="AUR344" s="52"/>
      <c r="AUS344" s="52"/>
      <c r="AUT344" s="52"/>
      <c r="AUU344" s="52"/>
      <c r="AUV344" s="52"/>
      <c r="AUW344" s="52"/>
      <c r="AUX344" s="52"/>
      <c r="AUY344" s="52"/>
      <c r="AUZ344" s="52"/>
      <c r="AVA344" s="52"/>
      <c r="AVB344" s="52"/>
      <c r="AVC344" s="52"/>
      <c r="AVD344" s="52"/>
      <c r="AVE344" s="52"/>
      <c r="AVF344" s="52"/>
      <c r="AVG344" s="52"/>
      <c r="AVH344" s="52"/>
      <c r="AVI344" s="52"/>
      <c r="AVJ344" s="52"/>
      <c r="AVK344" s="52"/>
      <c r="AVL344" s="52"/>
      <c r="AVM344" s="52"/>
      <c r="AVN344" s="52"/>
      <c r="AVO344" s="52"/>
      <c r="AVP344" s="52"/>
      <c r="AVQ344" s="52"/>
      <c r="AVR344" s="52"/>
      <c r="AVS344" s="52"/>
      <c r="AVT344" s="52"/>
      <c r="AVU344" s="52"/>
      <c r="AVV344" s="52"/>
      <c r="AVW344" s="52"/>
      <c r="AVX344" s="52"/>
      <c r="AVY344" s="52"/>
      <c r="AVZ344" s="52"/>
      <c r="AWA344" s="52"/>
      <c r="AWB344" s="52"/>
      <c r="AWC344" s="52"/>
      <c r="AWD344" s="52"/>
      <c r="AWE344" s="52"/>
      <c r="AWF344" s="52"/>
      <c r="AWG344" s="52"/>
      <c r="AWH344" s="52"/>
      <c r="AWI344" s="52"/>
      <c r="AWJ344" s="52"/>
      <c r="AWK344" s="52"/>
      <c r="AWL344" s="52"/>
      <c r="AWM344" s="52"/>
      <c r="AWN344" s="52"/>
      <c r="AWO344" s="52"/>
      <c r="AWP344" s="52"/>
      <c r="AWQ344" s="52"/>
      <c r="AWR344" s="52"/>
      <c r="AWS344" s="52"/>
      <c r="AWT344" s="52"/>
      <c r="AWU344" s="52"/>
      <c r="AWV344" s="52"/>
      <c r="AWW344" s="52"/>
      <c r="AWX344" s="52"/>
      <c r="AWY344" s="52"/>
      <c r="AWZ344" s="52"/>
      <c r="AXA344" s="52"/>
      <c r="AXB344" s="52"/>
      <c r="AXC344" s="52"/>
      <c r="AXD344" s="52"/>
      <c r="AXE344" s="52"/>
      <c r="AXF344" s="52"/>
      <c r="AXG344" s="52"/>
      <c r="AXH344" s="52"/>
      <c r="AXI344" s="52"/>
      <c r="AXJ344" s="52"/>
      <c r="AXK344" s="52"/>
      <c r="AXL344" s="52"/>
      <c r="AXM344" s="52"/>
      <c r="AXN344" s="52"/>
      <c r="AXO344" s="52"/>
      <c r="AXP344" s="52"/>
      <c r="AXQ344" s="52"/>
      <c r="AXR344" s="52"/>
      <c r="AXS344" s="52"/>
      <c r="AXT344" s="52"/>
      <c r="AXU344" s="52"/>
      <c r="AXV344" s="52"/>
      <c r="AXW344" s="52"/>
      <c r="AXX344" s="52"/>
      <c r="AXY344" s="52"/>
      <c r="AXZ344" s="52"/>
      <c r="AYA344" s="52"/>
      <c r="AYB344" s="52"/>
      <c r="AYC344" s="52"/>
      <c r="AYD344" s="52"/>
      <c r="AYE344" s="52"/>
      <c r="AYF344" s="52"/>
      <c r="AYG344" s="52"/>
      <c r="AYH344" s="52"/>
      <c r="AYI344" s="52"/>
      <c r="AYJ344" s="52"/>
      <c r="AYK344" s="52"/>
      <c r="AYL344" s="52"/>
      <c r="AYM344" s="52"/>
      <c r="AYN344" s="52"/>
      <c r="AYO344" s="52"/>
      <c r="AYP344" s="52"/>
      <c r="AYQ344" s="52"/>
      <c r="AYR344" s="52"/>
      <c r="AYS344" s="52"/>
      <c r="AYT344" s="52"/>
      <c r="AYU344" s="52"/>
      <c r="AYV344" s="52"/>
      <c r="AYW344" s="52"/>
      <c r="AYX344" s="52"/>
      <c r="AYY344" s="52"/>
      <c r="AYZ344" s="52"/>
      <c r="AZA344" s="52"/>
      <c r="AZB344" s="52"/>
      <c r="AZC344" s="52"/>
      <c r="AZD344" s="52"/>
      <c r="AZE344" s="52"/>
      <c r="AZF344" s="52"/>
      <c r="AZG344" s="52"/>
      <c r="AZH344" s="52"/>
      <c r="AZI344" s="52"/>
      <c r="AZJ344" s="52"/>
      <c r="AZK344" s="52"/>
      <c r="AZL344" s="52"/>
      <c r="AZM344" s="52"/>
      <c r="AZN344" s="52"/>
      <c r="AZO344" s="52"/>
      <c r="AZP344" s="52"/>
      <c r="AZQ344" s="52"/>
      <c r="AZR344" s="52"/>
      <c r="AZS344" s="52"/>
      <c r="AZT344" s="52"/>
      <c r="AZU344" s="52"/>
      <c r="AZV344" s="52"/>
      <c r="AZW344" s="52"/>
      <c r="AZX344" s="52"/>
      <c r="AZY344" s="52"/>
      <c r="AZZ344" s="52"/>
      <c r="BAA344" s="52"/>
      <c r="BAB344" s="52"/>
      <c r="BAC344" s="52"/>
      <c r="BAD344" s="52"/>
      <c r="BAE344" s="52"/>
      <c r="BAF344" s="52"/>
      <c r="BAG344" s="52"/>
      <c r="BAH344" s="52"/>
      <c r="BAI344" s="52"/>
      <c r="BAJ344" s="52"/>
      <c r="BAK344" s="52"/>
      <c r="BAL344" s="52"/>
      <c r="BAM344" s="52"/>
      <c r="BAN344" s="52"/>
      <c r="BAO344" s="52"/>
      <c r="BAP344" s="52"/>
      <c r="BAQ344" s="52"/>
      <c r="BAR344" s="52"/>
      <c r="BAS344" s="52"/>
      <c r="BAT344" s="52"/>
      <c r="BAU344" s="52"/>
      <c r="BAV344" s="52"/>
      <c r="BAW344" s="52"/>
      <c r="BAX344" s="52"/>
      <c r="BAY344" s="52"/>
      <c r="BAZ344" s="52"/>
      <c r="BBA344" s="52"/>
      <c r="BBB344" s="52"/>
      <c r="BBC344" s="52"/>
      <c r="BBD344" s="52"/>
      <c r="BBE344" s="52"/>
      <c r="BBF344" s="52"/>
      <c r="BBG344" s="52"/>
      <c r="BBH344" s="52"/>
      <c r="BBI344" s="52"/>
      <c r="BBJ344" s="52"/>
      <c r="BBK344" s="52"/>
      <c r="BBL344" s="52"/>
      <c r="BBM344" s="52"/>
      <c r="BBN344" s="52"/>
      <c r="BBO344" s="52"/>
      <c r="BBP344" s="52"/>
      <c r="BBQ344" s="52"/>
      <c r="BBR344" s="52"/>
      <c r="BBS344" s="52"/>
      <c r="BBT344" s="52"/>
      <c r="BBU344" s="52"/>
      <c r="BBV344" s="52"/>
      <c r="BBW344" s="52"/>
      <c r="BBX344" s="52"/>
      <c r="BBY344" s="52"/>
      <c r="BBZ344" s="52"/>
      <c r="BCA344" s="52"/>
      <c r="BCB344" s="52"/>
      <c r="BCC344" s="52"/>
      <c r="BCD344" s="52"/>
      <c r="BCE344" s="52"/>
      <c r="BCF344" s="52"/>
      <c r="BCG344" s="52"/>
      <c r="BCH344" s="52"/>
      <c r="BCI344" s="52"/>
      <c r="BCJ344" s="52"/>
      <c r="BCK344" s="52"/>
      <c r="BCL344" s="52"/>
      <c r="BCM344" s="52"/>
      <c r="BCN344" s="52"/>
      <c r="BCO344" s="52"/>
      <c r="BCP344" s="52"/>
      <c r="BCQ344" s="52"/>
      <c r="BCR344" s="52"/>
      <c r="BCS344" s="52"/>
      <c r="BCT344" s="52"/>
    </row>
    <row r="345" spans="1:1450" s="37" customFormat="1" x14ac:dyDescent="0.25">
      <c r="A345" s="17" t="s">
        <v>655</v>
      </c>
      <c r="B345" s="43" t="s">
        <v>655</v>
      </c>
      <c r="C345" s="8" t="s">
        <v>84</v>
      </c>
      <c r="D345" s="29" t="s">
        <v>763</v>
      </c>
      <c r="E345" s="14" t="s">
        <v>762</v>
      </c>
      <c r="F345" s="8" t="s">
        <v>681</v>
      </c>
      <c r="G345" s="43">
        <v>26029</v>
      </c>
      <c r="H345" s="43">
        <v>1946</v>
      </c>
      <c r="I345" s="43">
        <v>1370</v>
      </c>
      <c r="J345" s="43"/>
      <c r="K345" s="43"/>
      <c r="L345" s="29"/>
      <c r="M345" s="29"/>
      <c r="N345" s="29"/>
      <c r="O345" s="29" t="str">
        <f t="shared" si="59"/>
        <v/>
      </c>
      <c r="P345" s="29"/>
      <c r="Q345" s="44">
        <f>ABS(G345-$K$344)</f>
        <v>23652.6</v>
      </c>
      <c r="R345" s="30">
        <f>IF(Q345&gt;$P$344,"",G345)</f>
        <v>26029</v>
      </c>
      <c r="S345" s="30">
        <f t="shared" si="60"/>
        <v>1370</v>
      </c>
      <c r="T345" s="29"/>
      <c r="U345" s="29"/>
      <c r="V345" s="29"/>
      <c r="W345" s="44">
        <f>IF(R345="","",((R345-$T$344)/S345)^2)</f>
        <v>24.80149052293676</v>
      </c>
      <c r="X345" s="29"/>
      <c r="Y345" s="31"/>
      <c r="Z345" s="31"/>
      <c r="AA345" s="31"/>
      <c r="AB345" s="31"/>
      <c r="AC345" s="29"/>
      <c r="AD345" s="29"/>
      <c r="AE345" s="29"/>
      <c r="AF345" s="29"/>
      <c r="AG345" s="63"/>
      <c r="AH345" s="32"/>
      <c r="AI345" s="32"/>
      <c r="AJ345" s="32"/>
      <c r="AK345" s="32"/>
      <c r="AL345" s="29"/>
      <c r="AM345" s="10"/>
      <c r="AN345" s="10"/>
      <c r="AO345" s="29"/>
      <c r="AP345" s="29"/>
      <c r="AQ345" s="29"/>
      <c r="AR345" s="29"/>
      <c r="AS345" s="29"/>
      <c r="AT345" s="29"/>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c r="JC345" s="10"/>
      <c r="JD345" s="10"/>
      <c r="JE345" s="10"/>
      <c r="JF345" s="10"/>
      <c r="JG345" s="10"/>
      <c r="JH345" s="10"/>
      <c r="JI345" s="10"/>
      <c r="JJ345" s="10"/>
      <c r="JK345" s="10"/>
      <c r="JL345" s="10"/>
      <c r="JM345" s="10"/>
      <c r="JN345" s="10"/>
      <c r="JO345" s="10"/>
      <c r="JP345" s="10"/>
      <c r="JQ345" s="10"/>
      <c r="JR345" s="10"/>
      <c r="JS345" s="10"/>
      <c r="JT345" s="10"/>
      <c r="JU345" s="10"/>
      <c r="JV345" s="10"/>
      <c r="JW345" s="10"/>
      <c r="JX345" s="10"/>
      <c r="JY345" s="10"/>
      <c r="JZ345" s="10"/>
      <c r="KA345" s="10"/>
      <c r="KB345" s="10"/>
      <c r="KC345" s="10"/>
      <c r="KD345" s="10"/>
      <c r="KE345" s="10"/>
      <c r="KF345" s="10"/>
      <c r="KG345" s="10"/>
      <c r="KH345" s="10"/>
      <c r="KI345" s="10"/>
      <c r="KJ345" s="10"/>
      <c r="KK345" s="10"/>
      <c r="KL345" s="10"/>
      <c r="KM345" s="10"/>
      <c r="KN345" s="10"/>
      <c r="KO345" s="10"/>
      <c r="KP345" s="10"/>
      <c r="KQ345" s="10"/>
      <c r="KR345" s="10"/>
      <c r="KS345" s="10"/>
      <c r="KT345" s="10"/>
      <c r="KU345" s="10"/>
      <c r="KV345" s="10"/>
      <c r="KW345" s="10"/>
      <c r="KX345" s="10"/>
      <c r="KY345" s="10"/>
      <c r="KZ345" s="10"/>
      <c r="LA345" s="10"/>
      <c r="LB345" s="10"/>
      <c r="LC345" s="10"/>
      <c r="LD345" s="10"/>
      <c r="LE345" s="10"/>
      <c r="LF345" s="10"/>
      <c r="LG345" s="10"/>
      <c r="LH345" s="10"/>
      <c r="LI345" s="10"/>
      <c r="LJ345" s="10"/>
      <c r="LK345" s="10"/>
      <c r="LL345" s="10"/>
      <c r="LM345" s="10"/>
      <c r="LN345" s="10"/>
      <c r="LO345" s="10"/>
      <c r="LP345" s="10"/>
      <c r="LQ345" s="10"/>
      <c r="LR345" s="10"/>
      <c r="LS345" s="10"/>
      <c r="LT345" s="10"/>
      <c r="LU345" s="10"/>
      <c r="LV345" s="10"/>
      <c r="LW345" s="10"/>
      <c r="LX345" s="10"/>
      <c r="LY345" s="10"/>
      <c r="LZ345" s="10"/>
      <c r="MA345" s="10"/>
      <c r="MB345" s="10"/>
      <c r="MC345" s="10"/>
      <c r="MD345" s="10"/>
      <c r="ME345" s="10"/>
      <c r="MF345" s="10"/>
      <c r="MG345" s="10"/>
      <c r="MH345" s="10"/>
      <c r="MI345" s="10"/>
      <c r="MJ345" s="10"/>
      <c r="MK345" s="10"/>
      <c r="ML345" s="10"/>
      <c r="MM345" s="10"/>
      <c r="MN345" s="10"/>
      <c r="MO345" s="10"/>
      <c r="MP345" s="10"/>
      <c r="MQ345" s="10"/>
      <c r="MR345" s="10"/>
      <c r="MS345" s="10"/>
      <c r="MT345" s="10"/>
      <c r="MU345" s="10"/>
      <c r="MV345" s="10"/>
      <c r="MW345" s="10"/>
      <c r="MX345" s="10"/>
      <c r="MY345" s="10"/>
      <c r="MZ345" s="10"/>
      <c r="NA345" s="10"/>
      <c r="NB345" s="10"/>
      <c r="NC345" s="10"/>
      <c r="ND345" s="10"/>
      <c r="NE345" s="10"/>
      <c r="NF345" s="10"/>
      <c r="NG345" s="10"/>
      <c r="NH345" s="10"/>
      <c r="NI345" s="10"/>
      <c r="NJ345" s="10"/>
      <c r="NK345" s="10"/>
      <c r="NL345" s="10"/>
      <c r="NM345" s="10"/>
      <c r="NN345" s="10"/>
      <c r="NO345" s="10"/>
      <c r="NP345" s="10"/>
      <c r="NQ345" s="10"/>
      <c r="NR345" s="10"/>
      <c r="NS345" s="10"/>
      <c r="NT345" s="10"/>
      <c r="NU345" s="10"/>
      <c r="NV345" s="10"/>
      <c r="NW345" s="10"/>
      <c r="NX345" s="10"/>
      <c r="NY345" s="10"/>
      <c r="NZ345" s="10"/>
      <c r="OA345" s="10"/>
      <c r="OB345" s="10"/>
      <c r="OC345" s="10"/>
      <c r="OD345" s="10"/>
      <c r="OE345" s="10"/>
      <c r="OF345" s="10"/>
      <c r="OG345" s="10"/>
      <c r="OH345" s="10"/>
      <c r="OI345" s="10"/>
      <c r="OJ345" s="10"/>
      <c r="OK345" s="10"/>
      <c r="OL345" s="10"/>
      <c r="OM345" s="10"/>
      <c r="ON345" s="10"/>
      <c r="OO345" s="10"/>
      <c r="OP345" s="10"/>
      <c r="OQ345" s="10"/>
      <c r="OR345" s="10"/>
      <c r="OS345" s="10"/>
      <c r="OT345" s="10"/>
      <c r="OU345" s="10"/>
      <c r="OV345" s="10"/>
      <c r="OW345" s="10"/>
      <c r="OX345" s="10"/>
      <c r="OY345" s="10"/>
      <c r="OZ345" s="10"/>
      <c r="PA345" s="10"/>
      <c r="PB345" s="10"/>
      <c r="PC345" s="10"/>
      <c r="PD345" s="10"/>
      <c r="PE345" s="10"/>
      <c r="PF345" s="10"/>
      <c r="PG345" s="10"/>
      <c r="PH345" s="10"/>
      <c r="PI345" s="10"/>
      <c r="PJ345" s="10"/>
      <c r="PK345" s="10"/>
      <c r="PL345" s="10"/>
      <c r="PM345" s="10"/>
      <c r="PN345" s="10"/>
      <c r="PO345" s="10"/>
      <c r="PP345" s="10"/>
      <c r="PQ345" s="10"/>
      <c r="PR345" s="10"/>
      <c r="PS345" s="10"/>
      <c r="PT345" s="10"/>
      <c r="PU345" s="10"/>
      <c r="PV345" s="10"/>
      <c r="PW345" s="10"/>
      <c r="PX345" s="10"/>
      <c r="PY345" s="10"/>
      <c r="PZ345" s="10"/>
      <c r="QA345" s="10"/>
      <c r="QB345" s="10"/>
      <c r="QC345" s="10"/>
      <c r="QD345" s="10"/>
      <c r="QE345" s="10"/>
      <c r="QF345" s="10"/>
      <c r="QG345" s="10"/>
      <c r="QH345" s="10"/>
      <c r="QI345" s="10"/>
      <c r="QJ345" s="10"/>
      <c r="QK345" s="10"/>
      <c r="QL345" s="10"/>
      <c r="QM345" s="10"/>
      <c r="QN345" s="10"/>
      <c r="QO345" s="10"/>
      <c r="QP345" s="10"/>
      <c r="QQ345" s="10"/>
      <c r="QR345" s="10"/>
      <c r="QS345" s="10"/>
      <c r="QT345" s="10"/>
      <c r="QU345" s="10"/>
      <c r="QV345" s="10"/>
      <c r="QW345" s="10"/>
      <c r="QX345" s="10"/>
      <c r="QY345" s="10"/>
      <c r="QZ345" s="10"/>
      <c r="RA345" s="10"/>
      <c r="RB345" s="10"/>
      <c r="RC345" s="10"/>
      <c r="RD345" s="10"/>
      <c r="RE345" s="10"/>
      <c r="RF345" s="10"/>
      <c r="RG345" s="10"/>
      <c r="RH345" s="10"/>
      <c r="RI345" s="10"/>
      <c r="RJ345" s="10"/>
      <c r="RK345" s="10"/>
      <c r="RL345" s="10"/>
      <c r="RM345" s="10"/>
      <c r="RN345" s="10"/>
      <c r="RO345" s="10"/>
      <c r="RP345" s="10"/>
      <c r="RQ345" s="10"/>
      <c r="RR345" s="10"/>
      <c r="RS345" s="10"/>
      <c r="RT345" s="10"/>
      <c r="RU345" s="10"/>
      <c r="RV345" s="10"/>
      <c r="RW345" s="10"/>
      <c r="RX345" s="10"/>
      <c r="RY345" s="10"/>
      <c r="RZ345" s="10"/>
      <c r="SA345" s="10"/>
      <c r="SB345" s="10"/>
      <c r="SC345" s="10"/>
      <c r="SD345" s="10"/>
      <c r="SE345" s="10"/>
      <c r="SF345" s="10"/>
      <c r="SG345" s="10"/>
      <c r="SH345" s="10"/>
      <c r="SI345" s="10"/>
      <c r="SJ345" s="10"/>
      <c r="SK345" s="10"/>
      <c r="SL345" s="10"/>
      <c r="SM345" s="10"/>
      <c r="SN345" s="10"/>
      <c r="SO345" s="10"/>
      <c r="SP345" s="10"/>
      <c r="SQ345" s="10"/>
      <c r="SR345" s="10"/>
      <c r="SS345" s="10"/>
      <c r="ST345" s="10"/>
      <c r="SU345" s="10"/>
      <c r="SV345" s="10"/>
      <c r="SW345" s="10"/>
      <c r="SX345" s="10"/>
      <c r="SY345" s="10"/>
      <c r="SZ345" s="10"/>
      <c r="TA345" s="10"/>
      <c r="TB345" s="10"/>
      <c r="TC345" s="10"/>
      <c r="TD345" s="10"/>
      <c r="TE345" s="10"/>
      <c r="TF345" s="10"/>
      <c r="TG345" s="10"/>
      <c r="TH345" s="10"/>
      <c r="TI345" s="10"/>
      <c r="TJ345" s="10"/>
      <c r="TK345" s="10"/>
      <c r="TL345" s="10"/>
      <c r="TM345" s="10"/>
      <c r="TN345" s="10"/>
      <c r="TO345" s="10"/>
      <c r="TP345" s="10"/>
      <c r="TQ345" s="10"/>
      <c r="TR345" s="10"/>
      <c r="TS345" s="10"/>
      <c r="TT345" s="10"/>
      <c r="TU345" s="10"/>
      <c r="TV345" s="10"/>
      <c r="TW345" s="10"/>
      <c r="TX345" s="10"/>
      <c r="TY345" s="10"/>
      <c r="TZ345" s="10"/>
      <c r="UA345" s="10"/>
      <c r="UB345" s="10"/>
      <c r="UC345" s="10"/>
      <c r="UD345" s="10"/>
      <c r="UE345" s="10"/>
      <c r="UF345" s="10"/>
      <c r="UG345" s="10"/>
      <c r="UH345" s="10"/>
      <c r="UI345" s="10"/>
      <c r="UJ345" s="10"/>
      <c r="UK345" s="10"/>
      <c r="UL345" s="10"/>
      <c r="UM345" s="10"/>
      <c r="UN345" s="10"/>
      <c r="UO345" s="10"/>
      <c r="UP345" s="10"/>
      <c r="UQ345" s="10"/>
      <c r="UR345" s="10"/>
      <c r="US345" s="10"/>
      <c r="UT345" s="10"/>
      <c r="UU345" s="10"/>
      <c r="UV345" s="10"/>
      <c r="UW345" s="10"/>
      <c r="UX345" s="10"/>
      <c r="UY345" s="10"/>
      <c r="UZ345" s="10"/>
      <c r="VA345" s="10"/>
      <c r="VB345" s="10"/>
      <c r="VC345" s="10"/>
      <c r="VD345" s="10"/>
      <c r="VE345" s="10"/>
      <c r="VF345" s="10"/>
      <c r="VG345" s="10"/>
      <c r="VH345" s="10"/>
      <c r="VI345" s="10"/>
      <c r="VJ345" s="10"/>
      <c r="VK345" s="10"/>
      <c r="VL345" s="10"/>
      <c r="VM345" s="10"/>
      <c r="VN345" s="10"/>
      <c r="VO345" s="10"/>
      <c r="VP345" s="10"/>
      <c r="VQ345" s="10"/>
      <c r="VR345" s="10"/>
      <c r="VS345" s="10"/>
      <c r="VT345" s="10"/>
      <c r="VU345" s="10"/>
      <c r="VV345" s="10"/>
      <c r="VW345" s="10"/>
      <c r="VX345" s="10"/>
      <c r="VY345" s="10"/>
      <c r="VZ345" s="10"/>
      <c r="WA345" s="10"/>
      <c r="WB345" s="10"/>
      <c r="WC345" s="10"/>
      <c r="WD345" s="10"/>
      <c r="WE345" s="10"/>
      <c r="WF345" s="10"/>
      <c r="WG345" s="10"/>
      <c r="WH345" s="10"/>
      <c r="WI345" s="10"/>
      <c r="WJ345" s="10"/>
      <c r="WK345" s="10"/>
      <c r="WL345" s="10"/>
      <c r="WM345" s="10"/>
      <c r="WN345" s="10"/>
      <c r="WO345" s="10"/>
      <c r="WP345" s="10"/>
      <c r="WQ345" s="10"/>
      <c r="WR345" s="10"/>
      <c r="WS345" s="10"/>
      <c r="WT345" s="10"/>
      <c r="WU345" s="10"/>
      <c r="WV345" s="10"/>
      <c r="WW345" s="10"/>
      <c r="WX345" s="10"/>
      <c r="WY345" s="10"/>
      <c r="WZ345" s="10"/>
      <c r="XA345" s="10"/>
      <c r="XB345" s="10"/>
      <c r="XC345" s="10"/>
      <c r="XD345" s="10"/>
      <c r="XE345" s="10"/>
      <c r="XF345" s="10"/>
      <c r="XG345" s="10"/>
      <c r="XH345" s="10"/>
      <c r="XI345" s="10"/>
      <c r="XJ345" s="10"/>
      <c r="XK345" s="10"/>
      <c r="XL345" s="10"/>
      <c r="XM345" s="10"/>
      <c r="XN345" s="10"/>
      <c r="XO345" s="10"/>
      <c r="XP345" s="10"/>
      <c r="XQ345" s="10"/>
      <c r="XR345" s="10"/>
      <c r="XS345" s="10"/>
      <c r="XT345" s="10"/>
      <c r="XU345" s="10"/>
      <c r="XV345" s="10"/>
      <c r="XW345" s="10"/>
      <c r="XX345" s="10"/>
      <c r="XY345" s="10"/>
      <c r="XZ345" s="10"/>
      <c r="YA345" s="10"/>
      <c r="YB345" s="10"/>
      <c r="YC345" s="10"/>
      <c r="YD345" s="10"/>
      <c r="YE345" s="10"/>
      <c r="YF345" s="10"/>
      <c r="YG345" s="10"/>
      <c r="YH345" s="10"/>
      <c r="YI345" s="10"/>
      <c r="YJ345" s="10"/>
      <c r="YK345" s="10"/>
      <c r="YL345" s="10"/>
      <c r="YM345" s="10"/>
      <c r="YN345" s="10"/>
      <c r="YO345" s="10"/>
      <c r="YP345" s="10"/>
      <c r="YQ345" s="10"/>
      <c r="YR345" s="10"/>
      <c r="YS345" s="10"/>
      <c r="YT345" s="10"/>
      <c r="YU345" s="10"/>
      <c r="YV345" s="10"/>
      <c r="YW345" s="10"/>
      <c r="YX345" s="10"/>
      <c r="YY345" s="10"/>
      <c r="YZ345" s="10"/>
      <c r="ZA345" s="10"/>
      <c r="ZB345" s="10"/>
      <c r="ZC345" s="10"/>
      <c r="ZD345" s="10"/>
      <c r="ZE345" s="10"/>
      <c r="ZF345" s="10"/>
      <c r="ZG345" s="10"/>
      <c r="ZH345" s="10"/>
      <c r="ZI345" s="10"/>
      <c r="ZJ345" s="10"/>
      <c r="ZK345" s="10"/>
      <c r="ZL345" s="10"/>
      <c r="ZM345" s="10"/>
      <c r="ZN345" s="10"/>
      <c r="ZO345" s="10"/>
      <c r="ZP345" s="10"/>
      <c r="ZQ345" s="10"/>
      <c r="ZR345" s="10"/>
      <c r="ZS345" s="10"/>
      <c r="ZT345" s="10"/>
      <c r="ZU345" s="10"/>
      <c r="ZV345" s="10"/>
      <c r="ZW345" s="10"/>
      <c r="ZX345" s="10"/>
      <c r="ZY345" s="10"/>
      <c r="ZZ345" s="10"/>
      <c r="AAA345" s="10"/>
      <c r="AAB345" s="10"/>
      <c r="AAC345" s="10"/>
      <c r="AAD345" s="10"/>
      <c r="AAE345" s="10"/>
      <c r="AAF345" s="10"/>
      <c r="AAG345" s="10"/>
      <c r="AAH345" s="10"/>
      <c r="AAI345" s="10"/>
      <c r="AAJ345" s="10"/>
      <c r="AAK345" s="10"/>
      <c r="AAL345" s="10"/>
      <c r="AAM345" s="10"/>
      <c r="AAN345" s="10"/>
      <c r="AAO345" s="10"/>
      <c r="AAP345" s="10"/>
      <c r="AAQ345" s="10"/>
      <c r="AAR345" s="10"/>
      <c r="AAS345" s="10"/>
      <c r="AAT345" s="10"/>
      <c r="AAU345" s="10"/>
      <c r="AAV345" s="10"/>
      <c r="AAW345" s="10"/>
      <c r="AAX345" s="10"/>
      <c r="AAY345" s="10"/>
      <c r="AAZ345" s="10"/>
      <c r="ABA345" s="10"/>
      <c r="ABB345" s="10"/>
      <c r="ABC345" s="10"/>
      <c r="ABD345" s="10"/>
      <c r="ABE345" s="10"/>
      <c r="ABF345" s="10"/>
      <c r="ABG345" s="10"/>
      <c r="ABH345" s="10"/>
      <c r="ABI345" s="10"/>
      <c r="ABJ345" s="10"/>
      <c r="ABK345" s="10"/>
      <c r="ABL345" s="10"/>
      <c r="ABM345" s="10"/>
      <c r="ABN345" s="10"/>
      <c r="ABO345" s="10"/>
      <c r="ABP345" s="10"/>
      <c r="ABQ345" s="10"/>
      <c r="ABR345" s="10"/>
      <c r="ABS345" s="10"/>
      <c r="ABT345" s="10"/>
      <c r="ABU345" s="10"/>
      <c r="ABV345" s="10"/>
      <c r="ABW345" s="10"/>
      <c r="ABX345" s="10"/>
      <c r="ABY345" s="10"/>
      <c r="ABZ345" s="10"/>
      <c r="ACA345" s="10"/>
      <c r="ACB345" s="10"/>
      <c r="ACC345" s="10"/>
      <c r="ACD345" s="10"/>
      <c r="ACE345" s="10"/>
      <c r="ACF345" s="10"/>
      <c r="ACG345" s="10"/>
      <c r="ACH345" s="10"/>
      <c r="ACI345" s="10"/>
      <c r="ACJ345" s="10"/>
      <c r="ACK345" s="10"/>
      <c r="ACL345" s="10"/>
      <c r="ACM345" s="10"/>
      <c r="ACN345" s="10"/>
      <c r="ACO345" s="10"/>
      <c r="ACP345" s="10"/>
      <c r="ACQ345" s="10"/>
      <c r="ACR345" s="10"/>
      <c r="ACS345" s="10"/>
      <c r="ACT345" s="10"/>
      <c r="ACU345" s="10"/>
      <c r="ACV345" s="10"/>
      <c r="ACW345" s="10"/>
      <c r="ACX345" s="10"/>
      <c r="ACY345" s="10"/>
      <c r="ACZ345" s="10"/>
      <c r="ADA345" s="10"/>
      <c r="ADB345" s="10"/>
      <c r="ADC345" s="10"/>
      <c r="ADD345" s="10"/>
      <c r="ADE345" s="10"/>
      <c r="ADF345" s="10"/>
      <c r="ADG345" s="10"/>
      <c r="ADH345" s="10"/>
      <c r="ADI345" s="10"/>
      <c r="ADJ345" s="10"/>
      <c r="ADK345" s="10"/>
      <c r="ADL345" s="10"/>
      <c r="ADM345" s="10"/>
      <c r="ADN345" s="10"/>
      <c r="ADO345" s="10"/>
      <c r="ADP345" s="10"/>
      <c r="ADQ345" s="10"/>
      <c r="ADR345" s="10"/>
      <c r="ADS345" s="10"/>
      <c r="ADT345" s="10"/>
      <c r="ADU345" s="10"/>
      <c r="ADV345" s="10"/>
      <c r="ADW345" s="10"/>
      <c r="ADX345" s="10"/>
      <c r="ADY345" s="10"/>
      <c r="ADZ345" s="10"/>
      <c r="AEA345" s="10"/>
      <c r="AEB345" s="10"/>
      <c r="AEC345" s="10"/>
      <c r="AED345" s="10"/>
      <c r="AEE345" s="10"/>
      <c r="AEF345" s="10"/>
      <c r="AEG345" s="10"/>
      <c r="AEH345" s="10"/>
      <c r="AEI345" s="10"/>
      <c r="AEJ345" s="10"/>
      <c r="AEK345" s="10"/>
      <c r="AEL345" s="10"/>
      <c r="AEM345" s="10"/>
      <c r="AEN345" s="10"/>
      <c r="AEO345" s="10"/>
      <c r="AEP345" s="10"/>
      <c r="AEQ345" s="10"/>
      <c r="AER345" s="10"/>
      <c r="AES345" s="10"/>
      <c r="AET345" s="10"/>
      <c r="AEU345" s="10"/>
      <c r="AEV345" s="10"/>
      <c r="AEW345" s="10"/>
      <c r="AEX345" s="10"/>
      <c r="AEY345" s="10"/>
      <c r="AEZ345" s="10"/>
      <c r="AFA345" s="10"/>
      <c r="AFB345" s="10"/>
      <c r="AFC345" s="10"/>
      <c r="AFD345" s="10"/>
      <c r="AFE345" s="10"/>
      <c r="AFF345" s="10"/>
      <c r="AFG345" s="10"/>
      <c r="AFH345" s="10"/>
      <c r="AFI345" s="10"/>
      <c r="AFJ345" s="10"/>
      <c r="AFK345" s="10"/>
      <c r="AFL345" s="10"/>
      <c r="AFM345" s="10"/>
      <c r="AFN345" s="10"/>
      <c r="AFO345" s="10"/>
      <c r="AFP345" s="10"/>
      <c r="AFQ345" s="10"/>
      <c r="AFR345" s="10"/>
      <c r="AFS345" s="10"/>
      <c r="AFT345" s="10"/>
      <c r="AFU345" s="10"/>
      <c r="AFV345" s="10"/>
      <c r="AFW345" s="10"/>
      <c r="AFX345" s="10"/>
      <c r="AFY345" s="10"/>
      <c r="AFZ345" s="10"/>
      <c r="AGA345" s="10"/>
      <c r="AGB345" s="10"/>
      <c r="AGC345" s="10"/>
      <c r="AGD345" s="10"/>
      <c r="AGE345" s="10"/>
      <c r="AGF345" s="10"/>
      <c r="AGG345" s="10"/>
      <c r="AGH345" s="10"/>
      <c r="AGI345" s="10"/>
      <c r="AGJ345" s="10"/>
      <c r="AGK345" s="10"/>
      <c r="AGL345" s="10"/>
      <c r="AGM345" s="10"/>
      <c r="AGN345" s="10"/>
      <c r="AGO345" s="10"/>
      <c r="AGP345" s="10"/>
      <c r="AGQ345" s="10"/>
      <c r="AGR345" s="10"/>
      <c r="AGS345" s="10"/>
      <c r="AGT345" s="10"/>
      <c r="AGU345" s="10"/>
      <c r="AGV345" s="10"/>
      <c r="AGW345" s="10"/>
      <c r="AGX345" s="10"/>
      <c r="AGY345" s="10"/>
      <c r="AGZ345" s="10"/>
      <c r="AHA345" s="10"/>
      <c r="AHB345" s="10"/>
      <c r="AHC345" s="10"/>
      <c r="AHD345" s="10"/>
      <c r="AHE345" s="10"/>
      <c r="AHF345" s="10"/>
      <c r="AHG345" s="10"/>
      <c r="AHH345" s="10"/>
      <c r="AHI345" s="10"/>
      <c r="AHJ345" s="10"/>
      <c r="AHK345" s="10"/>
      <c r="AHL345" s="10"/>
      <c r="AHM345" s="10"/>
      <c r="AHN345" s="10"/>
      <c r="AHO345" s="10"/>
      <c r="AHP345" s="10"/>
      <c r="AHQ345" s="10"/>
      <c r="AHR345" s="10"/>
      <c r="AHS345" s="10"/>
      <c r="AHT345" s="10"/>
      <c r="AHU345" s="10"/>
      <c r="AHV345" s="10"/>
      <c r="AHW345" s="10"/>
      <c r="AHX345" s="10"/>
      <c r="AHY345" s="10"/>
      <c r="AHZ345" s="10"/>
      <c r="AIA345" s="10"/>
      <c r="AIB345" s="10"/>
      <c r="AIC345" s="10"/>
      <c r="AID345" s="10"/>
      <c r="AIE345" s="10"/>
      <c r="AIF345" s="10"/>
      <c r="AIG345" s="10"/>
      <c r="AIH345" s="10"/>
      <c r="AII345" s="10"/>
      <c r="AIJ345" s="10"/>
      <c r="AIK345" s="10"/>
      <c r="AIL345" s="10"/>
      <c r="AIM345" s="10"/>
      <c r="AIN345" s="10"/>
      <c r="AIO345" s="10"/>
      <c r="AIP345" s="10"/>
      <c r="AIQ345" s="10"/>
      <c r="AIR345" s="10"/>
      <c r="AIS345" s="10"/>
      <c r="AIT345" s="10"/>
      <c r="AIU345" s="10"/>
      <c r="AIV345" s="10"/>
      <c r="AIW345" s="10"/>
      <c r="AIX345" s="10"/>
      <c r="AIY345" s="10"/>
      <c r="AIZ345" s="10"/>
      <c r="AJA345" s="10"/>
      <c r="AJB345" s="10"/>
      <c r="AJC345" s="10"/>
      <c r="AJD345" s="10"/>
      <c r="AJE345" s="10"/>
      <c r="AJF345" s="10"/>
      <c r="AJG345" s="10"/>
      <c r="AJH345" s="10"/>
      <c r="AJI345" s="10"/>
      <c r="AJJ345" s="10"/>
      <c r="AJK345" s="10"/>
      <c r="AJL345" s="10"/>
      <c r="AJM345" s="10"/>
      <c r="AJN345" s="10"/>
      <c r="AJO345" s="10"/>
      <c r="AJP345" s="10"/>
      <c r="AJQ345" s="10"/>
      <c r="AJR345" s="10"/>
      <c r="AJS345" s="10"/>
      <c r="AJT345" s="10"/>
      <c r="AJU345" s="10"/>
      <c r="AJV345" s="10"/>
      <c r="AJW345" s="10"/>
      <c r="AJX345" s="10"/>
      <c r="AJY345" s="10"/>
      <c r="AJZ345" s="10"/>
      <c r="AKA345" s="10"/>
      <c r="AKB345" s="10"/>
      <c r="AKC345" s="10"/>
      <c r="AKD345" s="10"/>
      <c r="AKE345" s="10"/>
      <c r="AKF345" s="10"/>
      <c r="AKG345" s="10"/>
      <c r="AKH345" s="10"/>
      <c r="AKI345" s="10"/>
      <c r="AKJ345" s="10"/>
      <c r="AKK345" s="10"/>
      <c r="AKL345" s="10"/>
      <c r="AKM345" s="10"/>
      <c r="AKN345" s="10"/>
      <c r="AKO345" s="10"/>
      <c r="AKP345" s="10"/>
      <c r="AKQ345" s="10"/>
      <c r="AKR345" s="10"/>
      <c r="AKS345" s="10"/>
      <c r="AKT345" s="10"/>
      <c r="AKU345" s="10"/>
      <c r="AKV345" s="10"/>
      <c r="AKW345" s="10"/>
      <c r="AKX345" s="10"/>
      <c r="AKY345" s="10"/>
      <c r="AKZ345" s="10"/>
      <c r="ALA345" s="10"/>
      <c r="ALB345" s="10"/>
      <c r="ALC345" s="10"/>
      <c r="ALD345" s="10"/>
      <c r="ALE345" s="10"/>
      <c r="ALF345" s="10"/>
      <c r="ALG345" s="10"/>
      <c r="ALH345" s="10"/>
      <c r="ALI345" s="10"/>
      <c r="ALJ345" s="10"/>
      <c r="ALK345" s="10"/>
      <c r="ALL345" s="10"/>
      <c r="ALM345" s="10"/>
      <c r="ALN345" s="10"/>
      <c r="ALO345" s="10"/>
      <c r="ALP345" s="10"/>
      <c r="ALQ345" s="10"/>
      <c r="ALR345" s="10"/>
      <c r="ALS345" s="10"/>
      <c r="ALT345" s="10"/>
      <c r="ALU345" s="10"/>
      <c r="ALV345" s="10"/>
      <c r="ALW345" s="10"/>
      <c r="ALX345" s="10"/>
      <c r="ALY345" s="10"/>
      <c r="ALZ345" s="10"/>
      <c r="AMA345" s="10"/>
      <c r="AMB345" s="10"/>
      <c r="AMC345" s="10"/>
      <c r="AMD345" s="10"/>
      <c r="AME345" s="10"/>
      <c r="AMF345" s="10"/>
      <c r="AMG345" s="10"/>
      <c r="AMH345" s="10"/>
      <c r="AMI345" s="10"/>
      <c r="AMJ345" s="10"/>
      <c r="AMK345" s="10"/>
      <c r="AML345" s="10"/>
      <c r="AMM345" s="10"/>
      <c r="AMN345" s="10"/>
      <c r="AMO345" s="10"/>
      <c r="AMP345" s="10"/>
      <c r="AMQ345" s="10"/>
      <c r="AMR345" s="10"/>
      <c r="AMS345" s="10"/>
      <c r="AMT345" s="10"/>
      <c r="AMU345" s="10"/>
      <c r="AMV345" s="10"/>
      <c r="AMW345" s="10"/>
      <c r="AMX345" s="10"/>
      <c r="AMY345" s="10"/>
      <c r="AMZ345" s="10"/>
      <c r="ANA345" s="10"/>
      <c r="ANB345" s="10"/>
      <c r="ANC345" s="10"/>
      <c r="AND345" s="10"/>
      <c r="ANE345" s="10"/>
      <c r="ANF345" s="10"/>
      <c r="ANG345" s="10"/>
      <c r="ANH345" s="10"/>
      <c r="ANI345" s="10"/>
      <c r="ANJ345" s="10"/>
      <c r="ANK345" s="10"/>
      <c r="ANL345" s="10"/>
      <c r="ANM345" s="10"/>
      <c r="ANN345" s="10"/>
      <c r="ANO345" s="10"/>
      <c r="ANP345" s="10"/>
      <c r="ANQ345" s="10"/>
      <c r="ANR345" s="10"/>
      <c r="ANS345" s="10"/>
      <c r="ANT345" s="10"/>
      <c r="ANU345" s="10"/>
      <c r="ANV345" s="10"/>
      <c r="ANW345" s="10"/>
      <c r="ANX345" s="10"/>
      <c r="ANY345" s="10"/>
      <c r="ANZ345" s="10"/>
      <c r="AOA345" s="10"/>
      <c r="AOB345" s="10"/>
      <c r="AOC345" s="10"/>
      <c r="AOD345" s="10"/>
      <c r="AOE345" s="10"/>
      <c r="AOF345" s="10"/>
      <c r="AOG345" s="10"/>
      <c r="AOH345" s="10"/>
      <c r="AOI345" s="10"/>
      <c r="AOJ345" s="10"/>
      <c r="AOK345" s="10"/>
      <c r="AOL345" s="10"/>
      <c r="AOM345" s="10"/>
      <c r="AON345" s="10"/>
      <c r="AOO345" s="10"/>
      <c r="AOP345" s="10"/>
      <c r="AOQ345" s="10"/>
      <c r="AOR345" s="10"/>
      <c r="AOS345" s="10"/>
      <c r="AOT345" s="10"/>
      <c r="AOU345" s="10"/>
      <c r="AOV345" s="10"/>
      <c r="AOW345" s="10"/>
      <c r="AOX345" s="10"/>
      <c r="AOY345" s="10"/>
      <c r="AOZ345" s="10"/>
      <c r="APA345" s="10"/>
      <c r="APB345" s="10"/>
      <c r="APC345" s="10"/>
      <c r="APD345" s="10"/>
      <c r="APE345" s="10"/>
      <c r="APF345" s="10"/>
      <c r="APG345" s="10"/>
      <c r="APH345" s="10"/>
      <c r="API345" s="10"/>
      <c r="APJ345" s="10"/>
      <c r="APK345" s="10"/>
      <c r="APL345" s="10"/>
      <c r="APM345" s="10"/>
      <c r="APN345" s="10"/>
      <c r="APO345" s="10"/>
      <c r="APP345" s="10"/>
      <c r="APQ345" s="10"/>
      <c r="APR345" s="10"/>
      <c r="APS345" s="10"/>
      <c r="APT345" s="10"/>
      <c r="APU345" s="10"/>
      <c r="APV345" s="10"/>
      <c r="APW345" s="10"/>
      <c r="APX345" s="10"/>
      <c r="APY345" s="10"/>
      <c r="APZ345" s="10"/>
      <c r="AQA345" s="10"/>
      <c r="AQB345" s="10"/>
      <c r="AQC345" s="10"/>
      <c r="AQD345" s="10"/>
      <c r="AQE345" s="10"/>
      <c r="AQF345" s="10"/>
      <c r="AQG345" s="10"/>
      <c r="AQH345" s="10"/>
      <c r="AQI345" s="10"/>
      <c r="AQJ345" s="10"/>
      <c r="AQK345" s="10"/>
      <c r="AQL345" s="10"/>
      <c r="AQM345" s="10"/>
      <c r="AQN345" s="10"/>
      <c r="AQO345" s="10"/>
      <c r="AQP345" s="10"/>
      <c r="AQQ345" s="10"/>
      <c r="AQR345" s="10"/>
      <c r="AQS345" s="10"/>
      <c r="AQT345" s="10"/>
      <c r="AQU345" s="10"/>
      <c r="AQV345" s="10"/>
      <c r="AQW345" s="10"/>
      <c r="AQX345" s="10"/>
      <c r="AQY345" s="10"/>
      <c r="AQZ345" s="10"/>
      <c r="ARA345" s="10"/>
      <c r="ARB345" s="10"/>
      <c r="ARC345" s="10"/>
      <c r="ARD345" s="10"/>
      <c r="ARE345" s="10"/>
      <c r="ARF345" s="10"/>
      <c r="ARG345" s="10"/>
      <c r="ARH345" s="10"/>
      <c r="ARI345" s="10"/>
      <c r="ARJ345" s="10"/>
      <c r="ARK345" s="10"/>
      <c r="ARL345" s="10"/>
      <c r="ARM345" s="10"/>
      <c r="ARN345" s="10"/>
      <c r="ARO345" s="10"/>
      <c r="ARP345" s="10"/>
      <c r="ARQ345" s="10"/>
      <c r="ARR345" s="10"/>
      <c r="ARS345" s="10"/>
      <c r="ART345" s="10"/>
      <c r="ARU345" s="10"/>
      <c r="ARV345" s="10"/>
      <c r="ARW345" s="10"/>
      <c r="ARX345" s="10"/>
      <c r="ARY345" s="10"/>
      <c r="ARZ345" s="10"/>
      <c r="ASA345" s="10"/>
      <c r="ASB345" s="10"/>
      <c r="ASC345" s="10"/>
      <c r="ASD345" s="10"/>
      <c r="ASE345" s="10"/>
      <c r="ASF345" s="10"/>
      <c r="ASG345" s="10"/>
      <c r="ASH345" s="10"/>
      <c r="ASI345" s="10"/>
      <c r="ASJ345" s="10"/>
      <c r="ASK345" s="10"/>
      <c r="ASL345" s="10"/>
      <c r="ASM345" s="10"/>
      <c r="ASN345" s="10"/>
      <c r="ASO345" s="10"/>
      <c r="ASP345" s="10"/>
      <c r="ASQ345" s="10"/>
      <c r="ASR345" s="10"/>
      <c r="ASS345" s="10"/>
      <c r="AST345" s="10"/>
      <c r="ASU345" s="10"/>
      <c r="ASV345" s="10"/>
      <c r="ASW345" s="10"/>
      <c r="ASX345" s="10"/>
      <c r="ASY345" s="10"/>
      <c r="ASZ345" s="10"/>
      <c r="ATA345" s="10"/>
      <c r="ATB345" s="10"/>
      <c r="ATC345" s="10"/>
      <c r="ATD345" s="10"/>
      <c r="ATE345" s="10"/>
      <c r="ATF345" s="10"/>
      <c r="ATG345" s="10"/>
      <c r="ATH345" s="10"/>
      <c r="ATI345" s="10"/>
      <c r="ATJ345" s="10"/>
      <c r="ATK345" s="10"/>
      <c r="ATL345" s="10"/>
      <c r="ATM345" s="10"/>
      <c r="ATN345" s="10"/>
      <c r="ATO345" s="10"/>
      <c r="ATP345" s="10"/>
      <c r="ATQ345" s="10"/>
      <c r="ATR345" s="10"/>
      <c r="ATS345" s="10"/>
      <c r="ATT345" s="10"/>
      <c r="ATU345" s="10"/>
      <c r="ATV345" s="10"/>
      <c r="ATW345" s="10"/>
      <c r="ATX345" s="10"/>
      <c r="ATY345" s="10"/>
      <c r="ATZ345" s="10"/>
      <c r="AUA345" s="10"/>
      <c r="AUB345" s="10"/>
      <c r="AUC345" s="10"/>
      <c r="AUD345" s="10"/>
      <c r="AUE345" s="10"/>
      <c r="AUF345" s="10"/>
      <c r="AUG345" s="10"/>
      <c r="AUH345" s="10"/>
      <c r="AUI345" s="10"/>
      <c r="AUJ345" s="10"/>
      <c r="AUK345" s="10"/>
      <c r="AUL345" s="10"/>
      <c r="AUM345" s="10"/>
      <c r="AUN345" s="10"/>
      <c r="AUO345" s="10"/>
      <c r="AUP345" s="10"/>
      <c r="AUQ345" s="10"/>
      <c r="AUR345" s="10"/>
      <c r="AUS345" s="10"/>
      <c r="AUT345" s="10"/>
      <c r="AUU345" s="10"/>
      <c r="AUV345" s="10"/>
      <c r="AUW345" s="10"/>
      <c r="AUX345" s="10"/>
      <c r="AUY345" s="10"/>
      <c r="AUZ345" s="10"/>
      <c r="AVA345" s="10"/>
      <c r="AVB345" s="10"/>
      <c r="AVC345" s="10"/>
      <c r="AVD345" s="10"/>
      <c r="AVE345" s="10"/>
      <c r="AVF345" s="10"/>
      <c r="AVG345" s="10"/>
      <c r="AVH345" s="10"/>
      <c r="AVI345" s="10"/>
      <c r="AVJ345" s="10"/>
      <c r="AVK345" s="10"/>
      <c r="AVL345" s="10"/>
      <c r="AVM345" s="10"/>
      <c r="AVN345" s="10"/>
      <c r="AVO345" s="10"/>
      <c r="AVP345" s="10"/>
      <c r="AVQ345" s="10"/>
      <c r="AVR345" s="10"/>
      <c r="AVS345" s="10"/>
      <c r="AVT345" s="10"/>
      <c r="AVU345" s="10"/>
      <c r="AVV345" s="10"/>
      <c r="AVW345" s="10"/>
      <c r="AVX345" s="10"/>
      <c r="AVY345" s="10"/>
      <c r="AVZ345" s="10"/>
      <c r="AWA345" s="10"/>
      <c r="AWB345" s="10"/>
      <c r="AWC345" s="10"/>
      <c r="AWD345" s="10"/>
      <c r="AWE345" s="10"/>
      <c r="AWF345" s="10"/>
      <c r="AWG345" s="10"/>
      <c r="AWH345" s="10"/>
      <c r="AWI345" s="10"/>
      <c r="AWJ345" s="10"/>
      <c r="AWK345" s="10"/>
      <c r="AWL345" s="10"/>
      <c r="AWM345" s="10"/>
      <c r="AWN345" s="10"/>
      <c r="AWO345" s="10"/>
      <c r="AWP345" s="10"/>
      <c r="AWQ345" s="10"/>
      <c r="AWR345" s="10"/>
      <c r="AWS345" s="10"/>
      <c r="AWT345" s="10"/>
      <c r="AWU345" s="10"/>
      <c r="AWV345" s="10"/>
      <c r="AWW345" s="10"/>
      <c r="AWX345" s="10"/>
      <c r="AWY345" s="10"/>
      <c r="AWZ345" s="10"/>
      <c r="AXA345" s="10"/>
      <c r="AXB345" s="10"/>
      <c r="AXC345" s="10"/>
      <c r="AXD345" s="10"/>
      <c r="AXE345" s="10"/>
      <c r="AXF345" s="10"/>
      <c r="AXG345" s="10"/>
      <c r="AXH345" s="10"/>
      <c r="AXI345" s="10"/>
      <c r="AXJ345" s="10"/>
      <c r="AXK345" s="10"/>
      <c r="AXL345" s="10"/>
      <c r="AXM345" s="10"/>
      <c r="AXN345" s="10"/>
      <c r="AXO345" s="10"/>
      <c r="AXP345" s="10"/>
      <c r="AXQ345" s="10"/>
      <c r="AXR345" s="10"/>
      <c r="AXS345" s="10"/>
      <c r="AXT345" s="10"/>
      <c r="AXU345" s="10"/>
      <c r="AXV345" s="10"/>
      <c r="AXW345" s="10"/>
      <c r="AXX345" s="10"/>
      <c r="AXY345" s="10"/>
      <c r="AXZ345" s="10"/>
      <c r="AYA345" s="10"/>
      <c r="AYB345" s="10"/>
      <c r="AYC345" s="10"/>
      <c r="AYD345" s="10"/>
      <c r="AYE345" s="10"/>
      <c r="AYF345" s="10"/>
      <c r="AYG345" s="10"/>
      <c r="AYH345" s="10"/>
      <c r="AYI345" s="10"/>
      <c r="AYJ345" s="10"/>
      <c r="AYK345" s="10"/>
      <c r="AYL345" s="10"/>
      <c r="AYM345" s="10"/>
      <c r="AYN345" s="10"/>
      <c r="AYO345" s="10"/>
      <c r="AYP345" s="10"/>
      <c r="AYQ345" s="10"/>
      <c r="AYR345" s="10"/>
      <c r="AYS345" s="10"/>
      <c r="AYT345" s="10"/>
      <c r="AYU345" s="10"/>
      <c r="AYV345" s="10"/>
      <c r="AYW345" s="10"/>
      <c r="AYX345" s="10"/>
      <c r="AYY345" s="10"/>
      <c r="AYZ345" s="10"/>
      <c r="AZA345" s="10"/>
      <c r="AZB345" s="10"/>
      <c r="AZC345" s="10"/>
      <c r="AZD345" s="10"/>
      <c r="AZE345" s="10"/>
      <c r="AZF345" s="10"/>
      <c r="AZG345" s="10"/>
      <c r="AZH345" s="10"/>
      <c r="AZI345" s="10"/>
      <c r="AZJ345" s="10"/>
      <c r="AZK345" s="10"/>
      <c r="AZL345" s="10"/>
      <c r="AZM345" s="10"/>
      <c r="AZN345" s="10"/>
      <c r="AZO345" s="10"/>
      <c r="AZP345" s="10"/>
      <c r="AZQ345" s="10"/>
      <c r="AZR345" s="10"/>
      <c r="AZS345" s="10"/>
      <c r="AZT345" s="10"/>
      <c r="AZU345" s="10"/>
      <c r="AZV345" s="10"/>
      <c r="AZW345" s="10"/>
      <c r="AZX345" s="10"/>
      <c r="AZY345" s="10"/>
      <c r="AZZ345" s="10"/>
      <c r="BAA345" s="10"/>
      <c r="BAB345" s="10"/>
      <c r="BAC345" s="10"/>
      <c r="BAD345" s="10"/>
      <c r="BAE345" s="10"/>
      <c r="BAF345" s="10"/>
      <c r="BAG345" s="10"/>
      <c r="BAH345" s="10"/>
      <c r="BAI345" s="10"/>
      <c r="BAJ345" s="10"/>
      <c r="BAK345" s="10"/>
      <c r="BAL345" s="10"/>
      <c r="BAM345" s="10"/>
      <c r="BAN345" s="10"/>
      <c r="BAO345" s="10"/>
      <c r="BAP345" s="10"/>
      <c r="BAQ345" s="10"/>
      <c r="BAR345" s="10"/>
      <c r="BAS345" s="10"/>
      <c r="BAT345" s="10"/>
      <c r="BAU345" s="10"/>
      <c r="BAV345" s="10"/>
      <c r="BAW345" s="10"/>
      <c r="BAX345" s="10"/>
      <c r="BAY345" s="10"/>
      <c r="BAZ345" s="10"/>
      <c r="BBA345" s="10"/>
      <c r="BBB345" s="10"/>
      <c r="BBC345" s="10"/>
      <c r="BBD345" s="10"/>
      <c r="BBE345" s="10"/>
      <c r="BBF345" s="10"/>
      <c r="BBG345" s="10"/>
      <c r="BBH345" s="10"/>
      <c r="BBI345" s="10"/>
      <c r="BBJ345" s="10"/>
      <c r="BBK345" s="10"/>
      <c r="BBL345" s="10"/>
      <c r="BBM345" s="10"/>
      <c r="BBN345" s="10"/>
      <c r="BBO345" s="10"/>
      <c r="BBP345" s="10"/>
      <c r="BBQ345" s="10"/>
      <c r="BBR345" s="10"/>
      <c r="BBS345" s="10"/>
      <c r="BBT345" s="10"/>
      <c r="BBU345" s="10"/>
      <c r="BBV345" s="10"/>
      <c r="BBW345" s="10"/>
      <c r="BBX345" s="10"/>
      <c r="BBY345" s="10"/>
      <c r="BBZ345" s="10"/>
      <c r="BCA345" s="10"/>
      <c r="BCB345" s="10"/>
      <c r="BCC345" s="10"/>
      <c r="BCD345" s="10"/>
      <c r="BCE345" s="10"/>
      <c r="BCF345" s="10"/>
      <c r="BCG345" s="10"/>
      <c r="BCH345" s="10"/>
      <c r="BCI345" s="10"/>
      <c r="BCJ345" s="10"/>
      <c r="BCK345" s="10"/>
      <c r="BCL345" s="10"/>
      <c r="BCM345" s="10"/>
      <c r="BCN345" s="10"/>
      <c r="BCO345" s="10"/>
      <c r="BCP345" s="10"/>
      <c r="BCQ345" s="10"/>
      <c r="BCR345" s="10"/>
      <c r="BCS345" s="10"/>
      <c r="BCT345" s="10"/>
    </row>
    <row r="346" spans="1:1450" s="37" customFormat="1" x14ac:dyDescent="0.25">
      <c r="A346" s="17" t="s">
        <v>655</v>
      </c>
      <c r="B346" s="43" t="s">
        <v>655</v>
      </c>
      <c r="C346" s="8" t="s">
        <v>84</v>
      </c>
      <c r="D346" s="29" t="s">
        <v>764</v>
      </c>
      <c r="E346" s="14" t="s">
        <v>762</v>
      </c>
      <c r="F346" s="8" t="s">
        <v>683</v>
      </c>
      <c r="G346" s="43">
        <v>4154</v>
      </c>
      <c r="H346" s="43">
        <v>292</v>
      </c>
      <c r="I346" s="43">
        <v>193</v>
      </c>
      <c r="J346" s="43"/>
      <c r="K346" s="43"/>
      <c r="L346" s="29"/>
      <c r="M346" s="29"/>
      <c r="N346" s="29"/>
      <c r="O346" s="29" t="str">
        <f t="shared" si="59"/>
        <v/>
      </c>
      <c r="P346" s="29"/>
      <c r="Q346" s="44">
        <f>ABS(G346-$K$344)</f>
        <v>45527.6</v>
      </c>
      <c r="R346" s="30">
        <f>IF(Q346&gt;$P$344,"",G346)</f>
        <v>4154</v>
      </c>
      <c r="S346" s="30">
        <f t="shared" si="60"/>
        <v>193</v>
      </c>
      <c r="T346" s="29"/>
      <c r="U346" s="29"/>
      <c r="V346" s="29"/>
      <c r="W346" s="44">
        <f>IF(R346="","",((R346-$T$344)/S346)^2)</f>
        <v>6082.5855744449527</v>
      </c>
      <c r="X346" s="29"/>
      <c r="Y346" s="31"/>
      <c r="Z346" s="31"/>
      <c r="AA346" s="31"/>
      <c r="AB346" s="31"/>
      <c r="AC346" s="29"/>
      <c r="AD346" s="29"/>
      <c r="AE346" s="29"/>
      <c r="AF346" s="29"/>
      <c r="AG346" s="63"/>
      <c r="AH346" s="32"/>
      <c r="AI346" s="32"/>
      <c r="AJ346" s="32"/>
      <c r="AK346" s="32"/>
      <c r="AL346" s="29"/>
      <c r="AM346" s="10"/>
      <c r="AN346" s="10"/>
      <c r="AO346" s="29"/>
      <c r="AP346" s="29"/>
      <c r="AQ346" s="29"/>
      <c r="AR346" s="29"/>
      <c r="AS346" s="29"/>
      <c r="AT346" s="29"/>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c r="JC346" s="10"/>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0"/>
      <c r="NH346" s="10"/>
      <c r="NI346" s="10"/>
      <c r="NJ346" s="10"/>
      <c r="NK346" s="10"/>
      <c r="NL346" s="10"/>
      <c r="NM346" s="10"/>
      <c r="NN346" s="10"/>
      <c r="NO346" s="10"/>
      <c r="NP346" s="10"/>
      <c r="NQ346" s="10"/>
      <c r="NR346" s="10"/>
      <c r="NS346" s="10"/>
      <c r="NT346" s="10"/>
      <c r="NU346" s="10"/>
      <c r="NV346" s="10"/>
      <c r="NW346" s="10"/>
      <c r="NX346" s="10"/>
      <c r="NY346" s="10"/>
      <c r="NZ346" s="10"/>
      <c r="OA346" s="10"/>
      <c r="OB346" s="10"/>
      <c r="OC346" s="10"/>
      <c r="OD346" s="10"/>
      <c r="OE346" s="10"/>
      <c r="OF346" s="10"/>
      <c r="OG346" s="10"/>
      <c r="OH346" s="10"/>
      <c r="OI346" s="10"/>
      <c r="OJ346" s="10"/>
      <c r="OK346" s="10"/>
      <c r="OL346" s="10"/>
      <c r="OM346" s="10"/>
      <c r="ON346" s="10"/>
      <c r="OO346" s="10"/>
      <c r="OP346" s="10"/>
      <c r="OQ346" s="10"/>
      <c r="OR346" s="10"/>
      <c r="OS346" s="10"/>
      <c r="OT346" s="10"/>
      <c r="OU346" s="10"/>
      <c r="OV346" s="10"/>
      <c r="OW346" s="10"/>
      <c r="OX346" s="10"/>
      <c r="OY346" s="10"/>
      <c r="OZ346" s="10"/>
      <c r="PA346" s="10"/>
      <c r="PB346" s="10"/>
      <c r="PC346" s="10"/>
      <c r="PD346" s="10"/>
      <c r="PE346" s="10"/>
      <c r="PF346" s="10"/>
      <c r="PG346" s="10"/>
      <c r="PH346" s="10"/>
      <c r="PI346" s="10"/>
      <c r="PJ346" s="10"/>
      <c r="PK346" s="10"/>
      <c r="PL346" s="10"/>
      <c r="PM346" s="10"/>
      <c r="PN346" s="10"/>
      <c r="PO346" s="10"/>
      <c r="PP346" s="10"/>
      <c r="PQ346" s="10"/>
      <c r="PR346" s="10"/>
      <c r="PS346" s="10"/>
      <c r="PT346" s="10"/>
      <c r="PU346" s="10"/>
      <c r="PV346" s="10"/>
      <c r="PW346" s="10"/>
      <c r="PX346" s="10"/>
      <c r="PY346" s="10"/>
      <c r="PZ346" s="10"/>
      <c r="QA346" s="10"/>
      <c r="QB346" s="10"/>
      <c r="QC346" s="10"/>
      <c r="QD346" s="10"/>
      <c r="QE346" s="10"/>
      <c r="QF346" s="10"/>
      <c r="QG346" s="10"/>
      <c r="QH346" s="10"/>
      <c r="QI346" s="10"/>
      <c r="QJ346" s="10"/>
      <c r="QK346" s="10"/>
      <c r="QL346" s="10"/>
      <c r="QM346" s="10"/>
      <c r="QN346" s="10"/>
      <c r="QO346" s="10"/>
      <c r="QP346" s="10"/>
      <c r="QQ346" s="10"/>
      <c r="QR346" s="10"/>
      <c r="QS346" s="10"/>
      <c r="QT346" s="10"/>
      <c r="QU346" s="10"/>
      <c r="QV346" s="10"/>
      <c r="QW346" s="10"/>
      <c r="QX346" s="10"/>
      <c r="QY346" s="10"/>
      <c r="QZ346" s="10"/>
      <c r="RA346" s="10"/>
      <c r="RB346" s="10"/>
      <c r="RC346" s="10"/>
      <c r="RD346" s="10"/>
      <c r="RE346" s="10"/>
      <c r="RF346" s="10"/>
      <c r="RG346" s="10"/>
      <c r="RH346" s="10"/>
      <c r="RI346" s="10"/>
      <c r="RJ346" s="10"/>
      <c r="RK346" s="10"/>
      <c r="RL346" s="10"/>
      <c r="RM346" s="10"/>
      <c r="RN346" s="10"/>
      <c r="RO346" s="10"/>
      <c r="RP346" s="10"/>
      <c r="RQ346" s="10"/>
      <c r="RR346" s="10"/>
      <c r="RS346" s="10"/>
      <c r="RT346" s="10"/>
      <c r="RU346" s="10"/>
      <c r="RV346" s="10"/>
      <c r="RW346" s="10"/>
      <c r="RX346" s="10"/>
      <c r="RY346" s="10"/>
      <c r="RZ346" s="10"/>
      <c r="SA346" s="10"/>
      <c r="SB346" s="10"/>
      <c r="SC346" s="10"/>
      <c r="SD346" s="10"/>
      <c r="SE346" s="10"/>
      <c r="SF346" s="10"/>
      <c r="SG346" s="10"/>
      <c r="SH346" s="10"/>
      <c r="SI346" s="10"/>
      <c r="SJ346" s="10"/>
      <c r="SK346" s="10"/>
      <c r="SL346" s="10"/>
      <c r="SM346" s="10"/>
      <c r="SN346" s="10"/>
      <c r="SO346" s="10"/>
      <c r="SP346" s="10"/>
      <c r="SQ346" s="10"/>
      <c r="SR346" s="10"/>
      <c r="SS346" s="10"/>
      <c r="ST346" s="10"/>
      <c r="SU346" s="10"/>
      <c r="SV346" s="10"/>
      <c r="SW346" s="10"/>
      <c r="SX346" s="10"/>
      <c r="SY346" s="10"/>
      <c r="SZ346" s="10"/>
      <c r="TA346" s="10"/>
      <c r="TB346" s="10"/>
      <c r="TC346" s="10"/>
      <c r="TD346" s="10"/>
      <c r="TE346" s="10"/>
      <c r="TF346" s="10"/>
      <c r="TG346" s="10"/>
      <c r="TH346" s="10"/>
      <c r="TI346" s="10"/>
      <c r="TJ346" s="10"/>
      <c r="TK346" s="10"/>
      <c r="TL346" s="10"/>
      <c r="TM346" s="10"/>
      <c r="TN346" s="10"/>
      <c r="TO346" s="10"/>
      <c r="TP346" s="10"/>
      <c r="TQ346" s="10"/>
      <c r="TR346" s="10"/>
      <c r="TS346" s="10"/>
      <c r="TT346" s="10"/>
      <c r="TU346" s="10"/>
      <c r="TV346" s="10"/>
      <c r="TW346" s="10"/>
      <c r="TX346" s="10"/>
      <c r="TY346" s="10"/>
      <c r="TZ346" s="10"/>
      <c r="UA346" s="10"/>
      <c r="UB346" s="10"/>
      <c r="UC346" s="10"/>
      <c r="UD346" s="10"/>
      <c r="UE346" s="10"/>
      <c r="UF346" s="10"/>
      <c r="UG346" s="10"/>
      <c r="UH346" s="10"/>
      <c r="UI346" s="10"/>
      <c r="UJ346" s="10"/>
      <c r="UK346" s="10"/>
      <c r="UL346" s="10"/>
      <c r="UM346" s="10"/>
      <c r="UN346" s="10"/>
      <c r="UO346" s="10"/>
      <c r="UP346" s="10"/>
      <c r="UQ346" s="10"/>
      <c r="UR346" s="10"/>
      <c r="US346" s="10"/>
      <c r="UT346" s="10"/>
      <c r="UU346" s="10"/>
      <c r="UV346" s="10"/>
      <c r="UW346" s="10"/>
      <c r="UX346" s="10"/>
      <c r="UY346" s="10"/>
      <c r="UZ346" s="10"/>
      <c r="VA346" s="10"/>
      <c r="VB346" s="10"/>
      <c r="VC346" s="10"/>
      <c r="VD346" s="10"/>
      <c r="VE346" s="10"/>
      <c r="VF346" s="10"/>
      <c r="VG346" s="10"/>
      <c r="VH346" s="10"/>
      <c r="VI346" s="10"/>
      <c r="VJ346" s="10"/>
      <c r="VK346" s="10"/>
      <c r="VL346" s="10"/>
      <c r="VM346" s="10"/>
      <c r="VN346" s="10"/>
      <c r="VO346" s="10"/>
      <c r="VP346" s="10"/>
      <c r="VQ346" s="10"/>
      <c r="VR346" s="10"/>
      <c r="VS346" s="10"/>
      <c r="VT346" s="10"/>
      <c r="VU346" s="10"/>
      <c r="VV346" s="10"/>
      <c r="VW346" s="10"/>
      <c r="VX346" s="10"/>
      <c r="VY346" s="10"/>
      <c r="VZ346" s="10"/>
      <c r="WA346" s="10"/>
      <c r="WB346" s="10"/>
      <c r="WC346" s="10"/>
      <c r="WD346" s="10"/>
      <c r="WE346" s="10"/>
      <c r="WF346" s="10"/>
      <c r="WG346" s="10"/>
      <c r="WH346" s="10"/>
      <c r="WI346" s="10"/>
      <c r="WJ346" s="10"/>
      <c r="WK346" s="10"/>
      <c r="WL346" s="10"/>
      <c r="WM346" s="10"/>
      <c r="WN346" s="10"/>
      <c r="WO346" s="10"/>
      <c r="WP346" s="10"/>
      <c r="WQ346" s="10"/>
      <c r="WR346" s="10"/>
      <c r="WS346" s="10"/>
      <c r="WT346" s="10"/>
      <c r="WU346" s="10"/>
      <c r="WV346" s="10"/>
      <c r="WW346" s="10"/>
      <c r="WX346" s="10"/>
      <c r="WY346" s="10"/>
      <c r="WZ346" s="10"/>
      <c r="XA346" s="10"/>
      <c r="XB346" s="10"/>
      <c r="XC346" s="10"/>
      <c r="XD346" s="10"/>
      <c r="XE346" s="10"/>
      <c r="XF346" s="10"/>
      <c r="XG346" s="10"/>
      <c r="XH346" s="10"/>
      <c r="XI346" s="10"/>
      <c r="XJ346" s="10"/>
      <c r="XK346" s="10"/>
      <c r="XL346" s="10"/>
      <c r="XM346" s="10"/>
      <c r="XN346" s="10"/>
      <c r="XO346" s="10"/>
      <c r="XP346" s="10"/>
      <c r="XQ346" s="10"/>
      <c r="XR346" s="10"/>
      <c r="XS346" s="10"/>
      <c r="XT346" s="10"/>
      <c r="XU346" s="10"/>
      <c r="XV346" s="10"/>
      <c r="XW346" s="10"/>
      <c r="XX346" s="10"/>
      <c r="XY346" s="10"/>
      <c r="XZ346" s="10"/>
      <c r="YA346" s="10"/>
      <c r="YB346" s="10"/>
      <c r="YC346" s="10"/>
      <c r="YD346" s="10"/>
      <c r="YE346" s="10"/>
      <c r="YF346" s="10"/>
      <c r="YG346" s="10"/>
      <c r="YH346" s="10"/>
      <c r="YI346" s="10"/>
      <c r="YJ346" s="10"/>
      <c r="YK346" s="10"/>
      <c r="YL346" s="10"/>
      <c r="YM346" s="10"/>
      <c r="YN346" s="10"/>
      <c r="YO346" s="10"/>
      <c r="YP346" s="10"/>
      <c r="YQ346" s="10"/>
      <c r="YR346" s="10"/>
      <c r="YS346" s="10"/>
      <c r="YT346" s="10"/>
      <c r="YU346" s="10"/>
      <c r="YV346" s="10"/>
      <c r="YW346" s="10"/>
      <c r="YX346" s="10"/>
      <c r="YY346" s="10"/>
      <c r="YZ346" s="10"/>
      <c r="ZA346" s="10"/>
      <c r="ZB346" s="10"/>
      <c r="ZC346" s="10"/>
      <c r="ZD346" s="10"/>
      <c r="ZE346" s="10"/>
      <c r="ZF346" s="10"/>
      <c r="ZG346" s="10"/>
      <c r="ZH346" s="10"/>
      <c r="ZI346" s="10"/>
      <c r="ZJ346" s="10"/>
      <c r="ZK346" s="10"/>
      <c r="ZL346" s="10"/>
      <c r="ZM346" s="10"/>
      <c r="ZN346" s="10"/>
      <c r="ZO346" s="10"/>
      <c r="ZP346" s="10"/>
      <c r="ZQ346" s="10"/>
      <c r="ZR346" s="10"/>
      <c r="ZS346" s="10"/>
      <c r="ZT346" s="10"/>
      <c r="ZU346" s="10"/>
      <c r="ZV346" s="10"/>
      <c r="ZW346" s="10"/>
      <c r="ZX346" s="10"/>
      <c r="ZY346" s="10"/>
      <c r="ZZ346" s="10"/>
      <c r="AAA346" s="10"/>
      <c r="AAB346" s="10"/>
      <c r="AAC346" s="10"/>
      <c r="AAD346" s="10"/>
      <c r="AAE346" s="10"/>
      <c r="AAF346" s="10"/>
      <c r="AAG346" s="10"/>
      <c r="AAH346" s="10"/>
      <c r="AAI346" s="10"/>
      <c r="AAJ346" s="10"/>
      <c r="AAK346" s="10"/>
      <c r="AAL346" s="10"/>
      <c r="AAM346" s="10"/>
      <c r="AAN346" s="10"/>
      <c r="AAO346" s="10"/>
      <c r="AAP346" s="10"/>
      <c r="AAQ346" s="10"/>
      <c r="AAR346" s="10"/>
      <c r="AAS346" s="10"/>
      <c r="AAT346" s="10"/>
      <c r="AAU346" s="10"/>
      <c r="AAV346" s="10"/>
      <c r="AAW346" s="10"/>
      <c r="AAX346" s="10"/>
      <c r="AAY346" s="10"/>
      <c r="AAZ346" s="10"/>
      <c r="ABA346" s="10"/>
      <c r="ABB346" s="10"/>
      <c r="ABC346" s="10"/>
      <c r="ABD346" s="10"/>
      <c r="ABE346" s="10"/>
      <c r="ABF346" s="10"/>
      <c r="ABG346" s="10"/>
      <c r="ABH346" s="10"/>
      <c r="ABI346" s="10"/>
      <c r="ABJ346" s="10"/>
      <c r="ABK346" s="10"/>
      <c r="ABL346" s="10"/>
      <c r="ABM346" s="10"/>
      <c r="ABN346" s="10"/>
      <c r="ABO346" s="10"/>
      <c r="ABP346" s="10"/>
      <c r="ABQ346" s="10"/>
      <c r="ABR346" s="10"/>
      <c r="ABS346" s="10"/>
      <c r="ABT346" s="10"/>
      <c r="ABU346" s="10"/>
      <c r="ABV346" s="10"/>
      <c r="ABW346" s="10"/>
      <c r="ABX346" s="10"/>
      <c r="ABY346" s="10"/>
      <c r="ABZ346" s="10"/>
      <c r="ACA346" s="10"/>
      <c r="ACB346" s="10"/>
      <c r="ACC346" s="10"/>
      <c r="ACD346" s="10"/>
      <c r="ACE346" s="10"/>
      <c r="ACF346" s="10"/>
      <c r="ACG346" s="10"/>
      <c r="ACH346" s="10"/>
      <c r="ACI346" s="10"/>
      <c r="ACJ346" s="10"/>
      <c r="ACK346" s="10"/>
      <c r="ACL346" s="10"/>
      <c r="ACM346" s="10"/>
      <c r="ACN346" s="10"/>
      <c r="ACO346" s="10"/>
      <c r="ACP346" s="10"/>
      <c r="ACQ346" s="10"/>
      <c r="ACR346" s="10"/>
      <c r="ACS346" s="10"/>
      <c r="ACT346" s="10"/>
      <c r="ACU346" s="10"/>
      <c r="ACV346" s="10"/>
      <c r="ACW346" s="10"/>
      <c r="ACX346" s="10"/>
      <c r="ACY346" s="10"/>
      <c r="ACZ346" s="10"/>
      <c r="ADA346" s="10"/>
      <c r="ADB346" s="10"/>
      <c r="ADC346" s="10"/>
      <c r="ADD346" s="10"/>
      <c r="ADE346" s="10"/>
      <c r="ADF346" s="10"/>
      <c r="ADG346" s="10"/>
      <c r="ADH346" s="10"/>
      <c r="ADI346" s="10"/>
      <c r="ADJ346" s="10"/>
      <c r="ADK346" s="10"/>
      <c r="ADL346" s="10"/>
      <c r="ADM346" s="10"/>
      <c r="ADN346" s="10"/>
      <c r="ADO346" s="10"/>
      <c r="ADP346" s="10"/>
      <c r="ADQ346" s="10"/>
      <c r="ADR346" s="10"/>
      <c r="ADS346" s="10"/>
      <c r="ADT346" s="10"/>
      <c r="ADU346" s="10"/>
      <c r="ADV346" s="10"/>
      <c r="ADW346" s="10"/>
      <c r="ADX346" s="10"/>
      <c r="ADY346" s="10"/>
      <c r="ADZ346" s="10"/>
      <c r="AEA346" s="10"/>
      <c r="AEB346" s="10"/>
      <c r="AEC346" s="10"/>
      <c r="AED346" s="10"/>
      <c r="AEE346" s="10"/>
      <c r="AEF346" s="10"/>
      <c r="AEG346" s="10"/>
      <c r="AEH346" s="10"/>
      <c r="AEI346" s="10"/>
      <c r="AEJ346" s="10"/>
      <c r="AEK346" s="10"/>
      <c r="AEL346" s="10"/>
      <c r="AEM346" s="10"/>
      <c r="AEN346" s="10"/>
      <c r="AEO346" s="10"/>
      <c r="AEP346" s="10"/>
      <c r="AEQ346" s="10"/>
      <c r="AER346" s="10"/>
      <c r="AES346" s="10"/>
      <c r="AET346" s="10"/>
      <c r="AEU346" s="10"/>
      <c r="AEV346" s="10"/>
      <c r="AEW346" s="10"/>
      <c r="AEX346" s="10"/>
      <c r="AEY346" s="10"/>
      <c r="AEZ346" s="10"/>
      <c r="AFA346" s="10"/>
      <c r="AFB346" s="10"/>
      <c r="AFC346" s="10"/>
      <c r="AFD346" s="10"/>
      <c r="AFE346" s="10"/>
      <c r="AFF346" s="10"/>
      <c r="AFG346" s="10"/>
      <c r="AFH346" s="10"/>
      <c r="AFI346" s="10"/>
      <c r="AFJ346" s="10"/>
      <c r="AFK346" s="10"/>
      <c r="AFL346" s="10"/>
      <c r="AFM346" s="10"/>
      <c r="AFN346" s="10"/>
      <c r="AFO346" s="10"/>
      <c r="AFP346" s="10"/>
      <c r="AFQ346" s="10"/>
      <c r="AFR346" s="10"/>
      <c r="AFS346" s="10"/>
      <c r="AFT346" s="10"/>
      <c r="AFU346" s="10"/>
      <c r="AFV346" s="10"/>
      <c r="AFW346" s="10"/>
      <c r="AFX346" s="10"/>
      <c r="AFY346" s="10"/>
      <c r="AFZ346" s="10"/>
      <c r="AGA346" s="10"/>
      <c r="AGB346" s="10"/>
      <c r="AGC346" s="10"/>
      <c r="AGD346" s="10"/>
      <c r="AGE346" s="10"/>
      <c r="AGF346" s="10"/>
      <c r="AGG346" s="10"/>
      <c r="AGH346" s="10"/>
      <c r="AGI346" s="10"/>
      <c r="AGJ346" s="10"/>
      <c r="AGK346" s="10"/>
      <c r="AGL346" s="10"/>
      <c r="AGM346" s="10"/>
      <c r="AGN346" s="10"/>
      <c r="AGO346" s="10"/>
      <c r="AGP346" s="10"/>
      <c r="AGQ346" s="10"/>
      <c r="AGR346" s="10"/>
      <c r="AGS346" s="10"/>
      <c r="AGT346" s="10"/>
      <c r="AGU346" s="10"/>
      <c r="AGV346" s="10"/>
      <c r="AGW346" s="10"/>
      <c r="AGX346" s="10"/>
      <c r="AGY346" s="10"/>
      <c r="AGZ346" s="10"/>
      <c r="AHA346" s="10"/>
      <c r="AHB346" s="10"/>
      <c r="AHC346" s="10"/>
      <c r="AHD346" s="10"/>
      <c r="AHE346" s="10"/>
      <c r="AHF346" s="10"/>
      <c r="AHG346" s="10"/>
      <c r="AHH346" s="10"/>
      <c r="AHI346" s="10"/>
      <c r="AHJ346" s="10"/>
      <c r="AHK346" s="10"/>
      <c r="AHL346" s="10"/>
      <c r="AHM346" s="10"/>
      <c r="AHN346" s="10"/>
      <c r="AHO346" s="10"/>
      <c r="AHP346" s="10"/>
      <c r="AHQ346" s="10"/>
      <c r="AHR346" s="10"/>
      <c r="AHS346" s="10"/>
      <c r="AHT346" s="10"/>
      <c r="AHU346" s="10"/>
      <c r="AHV346" s="10"/>
      <c r="AHW346" s="10"/>
      <c r="AHX346" s="10"/>
      <c r="AHY346" s="10"/>
      <c r="AHZ346" s="10"/>
      <c r="AIA346" s="10"/>
      <c r="AIB346" s="10"/>
      <c r="AIC346" s="10"/>
      <c r="AID346" s="10"/>
      <c r="AIE346" s="10"/>
      <c r="AIF346" s="10"/>
      <c r="AIG346" s="10"/>
      <c r="AIH346" s="10"/>
      <c r="AII346" s="10"/>
      <c r="AIJ346" s="10"/>
      <c r="AIK346" s="10"/>
      <c r="AIL346" s="10"/>
      <c r="AIM346" s="10"/>
      <c r="AIN346" s="10"/>
      <c r="AIO346" s="10"/>
      <c r="AIP346" s="10"/>
      <c r="AIQ346" s="10"/>
      <c r="AIR346" s="10"/>
      <c r="AIS346" s="10"/>
      <c r="AIT346" s="10"/>
      <c r="AIU346" s="10"/>
      <c r="AIV346" s="10"/>
      <c r="AIW346" s="10"/>
      <c r="AIX346" s="10"/>
      <c r="AIY346" s="10"/>
      <c r="AIZ346" s="10"/>
      <c r="AJA346" s="10"/>
      <c r="AJB346" s="10"/>
      <c r="AJC346" s="10"/>
      <c r="AJD346" s="10"/>
      <c r="AJE346" s="10"/>
      <c r="AJF346" s="10"/>
      <c r="AJG346" s="10"/>
      <c r="AJH346" s="10"/>
      <c r="AJI346" s="10"/>
      <c r="AJJ346" s="10"/>
      <c r="AJK346" s="10"/>
      <c r="AJL346" s="10"/>
      <c r="AJM346" s="10"/>
      <c r="AJN346" s="10"/>
      <c r="AJO346" s="10"/>
      <c r="AJP346" s="10"/>
      <c r="AJQ346" s="10"/>
      <c r="AJR346" s="10"/>
      <c r="AJS346" s="10"/>
      <c r="AJT346" s="10"/>
      <c r="AJU346" s="10"/>
      <c r="AJV346" s="10"/>
      <c r="AJW346" s="10"/>
      <c r="AJX346" s="10"/>
      <c r="AJY346" s="10"/>
      <c r="AJZ346" s="10"/>
      <c r="AKA346" s="10"/>
      <c r="AKB346" s="10"/>
      <c r="AKC346" s="10"/>
      <c r="AKD346" s="10"/>
      <c r="AKE346" s="10"/>
      <c r="AKF346" s="10"/>
      <c r="AKG346" s="10"/>
      <c r="AKH346" s="10"/>
      <c r="AKI346" s="10"/>
      <c r="AKJ346" s="10"/>
      <c r="AKK346" s="10"/>
      <c r="AKL346" s="10"/>
      <c r="AKM346" s="10"/>
      <c r="AKN346" s="10"/>
      <c r="AKO346" s="10"/>
      <c r="AKP346" s="10"/>
      <c r="AKQ346" s="10"/>
      <c r="AKR346" s="10"/>
      <c r="AKS346" s="10"/>
      <c r="AKT346" s="10"/>
      <c r="AKU346" s="10"/>
      <c r="AKV346" s="10"/>
      <c r="AKW346" s="10"/>
      <c r="AKX346" s="10"/>
      <c r="AKY346" s="10"/>
      <c r="AKZ346" s="10"/>
      <c r="ALA346" s="10"/>
      <c r="ALB346" s="10"/>
      <c r="ALC346" s="10"/>
      <c r="ALD346" s="10"/>
      <c r="ALE346" s="10"/>
      <c r="ALF346" s="10"/>
      <c r="ALG346" s="10"/>
      <c r="ALH346" s="10"/>
      <c r="ALI346" s="10"/>
      <c r="ALJ346" s="10"/>
      <c r="ALK346" s="10"/>
      <c r="ALL346" s="10"/>
      <c r="ALM346" s="10"/>
      <c r="ALN346" s="10"/>
      <c r="ALO346" s="10"/>
      <c r="ALP346" s="10"/>
      <c r="ALQ346" s="10"/>
      <c r="ALR346" s="10"/>
      <c r="ALS346" s="10"/>
      <c r="ALT346" s="10"/>
      <c r="ALU346" s="10"/>
      <c r="ALV346" s="10"/>
      <c r="ALW346" s="10"/>
      <c r="ALX346" s="10"/>
      <c r="ALY346" s="10"/>
      <c r="ALZ346" s="10"/>
      <c r="AMA346" s="10"/>
      <c r="AMB346" s="10"/>
      <c r="AMC346" s="10"/>
      <c r="AMD346" s="10"/>
      <c r="AME346" s="10"/>
      <c r="AMF346" s="10"/>
      <c r="AMG346" s="10"/>
      <c r="AMH346" s="10"/>
      <c r="AMI346" s="10"/>
      <c r="AMJ346" s="10"/>
      <c r="AMK346" s="10"/>
      <c r="AML346" s="10"/>
      <c r="AMM346" s="10"/>
      <c r="AMN346" s="10"/>
      <c r="AMO346" s="10"/>
      <c r="AMP346" s="10"/>
      <c r="AMQ346" s="10"/>
      <c r="AMR346" s="10"/>
      <c r="AMS346" s="10"/>
      <c r="AMT346" s="10"/>
      <c r="AMU346" s="10"/>
      <c r="AMV346" s="10"/>
      <c r="AMW346" s="10"/>
      <c r="AMX346" s="10"/>
      <c r="AMY346" s="10"/>
      <c r="AMZ346" s="10"/>
      <c r="ANA346" s="10"/>
      <c r="ANB346" s="10"/>
      <c r="ANC346" s="10"/>
      <c r="AND346" s="10"/>
      <c r="ANE346" s="10"/>
      <c r="ANF346" s="10"/>
      <c r="ANG346" s="10"/>
      <c r="ANH346" s="10"/>
      <c r="ANI346" s="10"/>
      <c r="ANJ346" s="10"/>
      <c r="ANK346" s="10"/>
      <c r="ANL346" s="10"/>
      <c r="ANM346" s="10"/>
      <c r="ANN346" s="10"/>
      <c r="ANO346" s="10"/>
      <c r="ANP346" s="10"/>
      <c r="ANQ346" s="10"/>
      <c r="ANR346" s="10"/>
      <c r="ANS346" s="10"/>
      <c r="ANT346" s="10"/>
      <c r="ANU346" s="10"/>
      <c r="ANV346" s="10"/>
      <c r="ANW346" s="10"/>
      <c r="ANX346" s="10"/>
      <c r="ANY346" s="10"/>
      <c r="ANZ346" s="10"/>
      <c r="AOA346" s="10"/>
      <c r="AOB346" s="10"/>
      <c r="AOC346" s="10"/>
      <c r="AOD346" s="10"/>
      <c r="AOE346" s="10"/>
      <c r="AOF346" s="10"/>
      <c r="AOG346" s="10"/>
      <c r="AOH346" s="10"/>
      <c r="AOI346" s="10"/>
      <c r="AOJ346" s="10"/>
      <c r="AOK346" s="10"/>
      <c r="AOL346" s="10"/>
      <c r="AOM346" s="10"/>
      <c r="AON346" s="10"/>
      <c r="AOO346" s="10"/>
      <c r="AOP346" s="10"/>
      <c r="AOQ346" s="10"/>
      <c r="AOR346" s="10"/>
      <c r="AOS346" s="10"/>
      <c r="AOT346" s="10"/>
      <c r="AOU346" s="10"/>
      <c r="AOV346" s="10"/>
      <c r="AOW346" s="10"/>
      <c r="AOX346" s="10"/>
      <c r="AOY346" s="10"/>
      <c r="AOZ346" s="10"/>
      <c r="APA346" s="10"/>
      <c r="APB346" s="10"/>
      <c r="APC346" s="10"/>
      <c r="APD346" s="10"/>
      <c r="APE346" s="10"/>
      <c r="APF346" s="10"/>
      <c r="APG346" s="10"/>
      <c r="APH346" s="10"/>
      <c r="API346" s="10"/>
      <c r="APJ346" s="10"/>
      <c r="APK346" s="10"/>
      <c r="APL346" s="10"/>
      <c r="APM346" s="10"/>
      <c r="APN346" s="10"/>
      <c r="APO346" s="10"/>
      <c r="APP346" s="10"/>
      <c r="APQ346" s="10"/>
      <c r="APR346" s="10"/>
      <c r="APS346" s="10"/>
      <c r="APT346" s="10"/>
      <c r="APU346" s="10"/>
      <c r="APV346" s="10"/>
      <c r="APW346" s="10"/>
      <c r="APX346" s="10"/>
      <c r="APY346" s="10"/>
      <c r="APZ346" s="10"/>
      <c r="AQA346" s="10"/>
      <c r="AQB346" s="10"/>
      <c r="AQC346" s="10"/>
      <c r="AQD346" s="10"/>
      <c r="AQE346" s="10"/>
      <c r="AQF346" s="10"/>
      <c r="AQG346" s="10"/>
      <c r="AQH346" s="10"/>
      <c r="AQI346" s="10"/>
      <c r="AQJ346" s="10"/>
      <c r="AQK346" s="10"/>
      <c r="AQL346" s="10"/>
      <c r="AQM346" s="10"/>
      <c r="AQN346" s="10"/>
      <c r="AQO346" s="10"/>
      <c r="AQP346" s="10"/>
      <c r="AQQ346" s="10"/>
      <c r="AQR346" s="10"/>
      <c r="AQS346" s="10"/>
      <c r="AQT346" s="10"/>
      <c r="AQU346" s="10"/>
      <c r="AQV346" s="10"/>
      <c r="AQW346" s="10"/>
      <c r="AQX346" s="10"/>
      <c r="AQY346" s="10"/>
      <c r="AQZ346" s="10"/>
      <c r="ARA346" s="10"/>
      <c r="ARB346" s="10"/>
      <c r="ARC346" s="10"/>
      <c r="ARD346" s="10"/>
      <c r="ARE346" s="10"/>
      <c r="ARF346" s="10"/>
      <c r="ARG346" s="10"/>
      <c r="ARH346" s="10"/>
      <c r="ARI346" s="10"/>
      <c r="ARJ346" s="10"/>
      <c r="ARK346" s="10"/>
      <c r="ARL346" s="10"/>
      <c r="ARM346" s="10"/>
      <c r="ARN346" s="10"/>
      <c r="ARO346" s="10"/>
      <c r="ARP346" s="10"/>
      <c r="ARQ346" s="10"/>
      <c r="ARR346" s="10"/>
      <c r="ARS346" s="10"/>
      <c r="ART346" s="10"/>
      <c r="ARU346" s="10"/>
      <c r="ARV346" s="10"/>
      <c r="ARW346" s="10"/>
      <c r="ARX346" s="10"/>
      <c r="ARY346" s="10"/>
      <c r="ARZ346" s="10"/>
      <c r="ASA346" s="10"/>
      <c r="ASB346" s="10"/>
      <c r="ASC346" s="10"/>
      <c r="ASD346" s="10"/>
      <c r="ASE346" s="10"/>
      <c r="ASF346" s="10"/>
      <c r="ASG346" s="10"/>
      <c r="ASH346" s="10"/>
      <c r="ASI346" s="10"/>
      <c r="ASJ346" s="10"/>
      <c r="ASK346" s="10"/>
      <c r="ASL346" s="10"/>
      <c r="ASM346" s="10"/>
      <c r="ASN346" s="10"/>
      <c r="ASO346" s="10"/>
      <c r="ASP346" s="10"/>
      <c r="ASQ346" s="10"/>
      <c r="ASR346" s="10"/>
      <c r="ASS346" s="10"/>
      <c r="AST346" s="10"/>
      <c r="ASU346" s="10"/>
      <c r="ASV346" s="10"/>
      <c r="ASW346" s="10"/>
      <c r="ASX346" s="10"/>
      <c r="ASY346" s="10"/>
      <c r="ASZ346" s="10"/>
      <c r="ATA346" s="10"/>
      <c r="ATB346" s="10"/>
      <c r="ATC346" s="10"/>
      <c r="ATD346" s="10"/>
      <c r="ATE346" s="10"/>
      <c r="ATF346" s="10"/>
      <c r="ATG346" s="10"/>
      <c r="ATH346" s="10"/>
      <c r="ATI346" s="10"/>
      <c r="ATJ346" s="10"/>
      <c r="ATK346" s="10"/>
      <c r="ATL346" s="10"/>
      <c r="ATM346" s="10"/>
      <c r="ATN346" s="10"/>
      <c r="ATO346" s="10"/>
      <c r="ATP346" s="10"/>
      <c r="ATQ346" s="10"/>
      <c r="ATR346" s="10"/>
      <c r="ATS346" s="10"/>
      <c r="ATT346" s="10"/>
      <c r="ATU346" s="10"/>
      <c r="ATV346" s="10"/>
      <c r="ATW346" s="10"/>
      <c r="ATX346" s="10"/>
      <c r="ATY346" s="10"/>
      <c r="ATZ346" s="10"/>
      <c r="AUA346" s="10"/>
      <c r="AUB346" s="10"/>
      <c r="AUC346" s="10"/>
      <c r="AUD346" s="10"/>
      <c r="AUE346" s="10"/>
      <c r="AUF346" s="10"/>
      <c r="AUG346" s="10"/>
      <c r="AUH346" s="10"/>
      <c r="AUI346" s="10"/>
      <c r="AUJ346" s="10"/>
      <c r="AUK346" s="10"/>
      <c r="AUL346" s="10"/>
      <c r="AUM346" s="10"/>
      <c r="AUN346" s="10"/>
      <c r="AUO346" s="10"/>
      <c r="AUP346" s="10"/>
      <c r="AUQ346" s="10"/>
      <c r="AUR346" s="10"/>
      <c r="AUS346" s="10"/>
      <c r="AUT346" s="10"/>
      <c r="AUU346" s="10"/>
      <c r="AUV346" s="10"/>
      <c r="AUW346" s="10"/>
      <c r="AUX346" s="10"/>
      <c r="AUY346" s="10"/>
      <c r="AUZ346" s="10"/>
      <c r="AVA346" s="10"/>
      <c r="AVB346" s="10"/>
      <c r="AVC346" s="10"/>
      <c r="AVD346" s="10"/>
      <c r="AVE346" s="10"/>
      <c r="AVF346" s="10"/>
      <c r="AVG346" s="10"/>
      <c r="AVH346" s="10"/>
      <c r="AVI346" s="10"/>
      <c r="AVJ346" s="10"/>
      <c r="AVK346" s="10"/>
      <c r="AVL346" s="10"/>
      <c r="AVM346" s="10"/>
      <c r="AVN346" s="10"/>
      <c r="AVO346" s="10"/>
      <c r="AVP346" s="10"/>
      <c r="AVQ346" s="10"/>
      <c r="AVR346" s="10"/>
      <c r="AVS346" s="10"/>
      <c r="AVT346" s="10"/>
      <c r="AVU346" s="10"/>
      <c r="AVV346" s="10"/>
      <c r="AVW346" s="10"/>
      <c r="AVX346" s="10"/>
      <c r="AVY346" s="10"/>
      <c r="AVZ346" s="10"/>
      <c r="AWA346" s="10"/>
      <c r="AWB346" s="10"/>
      <c r="AWC346" s="10"/>
      <c r="AWD346" s="10"/>
      <c r="AWE346" s="10"/>
      <c r="AWF346" s="10"/>
      <c r="AWG346" s="10"/>
      <c r="AWH346" s="10"/>
      <c r="AWI346" s="10"/>
      <c r="AWJ346" s="10"/>
      <c r="AWK346" s="10"/>
      <c r="AWL346" s="10"/>
      <c r="AWM346" s="10"/>
      <c r="AWN346" s="10"/>
      <c r="AWO346" s="10"/>
      <c r="AWP346" s="10"/>
      <c r="AWQ346" s="10"/>
      <c r="AWR346" s="10"/>
      <c r="AWS346" s="10"/>
      <c r="AWT346" s="10"/>
      <c r="AWU346" s="10"/>
      <c r="AWV346" s="10"/>
      <c r="AWW346" s="10"/>
      <c r="AWX346" s="10"/>
      <c r="AWY346" s="10"/>
      <c r="AWZ346" s="10"/>
      <c r="AXA346" s="10"/>
      <c r="AXB346" s="10"/>
      <c r="AXC346" s="10"/>
      <c r="AXD346" s="10"/>
      <c r="AXE346" s="10"/>
      <c r="AXF346" s="10"/>
      <c r="AXG346" s="10"/>
      <c r="AXH346" s="10"/>
      <c r="AXI346" s="10"/>
      <c r="AXJ346" s="10"/>
      <c r="AXK346" s="10"/>
      <c r="AXL346" s="10"/>
      <c r="AXM346" s="10"/>
      <c r="AXN346" s="10"/>
      <c r="AXO346" s="10"/>
      <c r="AXP346" s="10"/>
      <c r="AXQ346" s="10"/>
      <c r="AXR346" s="10"/>
      <c r="AXS346" s="10"/>
      <c r="AXT346" s="10"/>
      <c r="AXU346" s="10"/>
      <c r="AXV346" s="10"/>
      <c r="AXW346" s="10"/>
      <c r="AXX346" s="10"/>
      <c r="AXY346" s="10"/>
      <c r="AXZ346" s="10"/>
      <c r="AYA346" s="10"/>
      <c r="AYB346" s="10"/>
      <c r="AYC346" s="10"/>
      <c r="AYD346" s="10"/>
      <c r="AYE346" s="10"/>
      <c r="AYF346" s="10"/>
      <c r="AYG346" s="10"/>
      <c r="AYH346" s="10"/>
      <c r="AYI346" s="10"/>
      <c r="AYJ346" s="10"/>
      <c r="AYK346" s="10"/>
      <c r="AYL346" s="10"/>
      <c r="AYM346" s="10"/>
      <c r="AYN346" s="10"/>
      <c r="AYO346" s="10"/>
      <c r="AYP346" s="10"/>
      <c r="AYQ346" s="10"/>
      <c r="AYR346" s="10"/>
      <c r="AYS346" s="10"/>
      <c r="AYT346" s="10"/>
      <c r="AYU346" s="10"/>
      <c r="AYV346" s="10"/>
      <c r="AYW346" s="10"/>
      <c r="AYX346" s="10"/>
      <c r="AYY346" s="10"/>
      <c r="AYZ346" s="10"/>
      <c r="AZA346" s="10"/>
      <c r="AZB346" s="10"/>
      <c r="AZC346" s="10"/>
      <c r="AZD346" s="10"/>
      <c r="AZE346" s="10"/>
      <c r="AZF346" s="10"/>
      <c r="AZG346" s="10"/>
      <c r="AZH346" s="10"/>
      <c r="AZI346" s="10"/>
      <c r="AZJ346" s="10"/>
      <c r="AZK346" s="10"/>
      <c r="AZL346" s="10"/>
      <c r="AZM346" s="10"/>
      <c r="AZN346" s="10"/>
      <c r="AZO346" s="10"/>
      <c r="AZP346" s="10"/>
      <c r="AZQ346" s="10"/>
      <c r="AZR346" s="10"/>
      <c r="AZS346" s="10"/>
      <c r="AZT346" s="10"/>
      <c r="AZU346" s="10"/>
      <c r="AZV346" s="10"/>
      <c r="AZW346" s="10"/>
      <c r="AZX346" s="10"/>
      <c r="AZY346" s="10"/>
      <c r="AZZ346" s="10"/>
      <c r="BAA346" s="10"/>
      <c r="BAB346" s="10"/>
      <c r="BAC346" s="10"/>
      <c r="BAD346" s="10"/>
      <c r="BAE346" s="10"/>
      <c r="BAF346" s="10"/>
      <c r="BAG346" s="10"/>
      <c r="BAH346" s="10"/>
      <c r="BAI346" s="10"/>
      <c r="BAJ346" s="10"/>
      <c r="BAK346" s="10"/>
      <c r="BAL346" s="10"/>
      <c r="BAM346" s="10"/>
      <c r="BAN346" s="10"/>
      <c r="BAO346" s="10"/>
      <c r="BAP346" s="10"/>
      <c r="BAQ346" s="10"/>
      <c r="BAR346" s="10"/>
      <c r="BAS346" s="10"/>
      <c r="BAT346" s="10"/>
      <c r="BAU346" s="10"/>
      <c r="BAV346" s="10"/>
      <c r="BAW346" s="10"/>
      <c r="BAX346" s="10"/>
      <c r="BAY346" s="10"/>
      <c r="BAZ346" s="10"/>
      <c r="BBA346" s="10"/>
      <c r="BBB346" s="10"/>
      <c r="BBC346" s="10"/>
      <c r="BBD346" s="10"/>
      <c r="BBE346" s="10"/>
      <c r="BBF346" s="10"/>
      <c r="BBG346" s="10"/>
      <c r="BBH346" s="10"/>
      <c r="BBI346" s="10"/>
      <c r="BBJ346" s="10"/>
      <c r="BBK346" s="10"/>
      <c r="BBL346" s="10"/>
      <c r="BBM346" s="10"/>
      <c r="BBN346" s="10"/>
      <c r="BBO346" s="10"/>
      <c r="BBP346" s="10"/>
      <c r="BBQ346" s="10"/>
      <c r="BBR346" s="10"/>
      <c r="BBS346" s="10"/>
      <c r="BBT346" s="10"/>
      <c r="BBU346" s="10"/>
      <c r="BBV346" s="10"/>
      <c r="BBW346" s="10"/>
      <c r="BBX346" s="10"/>
      <c r="BBY346" s="10"/>
      <c r="BBZ346" s="10"/>
      <c r="BCA346" s="10"/>
      <c r="BCB346" s="10"/>
      <c r="BCC346" s="10"/>
      <c r="BCD346" s="10"/>
      <c r="BCE346" s="10"/>
      <c r="BCF346" s="10"/>
      <c r="BCG346" s="10"/>
      <c r="BCH346" s="10"/>
      <c r="BCI346" s="10"/>
      <c r="BCJ346" s="10"/>
      <c r="BCK346" s="10"/>
      <c r="BCL346" s="10"/>
      <c r="BCM346" s="10"/>
      <c r="BCN346" s="10"/>
      <c r="BCO346" s="10"/>
      <c r="BCP346" s="10"/>
      <c r="BCQ346" s="10"/>
      <c r="BCR346" s="10"/>
      <c r="BCS346" s="10"/>
      <c r="BCT346" s="10"/>
    </row>
    <row r="347" spans="1:1450" s="37" customFormat="1" x14ac:dyDescent="0.25">
      <c r="A347" s="17" t="s">
        <v>655</v>
      </c>
      <c r="B347" s="43" t="s">
        <v>655</v>
      </c>
      <c r="C347" s="8" t="s">
        <v>84</v>
      </c>
      <c r="D347" s="29" t="s">
        <v>765</v>
      </c>
      <c r="E347" s="14" t="s">
        <v>762</v>
      </c>
      <c r="F347" s="43" t="s">
        <v>682</v>
      </c>
      <c r="G347" s="43">
        <v>16121</v>
      </c>
      <c r="H347" s="43">
        <v>894</v>
      </c>
      <c r="I347" s="43">
        <v>263</v>
      </c>
      <c r="J347" s="123"/>
      <c r="K347" s="123"/>
      <c r="L347" s="29"/>
      <c r="M347" s="29"/>
      <c r="N347" s="29"/>
      <c r="O347" s="29" t="str">
        <f t="shared" si="59"/>
        <v/>
      </c>
      <c r="P347" s="29"/>
      <c r="Q347" s="44">
        <f>ABS(G347-$K$344)</f>
        <v>33560.6</v>
      </c>
      <c r="R347" s="30">
        <f>IF(Q347&gt;$P$344,"",G347)</f>
        <v>16121</v>
      </c>
      <c r="S347" s="30">
        <f t="shared" si="60"/>
        <v>263</v>
      </c>
      <c r="T347" s="29"/>
      <c r="U347" s="29"/>
      <c r="V347" s="29"/>
      <c r="W347" s="44">
        <f>IF(R347="","",((R347-$T$344)/S347)^2)</f>
        <v>137.61609337275371</v>
      </c>
      <c r="X347" s="29"/>
      <c r="Y347" s="31"/>
      <c r="Z347" s="31"/>
      <c r="AA347" s="31"/>
      <c r="AB347" s="31"/>
      <c r="AC347" s="29"/>
      <c r="AD347" s="29"/>
      <c r="AE347" s="29"/>
      <c r="AF347" s="29"/>
      <c r="AG347" s="63"/>
      <c r="AH347" s="32"/>
      <c r="AI347" s="32"/>
      <c r="AJ347" s="32"/>
      <c r="AK347" s="32"/>
      <c r="AL347" s="29"/>
      <c r="AM347" s="10"/>
      <c r="AN347" s="10"/>
      <c r="AO347" s="29"/>
      <c r="AP347" s="29"/>
      <c r="AQ347" s="29"/>
      <c r="AR347" s="29"/>
      <c r="AS347" s="29"/>
      <c r="AT347" s="29"/>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c r="JC347" s="10"/>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c r="KA347" s="10"/>
      <c r="KB347" s="10"/>
      <c r="KC347" s="10"/>
      <c r="KD347" s="10"/>
      <c r="KE347" s="10"/>
      <c r="KF347" s="10"/>
      <c r="KG347" s="10"/>
      <c r="KH347" s="10"/>
      <c r="KI347" s="10"/>
      <c r="KJ347" s="10"/>
      <c r="KK347" s="10"/>
      <c r="KL347" s="10"/>
      <c r="KM347" s="10"/>
      <c r="KN347" s="10"/>
      <c r="KO347" s="10"/>
      <c r="KP347" s="10"/>
      <c r="KQ347" s="10"/>
      <c r="KR347" s="10"/>
      <c r="KS347" s="10"/>
      <c r="KT347" s="10"/>
      <c r="KU347" s="10"/>
      <c r="KV347" s="10"/>
      <c r="KW347" s="10"/>
      <c r="KX347" s="10"/>
      <c r="KY347" s="10"/>
      <c r="KZ347" s="10"/>
      <c r="LA347" s="10"/>
      <c r="LB347" s="10"/>
      <c r="LC347" s="10"/>
      <c r="LD347" s="10"/>
      <c r="LE347" s="10"/>
      <c r="LF347" s="10"/>
      <c r="LG347" s="10"/>
      <c r="LH347" s="10"/>
      <c r="LI347" s="10"/>
      <c r="LJ347" s="10"/>
      <c r="LK347" s="10"/>
      <c r="LL347" s="10"/>
      <c r="LM347" s="10"/>
      <c r="LN347" s="10"/>
      <c r="LO347" s="10"/>
      <c r="LP347" s="10"/>
      <c r="LQ347" s="10"/>
      <c r="LR347" s="10"/>
      <c r="LS347" s="10"/>
      <c r="LT347" s="10"/>
      <c r="LU347" s="10"/>
      <c r="LV347" s="10"/>
      <c r="LW347" s="10"/>
      <c r="LX347" s="10"/>
      <c r="LY347" s="10"/>
      <c r="LZ347" s="10"/>
      <c r="MA347" s="10"/>
      <c r="MB347" s="10"/>
      <c r="MC347" s="10"/>
      <c r="MD347" s="10"/>
      <c r="ME347" s="10"/>
      <c r="MF347" s="10"/>
      <c r="MG347" s="10"/>
      <c r="MH347" s="10"/>
      <c r="MI347" s="10"/>
      <c r="MJ347" s="10"/>
      <c r="MK347" s="10"/>
      <c r="ML347" s="10"/>
      <c r="MM347" s="10"/>
      <c r="MN347" s="10"/>
      <c r="MO347" s="10"/>
      <c r="MP347" s="10"/>
      <c r="MQ347" s="10"/>
      <c r="MR347" s="10"/>
      <c r="MS347" s="10"/>
      <c r="MT347" s="10"/>
      <c r="MU347" s="10"/>
      <c r="MV347" s="10"/>
      <c r="MW347" s="10"/>
      <c r="MX347" s="10"/>
      <c r="MY347" s="10"/>
      <c r="MZ347" s="10"/>
      <c r="NA347" s="10"/>
      <c r="NB347" s="10"/>
      <c r="NC347" s="10"/>
      <c r="ND347" s="10"/>
      <c r="NE347" s="10"/>
      <c r="NF347" s="10"/>
      <c r="NG347" s="10"/>
      <c r="NH347" s="10"/>
      <c r="NI347" s="10"/>
      <c r="NJ347" s="10"/>
      <c r="NK347" s="10"/>
      <c r="NL347" s="10"/>
      <c r="NM347" s="10"/>
      <c r="NN347" s="10"/>
      <c r="NO347" s="10"/>
      <c r="NP347" s="10"/>
      <c r="NQ347" s="10"/>
      <c r="NR347" s="10"/>
      <c r="NS347" s="10"/>
      <c r="NT347" s="10"/>
      <c r="NU347" s="10"/>
      <c r="NV347" s="10"/>
      <c r="NW347" s="10"/>
      <c r="NX347" s="10"/>
      <c r="NY347" s="10"/>
      <c r="NZ347" s="10"/>
      <c r="OA347" s="10"/>
      <c r="OB347" s="10"/>
      <c r="OC347" s="10"/>
      <c r="OD347" s="10"/>
      <c r="OE347" s="10"/>
      <c r="OF347" s="10"/>
      <c r="OG347" s="10"/>
      <c r="OH347" s="10"/>
      <c r="OI347" s="10"/>
      <c r="OJ347" s="10"/>
      <c r="OK347" s="10"/>
      <c r="OL347" s="10"/>
      <c r="OM347" s="10"/>
      <c r="ON347" s="10"/>
      <c r="OO347" s="10"/>
      <c r="OP347" s="10"/>
      <c r="OQ347" s="10"/>
      <c r="OR347" s="10"/>
      <c r="OS347" s="10"/>
      <c r="OT347" s="10"/>
      <c r="OU347" s="10"/>
      <c r="OV347" s="10"/>
      <c r="OW347" s="10"/>
      <c r="OX347" s="10"/>
      <c r="OY347" s="10"/>
      <c r="OZ347" s="10"/>
      <c r="PA347" s="10"/>
      <c r="PB347" s="10"/>
      <c r="PC347" s="10"/>
      <c r="PD347" s="10"/>
      <c r="PE347" s="10"/>
      <c r="PF347" s="10"/>
      <c r="PG347" s="10"/>
      <c r="PH347" s="10"/>
      <c r="PI347" s="10"/>
      <c r="PJ347" s="10"/>
      <c r="PK347" s="10"/>
      <c r="PL347" s="10"/>
      <c r="PM347" s="10"/>
      <c r="PN347" s="10"/>
      <c r="PO347" s="10"/>
      <c r="PP347" s="10"/>
      <c r="PQ347" s="10"/>
      <c r="PR347" s="10"/>
      <c r="PS347" s="10"/>
      <c r="PT347" s="10"/>
      <c r="PU347" s="10"/>
      <c r="PV347" s="10"/>
      <c r="PW347" s="10"/>
      <c r="PX347" s="10"/>
      <c r="PY347" s="10"/>
      <c r="PZ347" s="10"/>
      <c r="QA347" s="10"/>
      <c r="QB347" s="10"/>
      <c r="QC347" s="10"/>
      <c r="QD347" s="10"/>
      <c r="QE347" s="10"/>
      <c r="QF347" s="10"/>
      <c r="QG347" s="10"/>
      <c r="QH347" s="10"/>
      <c r="QI347" s="10"/>
      <c r="QJ347" s="10"/>
      <c r="QK347" s="10"/>
      <c r="QL347" s="10"/>
      <c r="QM347" s="10"/>
      <c r="QN347" s="10"/>
      <c r="QO347" s="10"/>
      <c r="QP347" s="10"/>
      <c r="QQ347" s="10"/>
      <c r="QR347" s="10"/>
      <c r="QS347" s="10"/>
      <c r="QT347" s="10"/>
      <c r="QU347" s="10"/>
      <c r="QV347" s="10"/>
      <c r="QW347" s="10"/>
      <c r="QX347" s="10"/>
      <c r="QY347" s="10"/>
      <c r="QZ347" s="10"/>
      <c r="RA347" s="10"/>
      <c r="RB347" s="10"/>
      <c r="RC347" s="10"/>
      <c r="RD347" s="10"/>
      <c r="RE347" s="10"/>
      <c r="RF347" s="10"/>
      <c r="RG347" s="10"/>
      <c r="RH347" s="10"/>
      <c r="RI347" s="10"/>
      <c r="RJ347" s="10"/>
      <c r="RK347" s="10"/>
      <c r="RL347" s="10"/>
      <c r="RM347" s="10"/>
      <c r="RN347" s="10"/>
      <c r="RO347" s="10"/>
      <c r="RP347" s="10"/>
      <c r="RQ347" s="10"/>
      <c r="RR347" s="10"/>
      <c r="RS347" s="10"/>
      <c r="RT347" s="10"/>
      <c r="RU347" s="10"/>
      <c r="RV347" s="10"/>
      <c r="RW347" s="10"/>
      <c r="RX347" s="10"/>
      <c r="RY347" s="10"/>
      <c r="RZ347" s="10"/>
      <c r="SA347" s="10"/>
      <c r="SB347" s="10"/>
      <c r="SC347" s="10"/>
      <c r="SD347" s="10"/>
      <c r="SE347" s="10"/>
      <c r="SF347" s="10"/>
      <c r="SG347" s="10"/>
      <c r="SH347" s="10"/>
      <c r="SI347" s="10"/>
      <c r="SJ347" s="10"/>
      <c r="SK347" s="10"/>
      <c r="SL347" s="10"/>
      <c r="SM347" s="10"/>
      <c r="SN347" s="10"/>
      <c r="SO347" s="10"/>
      <c r="SP347" s="10"/>
      <c r="SQ347" s="10"/>
      <c r="SR347" s="10"/>
      <c r="SS347" s="10"/>
      <c r="ST347" s="10"/>
      <c r="SU347" s="10"/>
      <c r="SV347" s="10"/>
      <c r="SW347" s="10"/>
      <c r="SX347" s="10"/>
      <c r="SY347" s="10"/>
      <c r="SZ347" s="10"/>
      <c r="TA347" s="10"/>
      <c r="TB347" s="10"/>
      <c r="TC347" s="10"/>
      <c r="TD347" s="10"/>
      <c r="TE347" s="10"/>
      <c r="TF347" s="10"/>
      <c r="TG347" s="10"/>
      <c r="TH347" s="10"/>
      <c r="TI347" s="10"/>
      <c r="TJ347" s="10"/>
      <c r="TK347" s="10"/>
      <c r="TL347" s="10"/>
      <c r="TM347" s="10"/>
      <c r="TN347" s="10"/>
      <c r="TO347" s="10"/>
      <c r="TP347" s="10"/>
      <c r="TQ347" s="10"/>
      <c r="TR347" s="10"/>
      <c r="TS347" s="10"/>
      <c r="TT347" s="10"/>
      <c r="TU347" s="10"/>
      <c r="TV347" s="10"/>
      <c r="TW347" s="10"/>
      <c r="TX347" s="10"/>
      <c r="TY347" s="10"/>
      <c r="TZ347" s="10"/>
      <c r="UA347" s="10"/>
      <c r="UB347" s="10"/>
      <c r="UC347" s="10"/>
      <c r="UD347" s="10"/>
      <c r="UE347" s="10"/>
      <c r="UF347" s="10"/>
      <c r="UG347" s="10"/>
      <c r="UH347" s="10"/>
      <c r="UI347" s="10"/>
      <c r="UJ347" s="10"/>
      <c r="UK347" s="10"/>
      <c r="UL347" s="10"/>
      <c r="UM347" s="10"/>
      <c r="UN347" s="10"/>
      <c r="UO347" s="10"/>
      <c r="UP347" s="10"/>
      <c r="UQ347" s="10"/>
      <c r="UR347" s="10"/>
      <c r="US347" s="10"/>
      <c r="UT347" s="10"/>
      <c r="UU347" s="10"/>
      <c r="UV347" s="10"/>
      <c r="UW347" s="10"/>
      <c r="UX347" s="10"/>
      <c r="UY347" s="10"/>
      <c r="UZ347" s="10"/>
      <c r="VA347" s="10"/>
      <c r="VB347" s="10"/>
      <c r="VC347" s="10"/>
      <c r="VD347" s="10"/>
      <c r="VE347" s="10"/>
      <c r="VF347" s="10"/>
      <c r="VG347" s="10"/>
      <c r="VH347" s="10"/>
      <c r="VI347" s="10"/>
      <c r="VJ347" s="10"/>
      <c r="VK347" s="10"/>
      <c r="VL347" s="10"/>
      <c r="VM347" s="10"/>
      <c r="VN347" s="10"/>
      <c r="VO347" s="10"/>
      <c r="VP347" s="10"/>
      <c r="VQ347" s="10"/>
      <c r="VR347" s="10"/>
      <c r="VS347" s="10"/>
      <c r="VT347" s="10"/>
      <c r="VU347" s="10"/>
      <c r="VV347" s="10"/>
      <c r="VW347" s="10"/>
      <c r="VX347" s="10"/>
      <c r="VY347" s="10"/>
      <c r="VZ347" s="10"/>
      <c r="WA347" s="10"/>
      <c r="WB347" s="10"/>
      <c r="WC347" s="10"/>
      <c r="WD347" s="10"/>
      <c r="WE347" s="10"/>
      <c r="WF347" s="10"/>
      <c r="WG347" s="10"/>
      <c r="WH347" s="10"/>
      <c r="WI347" s="10"/>
      <c r="WJ347" s="10"/>
      <c r="WK347" s="10"/>
      <c r="WL347" s="10"/>
      <c r="WM347" s="10"/>
      <c r="WN347" s="10"/>
      <c r="WO347" s="10"/>
      <c r="WP347" s="10"/>
      <c r="WQ347" s="10"/>
      <c r="WR347" s="10"/>
      <c r="WS347" s="10"/>
      <c r="WT347" s="10"/>
      <c r="WU347" s="10"/>
      <c r="WV347" s="10"/>
      <c r="WW347" s="10"/>
      <c r="WX347" s="10"/>
      <c r="WY347" s="10"/>
      <c r="WZ347" s="10"/>
      <c r="XA347" s="10"/>
      <c r="XB347" s="10"/>
      <c r="XC347" s="10"/>
      <c r="XD347" s="10"/>
      <c r="XE347" s="10"/>
      <c r="XF347" s="10"/>
      <c r="XG347" s="10"/>
      <c r="XH347" s="10"/>
      <c r="XI347" s="10"/>
      <c r="XJ347" s="10"/>
      <c r="XK347" s="10"/>
      <c r="XL347" s="10"/>
      <c r="XM347" s="10"/>
      <c r="XN347" s="10"/>
      <c r="XO347" s="10"/>
      <c r="XP347" s="10"/>
      <c r="XQ347" s="10"/>
      <c r="XR347" s="10"/>
      <c r="XS347" s="10"/>
      <c r="XT347" s="10"/>
      <c r="XU347" s="10"/>
      <c r="XV347" s="10"/>
      <c r="XW347" s="10"/>
      <c r="XX347" s="10"/>
      <c r="XY347" s="10"/>
      <c r="XZ347" s="10"/>
      <c r="YA347" s="10"/>
      <c r="YB347" s="10"/>
      <c r="YC347" s="10"/>
      <c r="YD347" s="10"/>
      <c r="YE347" s="10"/>
      <c r="YF347" s="10"/>
      <c r="YG347" s="10"/>
      <c r="YH347" s="10"/>
      <c r="YI347" s="10"/>
      <c r="YJ347" s="10"/>
      <c r="YK347" s="10"/>
      <c r="YL347" s="10"/>
      <c r="YM347" s="10"/>
      <c r="YN347" s="10"/>
      <c r="YO347" s="10"/>
      <c r="YP347" s="10"/>
      <c r="YQ347" s="10"/>
      <c r="YR347" s="10"/>
      <c r="YS347" s="10"/>
      <c r="YT347" s="10"/>
      <c r="YU347" s="10"/>
      <c r="YV347" s="10"/>
      <c r="YW347" s="10"/>
      <c r="YX347" s="10"/>
      <c r="YY347" s="10"/>
      <c r="YZ347" s="10"/>
      <c r="ZA347" s="10"/>
      <c r="ZB347" s="10"/>
      <c r="ZC347" s="10"/>
      <c r="ZD347" s="10"/>
      <c r="ZE347" s="10"/>
      <c r="ZF347" s="10"/>
      <c r="ZG347" s="10"/>
      <c r="ZH347" s="10"/>
      <c r="ZI347" s="10"/>
      <c r="ZJ347" s="10"/>
      <c r="ZK347" s="10"/>
      <c r="ZL347" s="10"/>
      <c r="ZM347" s="10"/>
      <c r="ZN347" s="10"/>
      <c r="ZO347" s="10"/>
      <c r="ZP347" s="10"/>
      <c r="ZQ347" s="10"/>
      <c r="ZR347" s="10"/>
      <c r="ZS347" s="10"/>
      <c r="ZT347" s="10"/>
      <c r="ZU347" s="10"/>
      <c r="ZV347" s="10"/>
      <c r="ZW347" s="10"/>
      <c r="ZX347" s="10"/>
      <c r="ZY347" s="10"/>
      <c r="ZZ347" s="10"/>
      <c r="AAA347" s="10"/>
      <c r="AAB347" s="10"/>
      <c r="AAC347" s="10"/>
      <c r="AAD347" s="10"/>
      <c r="AAE347" s="10"/>
      <c r="AAF347" s="10"/>
      <c r="AAG347" s="10"/>
      <c r="AAH347" s="10"/>
      <c r="AAI347" s="10"/>
      <c r="AAJ347" s="10"/>
      <c r="AAK347" s="10"/>
      <c r="AAL347" s="10"/>
      <c r="AAM347" s="10"/>
      <c r="AAN347" s="10"/>
      <c r="AAO347" s="10"/>
      <c r="AAP347" s="10"/>
      <c r="AAQ347" s="10"/>
      <c r="AAR347" s="10"/>
      <c r="AAS347" s="10"/>
      <c r="AAT347" s="10"/>
      <c r="AAU347" s="10"/>
      <c r="AAV347" s="10"/>
      <c r="AAW347" s="10"/>
      <c r="AAX347" s="10"/>
      <c r="AAY347" s="10"/>
      <c r="AAZ347" s="10"/>
      <c r="ABA347" s="10"/>
      <c r="ABB347" s="10"/>
      <c r="ABC347" s="10"/>
      <c r="ABD347" s="10"/>
      <c r="ABE347" s="10"/>
      <c r="ABF347" s="10"/>
      <c r="ABG347" s="10"/>
      <c r="ABH347" s="10"/>
      <c r="ABI347" s="10"/>
      <c r="ABJ347" s="10"/>
      <c r="ABK347" s="10"/>
      <c r="ABL347" s="10"/>
      <c r="ABM347" s="10"/>
      <c r="ABN347" s="10"/>
      <c r="ABO347" s="10"/>
      <c r="ABP347" s="10"/>
      <c r="ABQ347" s="10"/>
      <c r="ABR347" s="10"/>
      <c r="ABS347" s="10"/>
      <c r="ABT347" s="10"/>
      <c r="ABU347" s="10"/>
      <c r="ABV347" s="10"/>
      <c r="ABW347" s="10"/>
      <c r="ABX347" s="10"/>
      <c r="ABY347" s="10"/>
      <c r="ABZ347" s="10"/>
      <c r="ACA347" s="10"/>
      <c r="ACB347" s="10"/>
      <c r="ACC347" s="10"/>
      <c r="ACD347" s="10"/>
      <c r="ACE347" s="10"/>
      <c r="ACF347" s="10"/>
      <c r="ACG347" s="10"/>
      <c r="ACH347" s="10"/>
      <c r="ACI347" s="10"/>
      <c r="ACJ347" s="10"/>
      <c r="ACK347" s="10"/>
      <c r="ACL347" s="10"/>
      <c r="ACM347" s="10"/>
      <c r="ACN347" s="10"/>
      <c r="ACO347" s="10"/>
      <c r="ACP347" s="10"/>
      <c r="ACQ347" s="10"/>
      <c r="ACR347" s="10"/>
      <c r="ACS347" s="10"/>
      <c r="ACT347" s="10"/>
      <c r="ACU347" s="10"/>
      <c r="ACV347" s="10"/>
      <c r="ACW347" s="10"/>
      <c r="ACX347" s="10"/>
      <c r="ACY347" s="10"/>
      <c r="ACZ347" s="10"/>
      <c r="ADA347" s="10"/>
      <c r="ADB347" s="10"/>
      <c r="ADC347" s="10"/>
      <c r="ADD347" s="10"/>
      <c r="ADE347" s="10"/>
      <c r="ADF347" s="10"/>
      <c r="ADG347" s="10"/>
      <c r="ADH347" s="10"/>
      <c r="ADI347" s="10"/>
      <c r="ADJ347" s="10"/>
      <c r="ADK347" s="10"/>
      <c r="ADL347" s="10"/>
      <c r="ADM347" s="10"/>
      <c r="ADN347" s="10"/>
      <c r="ADO347" s="10"/>
      <c r="ADP347" s="10"/>
      <c r="ADQ347" s="10"/>
      <c r="ADR347" s="10"/>
      <c r="ADS347" s="10"/>
      <c r="ADT347" s="10"/>
      <c r="ADU347" s="10"/>
      <c r="ADV347" s="10"/>
      <c r="ADW347" s="10"/>
      <c r="ADX347" s="10"/>
      <c r="ADY347" s="10"/>
      <c r="ADZ347" s="10"/>
      <c r="AEA347" s="10"/>
      <c r="AEB347" s="10"/>
      <c r="AEC347" s="10"/>
      <c r="AED347" s="10"/>
      <c r="AEE347" s="10"/>
      <c r="AEF347" s="10"/>
      <c r="AEG347" s="10"/>
      <c r="AEH347" s="10"/>
      <c r="AEI347" s="10"/>
      <c r="AEJ347" s="10"/>
      <c r="AEK347" s="10"/>
      <c r="AEL347" s="10"/>
      <c r="AEM347" s="10"/>
      <c r="AEN347" s="10"/>
      <c r="AEO347" s="10"/>
      <c r="AEP347" s="10"/>
      <c r="AEQ347" s="10"/>
      <c r="AER347" s="10"/>
      <c r="AES347" s="10"/>
      <c r="AET347" s="10"/>
      <c r="AEU347" s="10"/>
      <c r="AEV347" s="10"/>
      <c r="AEW347" s="10"/>
      <c r="AEX347" s="10"/>
      <c r="AEY347" s="10"/>
      <c r="AEZ347" s="10"/>
      <c r="AFA347" s="10"/>
      <c r="AFB347" s="10"/>
      <c r="AFC347" s="10"/>
      <c r="AFD347" s="10"/>
      <c r="AFE347" s="10"/>
      <c r="AFF347" s="10"/>
      <c r="AFG347" s="10"/>
      <c r="AFH347" s="10"/>
      <c r="AFI347" s="10"/>
      <c r="AFJ347" s="10"/>
      <c r="AFK347" s="10"/>
      <c r="AFL347" s="10"/>
      <c r="AFM347" s="10"/>
      <c r="AFN347" s="10"/>
      <c r="AFO347" s="10"/>
      <c r="AFP347" s="10"/>
      <c r="AFQ347" s="10"/>
      <c r="AFR347" s="10"/>
      <c r="AFS347" s="10"/>
      <c r="AFT347" s="10"/>
      <c r="AFU347" s="10"/>
      <c r="AFV347" s="10"/>
      <c r="AFW347" s="10"/>
      <c r="AFX347" s="10"/>
      <c r="AFY347" s="10"/>
      <c r="AFZ347" s="10"/>
      <c r="AGA347" s="10"/>
      <c r="AGB347" s="10"/>
      <c r="AGC347" s="10"/>
      <c r="AGD347" s="10"/>
      <c r="AGE347" s="10"/>
      <c r="AGF347" s="10"/>
      <c r="AGG347" s="10"/>
      <c r="AGH347" s="10"/>
      <c r="AGI347" s="10"/>
      <c r="AGJ347" s="10"/>
      <c r="AGK347" s="10"/>
      <c r="AGL347" s="10"/>
      <c r="AGM347" s="10"/>
      <c r="AGN347" s="10"/>
      <c r="AGO347" s="10"/>
      <c r="AGP347" s="10"/>
      <c r="AGQ347" s="10"/>
      <c r="AGR347" s="10"/>
      <c r="AGS347" s="10"/>
      <c r="AGT347" s="10"/>
      <c r="AGU347" s="10"/>
      <c r="AGV347" s="10"/>
      <c r="AGW347" s="10"/>
      <c r="AGX347" s="10"/>
      <c r="AGY347" s="10"/>
      <c r="AGZ347" s="10"/>
      <c r="AHA347" s="10"/>
      <c r="AHB347" s="10"/>
      <c r="AHC347" s="10"/>
      <c r="AHD347" s="10"/>
      <c r="AHE347" s="10"/>
      <c r="AHF347" s="10"/>
      <c r="AHG347" s="10"/>
      <c r="AHH347" s="10"/>
      <c r="AHI347" s="10"/>
      <c r="AHJ347" s="10"/>
      <c r="AHK347" s="10"/>
      <c r="AHL347" s="10"/>
      <c r="AHM347" s="10"/>
      <c r="AHN347" s="10"/>
      <c r="AHO347" s="10"/>
      <c r="AHP347" s="10"/>
      <c r="AHQ347" s="10"/>
      <c r="AHR347" s="10"/>
      <c r="AHS347" s="10"/>
      <c r="AHT347" s="10"/>
      <c r="AHU347" s="10"/>
      <c r="AHV347" s="10"/>
      <c r="AHW347" s="10"/>
      <c r="AHX347" s="10"/>
      <c r="AHY347" s="10"/>
      <c r="AHZ347" s="10"/>
      <c r="AIA347" s="10"/>
      <c r="AIB347" s="10"/>
      <c r="AIC347" s="10"/>
      <c r="AID347" s="10"/>
      <c r="AIE347" s="10"/>
      <c r="AIF347" s="10"/>
      <c r="AIG347" s="10"/>
      <c r="AIH347" s="10"/>
      <c r="AII347" s="10"/>
      <c r="AIJ347" s="10"/>
      <c r="AIK347" s="10"/>
      <c r="AIL347" s="10"/>
      <c r="AIM347" s="10"/>
      <c r="AIN347" s="10"/>
      <c r="AIO347" s="10"/>
      <c r="AIP347" s="10"/>
      <c r="AIQ347" s="10"/>
      <c r="AIR347" s="10"/>
      <c r="AIS347" s="10"/>
      <c r="AIT347" s="10"/>
      <c r="AIU347" s="10"/>
      <c r="AIV347" s="10"/>
      <c r="AIW347" s="10"/>
      <c r="AIX347" s="10"/>
      <c r="AIY347" s="10"/>
      <c r="AIZ347" s="10"/>
      <c r="AJA347" s="10"/>
      <c r="AJB347" s="10"/>
      <c r="AJC347" s="10"/>
      <c r="AJD347" s="10"/>
      <c r="AJE347" s="10"/>
      <c r="AJF347" s="10"/>
      <c r="AJG347" s="10"/>
      <c r="AJH347" s="10"/>
      <c r="AJI347" s="10"/>
      <c r="AJJ347" s="10"/>
      <c r="AJK347" s="10"/>
      <c r="AJL347" s="10"/>
      <c r="AJM347" s="10"/>
      <c r="AJN347" s="10"/>
      <c r="AJO347" s="10"/>
      <c r="AJP347" s="10"/>
      <c r="AJQ347" s="10"/>
      <c r="AJR347" s="10"/>
      <c r="AJS347" s="10"/>
      <c r="AJT347" s="10"/>
      <c r="AJU347" s="10"/>
      <c r="AJV347" s="10"/>
      <c r="AJW347" s="10"/>
      <c r="AJX347" s="10"/>
      <c r="AJY347" s="10"/>
      <c r="AJZ347" s="10"/>
      <c r="AKA347" s="10"/>
      <c r="AKB347" s="10"/>
      <c r="AKC347" s="10"/>
      <c r="AKD347" s="10"/>
      <c r="AKE347" s="10"/>
      <c r="AKF347" s="10"/>
      <c r="AKG347" s="10"/>
      <c r="AKH347" s="10"/>
      <c r="AKI347" s="10"/>
      <c r="AKJ347" s="10"/>
      <c r="AKK347" s="10"/>
      <c r="AKL347" s="10"/>
      <c r="AKM347" s="10"/>
      <c r="AKN347" s="10"/>
      <c r="AKO347" s="10"/>
      <c r="AKP347" s="10"/>
      <c r="AKQ347" s="10"/>
      <c r="AKR347" s="10"/>
      <c r="AKS347" s="10"/>
      <c r="AKT347" s="10"/>
      <c r="AKU347" s="10"/>
      <c r="AKV347" s="10"/>
      <c r="AKW347" s="10"/>
      <c r="AKX347" s="10"/>
      <c r="AKY347" s="10"/>
      <c r="AKZ347" s="10"/>
      <c r="ALA347" s="10"/>
      <c r="ALB347" s="10"/>
      <c r="ALC347" s="10"/>
      <c r="ALD347" s="10"/>
      <c r="ALE347" s="10"/>
      <c r="ALF347" s="10"/>
      <c r="ALG347" s="10"/>
      <c r="ALH347" s="10"/>
      <c r="ALI347" s="10"/>
      <c r="ALJ347" s="10"/>
      <c r="ALK347" s="10"/>
      <c r="ALL347" s="10"/>
      <c r="ALM347" s="10"/>
      <c r="ALN347" s="10"/>
      <c r="ALO347" s="10"/>
      <c r="ALP347" s="10"/>
      <c r="ALQ347" s="10"/>
      <c r="ALR347" s="10"/>
      <c r="ALS347" s="10"/>
      <c r="ALT347" s="10"/>
      <c r="ALU347" s="10"/>
      <c r="ALV347" s="10"/>
      <c r="ALW347" s="10"/>
      <c r="ALX347" s="10"/>
      <c r="ALY347" s="10"/>
      <c r="ALZ347" s="10"/>
      <c r="AMA347" s="10"/>
      <c r="AMB347" s="10"/>
      <c r="AMC347" s="10"/>
      <c r="AMD347" s="10"/>
      <c r="AME347" s="10"/>
      <c r="AMF347" s="10"/>
      <c r="AMG347" s="10"/>
      <c r="AMH347" s="10"/>
      <c r="AMI347" s="10"/>
      <c r="AMJ347" s="10"/>
      <c r="AMK347" s="10"/>
      <c r="AML347" s="10"/>
      <c r="AMM347" s="10"/>
      <c r="AMN347" s="10"/>
      <c r="AMO347" s="10"/>
      <c r="AMP347" s="10"/>
      <c r="AMQ347" s="10"/>
      <c r="AMR347" s="10"/>
      <c r="AMS347" s="10"/>
      <c r="AMT347" s="10"/>
      <c r="AMU347" s="10"/>
      <c r="AMV347" s="10"/>
      <c r="AMW347" s="10"/>
      <c r="AMX347" s="10"/>
      <c r="AMY347" s="10"/>
      <c r="AMZ347" s="10"/>
      <c r="ANA347" s="10"/>
      <c r="ANB347" s="10"/>
      <c r="ANC347" s="10"/>
      <c r="AND347" s="10"/>
      <c r="ANE347" s="10"/>
      <c r="ANF347" s="10"/>
      <c r="ANG347" s="10"/>
      <c r="ANH347" s="10"/>
      <c r="ANI347" s="10"/>
      <c r="ANJ347" s="10"/>
      <c r="ANK347" s="10"/>
      <c r="ANL347" s="10"/>
      <c r="ANM347" s="10"/>
      <c r="ANN347" s="10"/>
      <c r="ANO347" s="10"/>
      <c r="ANP347" s="10"/>
      <c r="ANQ347" s="10"/>
      <c r="ANR347" s="10"/>
      <c r="ANS347" s="10"/>
      <c r="ANT347" s="10"/>
      <c r="ANU347" s="10"/>
      <c r="ANV347" s="10"/>
      <c r="ANW347" s="10"/>
      <c r="ANX347" s="10"/>
      <c r="ANY347" s="10"/>
      <c r="ANZ347" s="10"/>
      <c r="AOA347" s="10"/>
      <c r="AOB347" s="10"/>
      <c r="AOC347" s="10"/>
      <c r="AOD347" s="10"/>
      <c r="AOE347" s="10"/>
      <c r="AOF347" s="10"/>
      <c r="AOG347" s="10"/>
      <c r="AOH347" s="10"/>
      <c r="AOI347" s="10"/>
      <c r="AOJ347" s="10"/>
      <c r="AOK347" s="10"/>
      <c r="AOL347" s="10"/>
      <c r="AOM347" s="10"/>
      <c r="AON347" s="10"/>
      <c r="AOO347" s="10"/>
      <c r="AOP347" s="10"/>
      <c r="AOQ347" s="10"/>
      <c r="AOR347" s="10"/>
      <c r="AOS347" s="10"/>
      <c r="AOT347" s="10"/>
      <c r="AOU347" s="10"/>
      <c r="AOV347" s="10"/>
      <c r="AOW347" s="10"/>
      <c r="AOX347" s="10"/>
      <c r="AOY347" s="10"/>
      <c r="AOZ347" s="10"/>
      <c r="APA347" s="10"/>
      <c r="APB347" s="10"/>
      <c r="APC347" s="10"/>
      <c r="APD347" s="10"/>
      <c r="APE347" s="10"/>
      <c r="APF347" s="10"/>
      <c r="APG347" s="10"/>
      <c r="APH347" s="10"/>
      <c r="API347" s="10"/>
      <c r="APJ347" s="10"/>
      <c r="APK347" s="10"/>
      <c r="APL347" s="10"/>
      <c r="APM347" s="10"/>
      <c r="APN347" s="10"/>
      <c r="APO347" s="10"/>
      <c r="APP347" s="10"/>
      <c r="APQ347" s="10"/>
      <c r="APR347" s="10"/>
      <c r="APS347" s="10"/>
      <c r="APT347" s="10"/>
      <c r="APU347" s="10"/>
      <c r="APV347" s="10"/>
      <c r="APW347" s="10"/>
      <c r="APX347" s="10"/>
      <c r="APY347" s="10"/>
      <c r="APZ347" s="10"/>
      <c r="AQA347" s="10"/>
      <c r="AQB347" s="10"/>
      <c r="AQC347" s="10"/>
      <c r="AQD347" s="10"/>
      <c r="AQE347" s="10"/>
      <c r="AQF347" s="10"/>
      <c r="AQG347" s="10"/>
      <c r="AQH347" s="10"/>
      <c r="AQI347" s="10"/>
      <c r="AQJ347" s="10"/>
      <c r="AQK347" s="10"/>
      <c r="AQL347" s="10"/>
      <c r="AQM347" s="10"/>
      <c r="AQN347" s="10"/>
      <c r="AQO347" s="10"/>
      <c r="AQP347" s="10"/>
      <c r="AQQ347" s="10"/>
      <c r="AQR347" s="10"/>
      <c r="AQS347" s="10"/>
      <c r="AQT347" s="10"/>
      <c r="AQU347" s="10"/>
      <c r="AQV347" s="10"/>
      <c r="AQW347" s="10"/>
      <c r="AQX347" s="10"/>
      <c r="AQY347" s="10"/>
      <c r="AQZ347" s="10"/>
      <c r="ARA347" s="10"/>
      <c r="ARB347" s="10"/>
      <c r="ARC347" s="10"/>
      <c r="ARD347" s="10"/>
      <c r="ARE347" s="10"/>
      <c r="ARF347" s="10"/>
      <c r="ARG347" s="10"/>
      <c r="ARH347" s="10"/>
      <c r="ARI347" s="10"/>
      <c r="ARJ347" s="10"/>
      <c r="ARK347" s="10"/>
      <c r="ARL347" s="10"/>
      <c r="ARM347" s="10"/>
      <c r="ARN347" s="10"/>
      <c r="ARO347" s="10"/>
      <c r="ARP347" s="10"/>
      <c r="ARQ347" s="10"/>
      <c r="ARR347" s="10"/>
      <c r="ARS347" s="10"/>
      <c r="ART347" s="10"/>
      <c r="ARU347" s="10"/>
      <c r="ARV347" s="10"/>
      <c r="ARW347" s="10"/>
      <c r="ARX347" s="10"/>
      <c r="ARY347" s="10"/>
      <c r="ARZ347" s="10"/>
      <c r="ASA347" s="10"/>
      <c r="ASB347" s="10"/>
      <c r="ASC347" s="10"/>
      <c r="ASD347" s="10"/>
      <c r="ASE347" s="10"/>
      <c r="ASF347" s="10"/>
      <c r="ASG347" s="10"/>
      <c r="ASH347" s="10"/>
      <c r="ASI347" s="10"/>
      <c r="ASJ347" s="10"/>
      <c r="ASK347" s="10"/>
      <c r="ASL347" s="10"/>
      <c r="ASM347" s="10"/>
      <c r="ASN347" s="10"/>
      <c r="ASO347" s="10"/>
      <c r="ASP347" s="10"/>
      <c r="ASQ347" s="10"/>
      <c r="ASR347" s="10"/>
      <c r="ASS347" s="10"/>
      <c r="AST347" s="10"/>
      <c r="ASU347" s="10"/>
      <c r="ASV347" s="10"/>
      <c r="ASW347" s="10"/>
      <c r="ASX347" s="10"/>
      <c r="ASY347" s="10"/>
      <c r="ASZ347" s="10"/>
      <c r="ATA347" s="10"/>
      <c r="ATB347" s="10"/>
      <c r="ATC347" s="10"/>
      <c r="ATD347" s="10"/>
      <c r="ATE347" s="10"/>
      <c r="ATF347" s="10"/>
      <c r="ATG347" s="10"/>
      <c r="ATH347" s="10"/>
      <c r="ATI347" s="10"/>
      <c r="ATJ347" s="10"/>
      <c r="ATK347" s="10"/>
      <c r="ATL347" s="10"/>
      <c r="ATM347" s="10"/>
      <c r="ATN347" s="10"/>
      <c r="ATO347" s="10"/>
      <c r="ATP347" s="10"/>
      <c r="ATQ347" s="10"/>
      <c r="ATR347" s="10"/>
      <c r="ATS347" s="10"/>
      <c r="ATT347" s="10"/>
      <c r="ATU347" s="10"/>
      <c r="ATV347" s="10"/>
      <c r="ATW347" s="10"/>
      <c r="ATX347" s="10"/>
      <c r="ATY347" s="10"/>
      <c r="ATZ347" s="10"/>
      <c r="AUA347" s="10"/>
      <c r="AUB347" s="10"/>
      <c r="AUC347" s="10"/>
      <c r="AUD347" s="10"/>
      <c r="AUE347" s="10"/>
      <c r="AUF347" s="10"/>
      <c r="AUG347" s="10"/>
      <c r="AUH347" s="10"/>
      <c r="AUI347" s="10"/>
      <c r="AUJ347" s="10"/>
      <c r="AUK347" s="10"/>
      <c r="AUL347" s="10"/>
      <c r="AUM347" s="10"/>
      <c r="AUN347" s="10"/>
      <c r="AUO347" s="10"/>
      <c r="AUP347" s="10"/>
      <c r="AUQ347" s="10"/>
      <c r="AUR347" s="10"/>
      <c r="AUS347" s="10"/>
      <c r="AUT347" s="10"/>
      <c r="AUU347" s="10"/>
      <c r="AUV347" s="10"/>
      <c r="AUW347" s="10"/>
      <c r="AUX347" s="10"/>
      <c r="AUY347" s="10"/>
      <c r="AUZ347" s="10"/>
      <c r="AVA347" s="10"/>
      <c r="AVB347" s="10"/>
      <c r="AVC347" s="10"/>
      <c r="AVD347" s="10"/>
      <c r="AVE347" s="10"/>
      <c r="AVF347" s="10"/>
      <c r="AVG347" s="10"/>
      <c r="AVH347" s="10"/>
      <c r="AVI347" s="10"/>
      <c r="AVJ347" s="10"/>
      <c r="AVK347" s="10"/>
      <c r="AVL347" s="10"/>
      <c r="AVM347" s="10"/>
      <c r="AVN347" s="10"/>
      <c r="AVO347" s="10"/>
      <c r="AVP347" s="10"/>
      <c r="AVQ347" s="10"/>
      <c r="AVR347" s="10"/>
      <c r="AVS347" s="10"/>
      <c r="AVT347" s="10"/>
      <c r="AVU347" s="10"/>
      <c r="AVV347" s="10"/>
      <c r="AVW347" s="10"/>
      <c r="AVX347" s="10"/>
      <c r="AVY347" s="10"/>
      <c r="AVZ347" s="10"/>
      <c r="AWA347" s="10"/>
      <c r="AWB347" s="10"/>
      <c r="AWC347" s="10"/>
      <c r="AWD347" s="10"/>
      <c r="AWE347" s="10"/>
      <c r="AWF347" s="10"/>
      <c r="AWG347" s="10"/>
      <c r="AWH347" s="10"/>
      <c r="AWI347" s="10"/>
      <c r="AWJ347" s="10"/>
      <c r="AWK347" s="10"/>
      <c r="AWL347" s="10"/>
      <c r="AWM347" s="10"/>
      <c r="AWN347" s="10"/>
      <c r="AWO347" s="10"/>
      <c r="AWP347" s="10"/>
      <c r="AWQ347" s="10"/>
      <c r="AWR347" s="10"/>
      <c r="AWS347" s="10"/>
      <c r="AWT347" s="10"/>
      <c r="AWU347" s="10"/>
      <c r="AWV347" s="10"/>
      <c r="AWW347" s="10"/>
      <c r="AWX347" s="10"/>
      <c r="AWY347" s="10"/>
      <c r="AWZ347" s="10"/>
      <c r="AXA347" s="10"/>
      <c r="AXB347" s="10"/>
      <c r="AXC347" s="10"/>
      <c r="AXD347" s="10"/>
      <c r="AXE347" s="10"/>
      <c r="AXF347" s="10"/>
      <c r="AXG347" s="10"/>
      <c r="AXH347" s="10"/>
      <c r="AXI347" s="10"/>
      <c r="AXJ347" s="10"/>
      <c r="AXK347" s="10"/>
      <c r="AXL347" s="10"/>
      <c r="AXM347" s="10"/>
      <c r="AXN347" s="10"/>
      <c r="AXO347" s="10"/>
      <c r="AXP347" s="10"/>
      <c r="AXQ347" s="10"/>
      <c r="AXR347" s="10"/>
      <c r="AXS347" s="10"/>
      <c r="AXT347" s="10"/>
      <c r="AXU347" s="10"/>
      <c r="AXV347" s="10"/>
      <c r="AXW347" s="10"/>
      <c r="AXX347" s="10"/>
      <c r="AXY347" s="10"/>
      <c r="AXZ347" s="10"/>
      <c r="AYA347" s="10"/>
      <c r="AYB347" s="10"/>
      <c r="AYC347" s="10"/>
      <c r="AYD347" s="10"/>
      <c r="AYE347" s="10"/>
      <c r="AYF347" s="10"/>
      <c r="AYG347" s="10"/>
      <c r="AYH347" s="10"/>
      <c r="AYI347" s="10"/>
      <c r="AYJ347" s="10"/>
      <c r="AYK347" s="10"/>
      <c r="AYL347" s="10"/>
      <c r="AYM347" s="10"/>
      <c r="AYN347" s="10"/>
      <c r="AYO347" s="10"/>
      <c r="AYP347" s="10"/>
      <c r="AYQ347" s="10"/>
      <c r="AYR347" s="10"/>
      <c r="AYS347" s="10"/>
      <c r="AYT347" s="10"/>
      <c r="AYU347" s="10"/>
      <c r="AYV347" s="10"/>
      <c r="AYW347" s="10"/>
      <c r="AYX347" s="10"/>
      <c r="AYY347" s="10"/>
      <c r="AYZ347" s="10"/>
      <c r="AZA347" s="10"/>
      <c r="AZB347" s="10"/>
      <c r="AZC347" s="10"/>
      <c r="AZD347" s="10"/>
      <c r="AZE347" s="10"/>
      <c r="AZF347" s="10"/>
      <c r="AZG347" s="10"/>
      <c r="AZH347" s="10"/>
      <c r="AZI347" s="10"/>
      <c r="AZJ347" s="10"/>
      <c r="AZK347" s="10"/>
      <c r="AZL347" s="10"/>
      <c r="AZM347" s="10"/>
      <c r="AZN347" s="10"/>
      <c r="AZO347" s="10"/>
      <c r="AZP347" s="10"/>
      <c r="AZQ347" s="10"/>
      <c r="AZR347" s="10"/>
      <c r="AZS347" s="10"/>
      <c r="AZT347" s="10"/>
      <c r="AZU347" s="10"/>
      <c r="AZV347" s="10"/>
      <c r="AZW347" s="10"/>
      <c r="AZX347" s="10"/>
      <c r="AZY347" s="10"/>
      <c r="AZZ347" s="10"/>
      <c r="BAA347" s="10"/>
      <c r="BAB347" s="10"/>
      <c r="BAC347" s="10"/>
      <c r="BAD347" s="10"/>
      <c r="BAE347" s="10"/>
      <c r="BAF347" s="10"/>
      <c r="BAG347" s="10"/>
      <c r="BAH347" s="10"/>
      <c r="BAI347" s="10"/>
      <c r="BAJ347" s="10"/>
      <c r="BAK347" s="10"/>
      <c r="BAL347" s="10"/>
      <c r="BAM347" s="10"/>
      <c r="BAN347" s="10"/>
      <c r="BAO347" s="10"/>
      <c r="BAP347" s="10"/>
      <c r="BAQ347" s="10"/>
      <c r="BAR347" s="10"/>
      <c r="BAS347" s="10"/>
      <c r="BAT347" s="10"/>
      <c r="BAU347" s="10"/>
      <c r="BAV347" s="10"/>
      <c r="BAW347" s="10"/>
      <c r="BAX347" s="10"/>
      <c r="BAY347" s="10"/>
      <c r="BAZ347" s="10"/>
      <c r="BBA347" s="10"/>
      <c r="BBB347" s="10"/>
      <c r="BBC347" s="10"/>
      <c r="BBD347" s="10"/>
      <c r="BBE347" s="10"/>
      <c r="BBF347" s="10"/>
      <c r="BBG347" s="10"/>
      <c r="BBH347" s="10"/>
      <c r="BBI347" s="10"/>
      <c r="BBJ347" s="10"/>
      <c r="BBK347" s="10"/>
      <c r="BBL347" s="10"/>
      <c r="BBM347" s="10"/>
      <c r="BBN347" s="10"/>
      <c r="BBO347" s="10"/>
      <c r="BBP347" s="10"/>
      <c r="BBQ347" s="10"/>
      <c r="BBR347" s="10"/>
      <c r="BBS347" s="10"/>
      <c r="BBT347" s="10"/>
      <c r="BBU347" s="10"/>
      <c r="BBV347" s="10"/>
      <c r="BBW347" s="10"/>
      <c r="BBX347" s="10"/>
      <c r="BBY347" s="10"/>
      <c r="BBZ347" s="10"/>
      <c r="BCA347" s="10"/>
      <c r="BCB347" s="10"/>
      <c r="BCC347" s="10"/>
      <c r="BCD347" s="10"/>
      <c r="BCE347" s="10"/>
      <c r="BCF347" s="10"/>
      <c r="BCG347" s="10"/>
      <c r="BCH347" s="10"/>
      <c r="BCI347" s="10"/>
      <c r="BCJ347" s="10"/>
      <c r="BCK347" s="10"/>
      <c r="BCL347" s="10"/>
      <c r="BCM347" s="10"/>
      <c r="BCN347" s="10"/>
      <c r="BCO347" s="10"/>
      <c r="BCP347" s="10"/>
      <c r="BCQ347" s="10"/>
      <c r="BCR347" s="10"/>
      <c r="BCS347" s="10"/>
      <c r="BCT347" s="10"/>
    </row>
    <row r="348" spans="1:1450" s="64" customFormat="1" x14ac:dyDescent="0.25">
      <c r="A348" s="17" t="s">
        <v>655</v>
      </c>
      <c r="B348" s="43" t="s">
        <v>655</v>
      </c>
      <c r="C348" s="8" t="s">
        <v>84</v>
      </c>
      <c r="D348" s="29" t="s">
        <v>766</v>
      </c>
      <c r="E348" s="14" t="s">
        <v>762</v>
      </c>
      <c r="F348" s="43" t="s">
        <v>680</v>
      </c>
      <c r="G348" s="43">
        <v>30521</v>
      </c>
      <c r="H348" s="43">
        <v>1748</v>
      </c>
      <c r="I348" s="43">
        <v>650</v>
      </c>
      <c r="J348" s="123"/>
      <c r="K348" s="123"/>
      <c r="L348" s="29"/>
      <c r="M348" s="29"/>
      <c r="N348" s="29"/>
      <c r="O348" s="29" t="str">
        <f t="shared" si="59"/>
        <v/>
      </c>
      <c r="P348" s="29"/>
      <c r="Q348" s="44">
        <f>ABS(G348-$K$344)</f>
        <v>19160.599999999999</v>
      </c>
      <c r="R348" s="30">
        <f>IF(Q348&gt;$P$344,"",G348)</f>
        <v>30521</v>
      </c>
      <c r="S348" s="30">
        <f t="shared" si="60"/>
        <v>650</v>
      </c>
      <c r="T348" s="29"/>
      <c r="U348" s="29"/>
      <c r="V348" s="29"/>
      <c r="W348" s="44">
        <f>IF(R348="","",((R348-$T$344)/S348)^2)</f>
        <v>303.0143610946746</v>
      </c>
      <c r="X348" s="29"/>
      <c r="Y348" s="31"/>
      <c r="Z348" s="31"/>
      <c r="AA348" s="31"/>
      <c r="AB348" s="31"/>
      <c r="AC348" s="29"/>
      <c r="AD348" s="29"/>
      <c r="AE348" s="29"/>
      <c r="AF348" s="29"/>
      <c r="AG348" s="63"/>
      <c r="AH348" s="32"/>
      <c r="AI348" s="32"/>
      <c r="AJ348" s="32"/>
      <c r="AK348" s="32"/>
      <c r="AL348" s="29"/>
      <c r="AO348" s="29"/>
      <c r="AP348" s="29"/>
      <c r="AQ348" s="29"/>
      <c r="AR348" s="29"/>
      <c r="AS348" s="29"/>
      <c r="AT348" s="29"/>
    </row>
    <row r="349" spans="1:1450" x14ac:dyDescent="0.25">
      <c r="A349" s="66" t="s">
        <v>655</v>
      </c>
      <c r="B349" s="67" t="s">
        <v>655</v>
      </c>
      <c r="C349" s="33" t="s">
        <v>542</v>
      </c>
      <c r="D349" s="33" t="s">
        <v>767</v>
      </c>
      <c r="E349" s="67" t="s">
        <v>768</v>
      </c>
      <c r="F349" s="67" t="s">
        <v>769</v>
      </c>
      <c r="G349" s="67">
        <v>24367</v>
      </c>
      <c r="H349" s="67">
        <v>1473</v>
      </c>
      <c r="I349" s="67">
        <v>704</v>
      </c>
      <c r="J349" s="124">
        <v>4</v>
      </c>
      <c r="K349" s="68">
        <f>AVERAGE(G349:G352)</f>
        <v>21418.5</v>
      </c>
      <c r="L349" s="68">
        <f>STDEV(G349:G352)</f>
        <v>6419.3990632561035</v>
      </c>
      <c r="M349" s="33"/>
      <c r="N349" s="96">
        <v>1.383</v>
      </c>
      <c r="O349" s="33" t="str">
        <f t="shared" si="59"/>
        <v/>
      </c>
      <c r="P349" s="68">
        <f>ABS(L349*N349)</f>
        <v>8878.0289044831916</v>
      </c>
      <c r="Q349" s="68">
        <f>ABS(G349-$K$349)</f>
        <v>2948.5</v>
      </c>
      <c r="R349" s="34">
        <f>IF(Q349&gt;$P$349,"",G349)</f>
        <v>24367</v>
      </c>
      <c r="S349" s="34">
        <f t="shared" si="60"/>
        <v>704</v>
      </c>
      <c r="T349" s="68">
        <f>AVERAGE(R349:R352)</f>
        <v>21418.5</v>
      </c>
      <c r="U349" s="68">
        <f>STDEV(R349:R352)</f>
        <v>6419.3990632561035</v>
      </c>
      <c r="V349" s="33"/>
      <c r="W349" s="68">
        <f>IF(R349="","",((R349-$T$349)/S349)^2)</f>
        <v>17.541104907831873</v>
      </c>
      <c r="X349" s="70">
        <f>(1/(J349-1))*SUM(W349:W352)</f>
        <v>165.37639050724991</v>
      </c>
      <c r="Y349" s="71">
        <f>U349/T349</f>
        <v>0.29971282131130117</v>
      </c>
      <c r="Z349" s="75"/>
      <c r="AA349" s="71" t="str">
        <f>IF(X349&lt;2,"A",IF(Y349&lt;0.15,"B","C"))</f>
        <v>C</v>
      </c>
      <c r="AB349" s="75"/>
      <c r="AC349" s="38">
        <f>T349/1000</f>
        <v>21.418500000000002</v>
      </c>
      <c r="AD349" s="72">
        <f>AC349*(SQRT((U349/T349)^2+(0.21/3.98)^2))</f>
        <v>6.5181178073269814</v>
      </c>
      <c r="AE349" s="71">
        <f>AD349/AC349</f>
        <v>0.30432186228386587</v>
      </c>
      <c r="AF349" s="71"/>
      <c r="AG349" s="73">
        <v>67</v>
      </c>
      <c r="AH349" s="36"/>
      <c r="AI349" s="72">
        <f>(MEDIAN(R349:R352))/1000</f>
        <v>22.070499999999999</v>
      </c>
      <c r="AJ349" s="72">
        <f>(QUARTILE(R349:R352,1))/1000</f>
        <v>18.156500000000001</v>
      </c>
      <c r="AK349" s="72">
        <f>(QUARTILE(R349:R352,3))/1000</f>
        <v>25.3325</v>
      </c>
      <c r="AL349" s="38">
        <f>(AK349-AJ349)</f>
        <v>7.1759999999999984</v>
      </c>
      <c r="AM349" s="29"/>
      <c r="AN349" s="29"/>
      <c r="AO349" s="29"/>
      <c r="AP349" s="29"/>
      <c r="AQ349" s="29"/>
      <c r="AR349" s="29"/>
      <c r="AS349" s="29"/>
      <c r="AT349" s="29"/>
    </row>
    <row r="350" spans="1:1450" x14ac:dyDescent="0.25">
      <c r="A350" s="66" t="s">
        <v>655</v>
      </c>
      <c r="B350" s="67" t="s">
        <v>655</v>
      </c>
      <c r="C350" s="33" t="s">
        <v>84</v>
      </c>
      <c r="D350" s="33" t="s">
        <v>770</v>
      </c>
      <c r="E350" s="67" t="s">
        <v>768</v>
      </c>
      <c r="F350" s="67" t="s">
        <v>676</v>
      </c>
      <c r="G350" s="67">
        <v>28229</v>
      </c>
      <c r="H350" s="67">
        <v>1658</v>
      </c>
      <c r="I350" s="67">
        <v>705</v>
      </c>
      <c r="J350" s="124"/>
      <c r="K350" s="124"/>
      <c r="L350" s="33"/>
      <c r="M350" s="33"/>
      <c r="N350" s="33"/>
      <c r="O350" s="33" t="str">
        <f t="shared" si="59"/>
        <v/>
      </c>
      <c r="P350" s="33"/>
      <c r="Q350" s="68">
        <f>ABS(G350-$K$349)</f>
        <v>6810.5</v>
      </c>
      <c r="R350" s="34">
        <f>IF(Q350&gt;$P$349,"",G350)</f>
        <v>28229</v>
      </c>
      <c r="S350" s="34">
        <f t="shared" si="60"/>
        <v>705</v>
      </c>
      <c r="T350" s="33"/>
      <c r="U350" s="33"/>
      <c r="V350" s="33"/>
      <c r="W350" s="68">
        <f>IF(R350="","",((R350-$T$349)/S350)^2)</f>
        <v>93.321080931542696</v>
      </c>
      <c r="X350" s="33"/>
      <c r="Y350" s="75"/>
      <c r="Z350" s="75"/>
      <c r="AA350" s="75"/>
      <c r="AB350" s="75"/>
      <c r="AC350" s="33"/>
      <c r="AD350" s="33"/>
      <c r="AE350" s="33"/>
      <c r="AF350" s="33"/>
      <c r="AG350" s="76"/>
      <c r="AH350" s="36"/>
      <c r="AI350" s="36"/>
      <c r="AJ350" s="36"/>
      <c r="AK350" s="36"/>
      <c r="AL350" s="33"/>
      <c r="AM350" s="29"/>
      <c r="AN350" s="29"/>
      <c r="AO350" s="29"/>
      <c r="AP350" s="29"/>
      <c r="AQ350" s="29"/>
      <c r="AR350" s="29"/>
      <c r="AS350" s="29"/>
      <c r="AT350" s="29"/>
    </row>
    <row r="351" spans="1:1450" x14ac:dyDescent="0.25">
      <c r="A351" s="66" t="s">
        <v>655</v>
      </c>
      <c r="B351" s="67" t="s">
        <v>655</v>
      </c>
      <c r="C351" s="33" t="s">
        <v>84</v>
      </c>
      <c r="D351" s="33" t="s">
        <v>771</v>
      </c>
      <c r="E351" s="67" t="s">
        <v>768</v>
      </c>
      <c r="F351" s="67" t="s">
        <v>677</v>
      </c>
      <c r="G351" s="67">
        <v>19774</v>
      </c>
      <c r="H351" s="67">
        <v>1420</v>
      </c>
      <c r="I351" s="67">
        <v>958</v>
      </c>
      <c r="J351" s="124"/>
      <c r="K351" s="124"/>
      <c r="L351" s="33"/>
      <c r="M351" s="33"/>
      <c r="N351" s="33"/>
      <c r="O351" s="33" t="str">
        <f t="shared" si="59"/>
        <v/>
      </c>
      <c r="P351" s="33"/>
      <c r="Q351" s="68">
        <f>ABS(G351-$K$349)</f>
        <v>1644.5</v>
      </c>
      <c r="R351" s="34">
        <f>IF(Q351&gt;$P$349,"",G351)</f>
        <v>19774</v>
      </c>
      <c r="S351" s="34">
        <f t="shared" si="60"/>
        <v>958</v>
      </c>
      <c r="T351" s="33"/>
      <c r="U351" s="33"/>
      <c r="V351" s="33"/>
      <c r="W351" s="68">
        <f>IF(R351="","",((R351-$T$349)/S351)^2)</f>
        <v>2.9467055256035324</v>
      </c>
      <c r="X351" s="33"/>
      <c r="Y351" s="75"/>
      <c r="Z351" s="75"/>
      <c r="AA351" s="75"/>
      <c r="AB351" s="75"/>
      <c r="AC351" s="33"/>
      <c r="AD351" s="33"/>
      <c r="AE351" s="33"/>
      <c r="AF351" s="33"/>
      <c r="AG351" s="76"/>
      <c r="AH351" s="36"/>
      <c r="AI351" s="36"/>
      <c r="AJ351" s="36"/>
      <c r="AK351" s="36"/>
      <c r="AL351" s="33"/>
      <c r="AM351" s="29"/>
      <c r="AN351" s="29"/>
      <c r="AO351" s="29"/>
      <c r="AP351" s="29"/>
      <c r="AQ351" s="29"/>
      <c r="AR351" s="29"/>
      <c r="AS351" s="29"/>
      <c r="AT351" s="29"/>
    </row>
    <row r="352" spans="1:1450" x14ac:dyDescent="0.25">
      <c r="A352" s="66" t="s">
        <v>655</v>
      </c>
      <c r="B352" s="67" t="s">
        <v>655</v>
      </c>
      <c r="C352" s="33" t="s">
        <v>84</v>
      </c>
      <c r="D352" s="33" t="s">
        <v>772</v>
      </c>
      <c r="E352" s="67" t="s">
        <v>768</v>
      </c>
      <c r="F352" s="67" t="s">
        <v>678</v>
      </c>
      <c r="G352" s="67">
        <v>13304</v>
      </c>
      <c r="H352" s="67">
        <v>818</v>
      </c>
      <c r="I352" s="67">
        <v>415</v>
      </c>
      <c r="J352" s="124"/>
      <c r="K352" s="124"/>
      <c r="L352" s="33"/>
      <c r="M352" s="33"/>
      <c r="N352" s="33"/>
      <c r="O352" s="33" t="str">
        <f t="shared" si="59"/>
        <v/>
      </c>
      <c r="P352" s="33"/>
      <c r="Q352" s="68">
        <f>ABS(G352-$K$349)</f>
        <v>8114.5</v>
      </c>
      <c r="R352" s="34">
        <f>IF(Q352&gt;$P$349,"",G352)</f>
        <v>13304</v>
      </c>
      <c r="S352" s="34">
        <f t="shared" si="60"/>
        <v>415</v>
      </c>
      <c r="T352" s="33"/>
      <c r="U352" s="33"/>
      <c r="V352" s="33"/>
      <c r="W352" s="68">
        <f>IF(R352="","",((R352-$T$349)/S352)^2)</f>
        <v>382.32028015677162</v>
      </c>
      <c r="X352" s="33"/>
      <c r="Y352" s="75"/>
      <c r="Z352" s="75"/>
      <c r="AA352" s="75"/>
      <c r="AB352" s="75"/>
      <c r="AC352" s="33"/>
      <c r="AD352" s="33"/>
      <c r="AE352" s="33"/>
      <c r="AF352" s="33"/>
      <c r="AG352" s="76"/>
      <c r="AH352" s="36"/>
      <c r="AI352" s="36"/>
      <c r="AJ352" s="36"/>
      <c r="AK352" s="36"/>
      <c r="AL352" s="33"/>
      <c r="AM352" s="29"/>
      <c r="AN352" s="29"/>
      <c r="AO352" s="29"/>
      <c r="AP352" s="29"/>
      <c r="AQ352" s="29"/>
      <c r="AR352" s="29"/>
      <c r="AS352" s="29"/>
      <c r="AT352" s="29"/>
    </row>
    <row r="353" spans="1:1450" s="37" customFormat="1" x14ac:dyDescent="0.25">
      <c r="A353" s="17" t="s">
        <v>655</v>
      </c>
      <c r="B353" s="43" t="s">
        <v>655</v>
      </c>
      <c r="C353" s="8" t="s">
        <v>84</v>
      </c>
      <c r="D353" s="29" t="s">
        <v>773</v>
      </c>
      <c r="E353" s="14" t="s">
        <v>774</v>
      </c>
      <c r="F353" s="43" t="s">
        <v>775</v>
      </c>
      <c r="G353" s="43">
        <v>22999</v>
      </c>
      <c r="H353" s="43">
        <v>1584</v>
      </c>
      <c r="I353" s="43">
        <v>1010</v>
      </c>
      <c r="J353" s="123">
        <v>4</v>
      </c>
      <c r="K353" s="112">
        <f>AVERAGE(G353:G356)</f>
        <v>25008</v>
      </c>
      <c r="L353" s="112">
        <f>STDEV(G353:G356)</f>
        <v>3011.1741895812006</v>
      </c>
      <c r="M353" s="29"/>
      <c r="N353" s="97">
        <v>1.383</v>
      </c>
      <c r="O353" s="29" t="str">
        <f t="shared" si="59"/>
        <v/>
      </c>
      <c r="P353" s="44">
        <f>ABS(L353*N353)</f>
        <v>4164.4539041908001</v>
      </c>
      <c r="Q353" s="44">
        <f>ABS(G353-$K$353)</f>
        <v>2009</v>
      </c>
      <c r="R353" s="30">
        <f>IF(Q353&gt;$P$353,"",G353)</f>
        <v>22999</v>
      </c>
      <c r="S353" s="30">
        <f t="shared" si="60"/>
        <v>1010</v>
      </c>
      <c r="T353" s="44">
        <f>AVERAGE(R353:R356)</f>
        <v>23525.666666666668</v>
      </c>
      <c r="U353" s="44">
        <f>STDEV(R353:R356)</f>
        <v>645.66425743828609</v>
      </c>
      <c r="V353" s="29"/>
      <c r="W353" s="44">
        <f>IF(R353="","",((R353-$T$353)/S353)^2)</f>
        <v>0.27191233974882761</v>
      </c>
      <c r="X353" s="46">
        <f>(1/(J353-1))*SUM(W353:W356)</f>
        <v>0.71344068214689804</v>
      </c>
      <c r="Y353" s="47">
        <f>U353/T353</f>
        <v>2.7445099286096862E-2</v>
      </c>
      <c r="Z353" s="31"/>
      <c r="AA353" s="47" t="str">
        <f>IF(X353&lt;2,"A",IF(Y353&lt;0.15,"B","C"))</f>
        <v>A</v>
      </c>
      <c r="AB353" s="31"/>
      <c r="AC353" s="48">
        <f>T353/1000</f>
        <v>23.52566666666667</v>
      </c>
      <c r="AD353" s="49">
        <f>AC353*(SQRT((U353/T353)^2+(0.21/3.98)^2))</f>
        <v>1.3991847639432766</v>
      </c>
      <c r="AE353" s="47">
        <f>AD353/AC353</f>
        <v>5.9474818876260389E-2</v>
      </c>
      <c r="AF353" s="47"/>
      <c r="AG353" s="50">
        <v>2</v>
      </c>
      <c r="AH353" s="32"/>
      <c r="AI353" s="49">
        <f>(MEDIAN(R353:R356))/1000</f>
        <v>23.332000000000001</v>
      </c>
      <c r="AJ353" s="49">
        <f>(QUARTILE(R353:R356,1))/1000</f>
        <v>23.165500000000002</v>
      </c>
      <c r="AK353" s="49">
        <f>(QUARTILE(R353:R356,3))/1000</f>
        <v>23.789000000000001</v>
      </c>
      <c r="AL353" s="48">
        <f>(AK353-AJ353)</f>
        <v>0.62349999999999994</v>
      </c>
      <c r="AM353" s="29"/>
      <c r="AN353" s="29"/>
      <c r="AO353" s="29"/>
      <c r="AP353" s="29"/>
      <c r="AQ353" s="29"/>
      <c r="AR353" s="29"/>
      <c r="AS353" s="29"/>
      <c r="AT353" s="29"/>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c r="JC353" s="10"/>
      <c r="JD353" s="10"/>
      <c r="JE353" s="10"/>
      <c r="JF353" s="10"/>
      <c r="JG353" s="10"/>
      <c r="JH353" s="10"/>
      <c r="JI353" s="10"/>
      <c r="JJ353" s="10"/>
      <c r="JK353" s="10"/>
      <c r="JL353" s="10"/>
      <c r="JM353" s="10"/>
      <c r="JN353" s="10"/>
      <c r="JO353" s="10"/>
      <c r="JP353" s="10"/>
      <c r="JQ353" s="10"/>
      <c r="JR353" s="10"/>
      <c r="JS353" s="10"/>
      <c r="JT353" s="10"/>
      <c r="JU353" s="10"/>
      <c r="JV353" s="10"/>
      <c r="JW353" s="10"/>
      <c r="JX353" s="10"/>
      <c r="JY353" s="10"/>
      <c r="JZ353" s="10"/>
      <c r="KA353" s="10"/>
      <c r="KB353" s="10"/>
      <c r="KC353" s="10"/>
      <c r="KD353" s="10"/>
      <c r="KE353" s="10"/>
      <c r="KF353" s="10"/>
      <c r="KG353" s="10"/>
      <c r="KH353" s="10"/>
      <c r="KI353" s="10"/>
      <c r="KJ353" s="10"/>
      <c r="KK353" s="10"/>
      <c r="KL353" s="10"/>
      <c r="KM353" s="10"/>
      <c r="KN353" s="10"/>
      <c r="KO353" s="10"/>
      <c r="KP353" s="10"/>
      <c r="KQ353" s="10"/>
      <c r="KR353" s="10"/>
      <c r="KS353" s="10"/>
      <c r="KT353" s="10"/>
      <c r="KU353" s="10"/>
      <c r="KV353" s="10"/>
      <c r="KW353" s="10"/>
      <c r="KX353" s="10"/>
      <c r="KY353" s="10"/>
      <c r="KZ353" s="10"/>
      <c r="LA353" s="10"/>
      <c r="LB353" s="10"/>
      <c r="LC353" s="10"/>
      <c r="LD353" s="10"/>
      <c r="LE353" s="10"/>
      <c r="LF353" s="10"/>
      <c r="LG353" s="10"/>
      <c r="LH353" s="10"/>
      <c r="LI353" s="10"/>
      <c r="LJ353" s="10"/>
      <c r="LK353" s="10"/>
      <c r="LL353" s="10"/>
      <c r="LM353" s="10"/>
      <c r="LN353" s="10"/>
      <c r="LO353" s="10"/>
      <c r="LP353" s="10"/>
      <c r="LQ353" s="10"/>
      <c r="LR353" s="10"/>
      <c r="LS353" s="10"/>
      <c r="LT353" s="10"/>
      <c r="LU353" s="10"/>
      <c r="LV353" s="10"/>
      <c r="LW353" s="10"/>
      <c r="LX353" s="10"/>
      <c r="LY353" s="10"/>
      <c r="LZ353" s="10"/>
      <c r="MA353" s="10"/>
      <c r="MB353" s="10"/>
      <c r="MC353" s="10"/>
      <c r="MD353" s="10"/>
      <c r="ME353" s="10"/>
      <c r="MF353" s="10"/>
      <c r="MG353" s="10"/>
      <c r="MH353" s="10"/>
      <c r="MI353" s="10"/>
      <c r="MJ353" s="10"/>
      <c r="MK353" s="10"/>
      <c r="ML353" s="10"/>
      <c r="MM353" s="10"/>
      <c r="MN353" s="10"/>
      <c r="MO353" s="10"/>
      <c r="MP353" s="10"/>
      <c r="MQ353" s="10"/>
      <c r="MR353" s="10"/>
      <c r="MS353" s="10"/>
      <c r="MT353" s="10"/>
      <c r="MU353" s="10"/>
      <c r="MV353" s="10"/>
      <c r="MW353" s="10"/>
      <c r="MX353" s="10"/>
      <c r="MY353" s="10"/>
      <c r="MZ353" s="10"/>
      <c r="NA353" s="10"/>
      <c r="NB353" s="10"/>
      <c r="NC353" s="10"/>
      <c r="ND353" s="10"/>
      <c r="NE353" s="10"/>
      <c r="NF353" s="10"/>
      <c r="NG353" s="10"/>
      <c r="NH353" s="10"/>
      <c r="NI353" s="10"/>
      <c r="NJ353" s="10"/>
      <c r="NK353" s="10"/>
      <c r="NL353" s="10"/>
      <c r="NM353" s="10"/>
      <c r="NN353" s="10"/>
      <c r="NO353" s="10"/>
      <c r="NP353" s="10"/>
      <c r="NQ353" s="10"/>
      <c r="NR353" s="10"/>
      <c r="NS353" s="10"/>
      <c r="NT353" s="10"/>
      <c r="NU353" s="10"/>
      <c r="NV353" s="10"/>
      <c r="NW353" s="10"/>
      <c r="NX353" s="10"/>
      <c r="NY353" s="10"/>
      <c r="NZ353" s="10"/>
      <c r="OA353" s="10"/>
      <c r="OB353" s="10"/>
      <c r="OC353" s="10"/>
      <c r="OD353" s="10"/>
      <c r="OE353" s="10"/>
      <c r="OF353" s="10"/>
      <c r="OG353" s="10"/>
      <c r="OH353" s="10"/>
      <c r="OI353" s="10"/>
      <c r="OJ353" s="10"/>
      <c r="OK353" s="10"/>
      <c r="OL353" s="10"/>
      <c r="OM353" s="10"/>
      <c r="ON353" s="10"/>
      <c r="OO353" s="10"/>
      <c r="OP353" s="10"/>
      <c r="OQ353" s="10"/>
      <c r="OR353" s="10"/>
      <c r="OS353" s="10"/>
      <c r="OT353" s="10"/>
      <c r="OU353" s="10"/>
      <c r="OV353" s="10"/>
      <c r="OW353" s="10"/>
      <c r="OX353" s="10"/>
      <c r="OY353" s="10"/>
      <c r="OZ353" s="10"/>
      <c r="PA353" s="10"/>
      <c r="PB353" s="10"/>
      <c r="PC353" s="10"/>
      <c r="PD353" s="10"/>
      <c r="PE353" s="10"/>
      <c r="PF353" s="10"/>
      <c r="PG353" s="10"/>
      <c r="PH353" s="10"/>
      <c r="PI353" s="10"/>
      <c r="PJ353" s="10"/>
      <c r="PK353" s="10"/>
      <c r="PL353" s="10"/>
      <c r="PM353" s="10"/>
      <c r="PN353" s="10"/>
      <c r="PO353" s="10"/>
      <c r="PP353" s="10"/>
      <c r="PQ353" s="10"/>
      <c r="PR353" s="10"/>
      <c r="PS353" s="10"/>
      <c r="PT353" s="10"/>
      <c r="PU353" s="10"/>
      <c r="PV353" s="10"/>
      <c r="PW353" s="10"/>
      <c r="PX353" s="10"/>
      <c r="PY353" s="10"/>
      <c r="PZ353" s="10"/>
      <c r="QA353" s="10"/>
      <c r="QB353" s="10"/>
      <c r="QC353" s="10"/>
      <c r="QD353" s="10"/>
      <c r="QE353" s="10"/>
      <c r="QF353" s="10"/>
      <c r="QG353" s="10"/>
      <c r="QH353" s="10"/>
      <c r="QI353" s="10"/>
      <c r="QJ353" s="10"/>
      <c r="QK353" s="10"/>
      <c r="QL353" s="10"/>
      <c r="QM353" s="10"/>
      <c r="QN353" s="10"/>
      <c r="QO353" s="10"/>
      <c r="QP353" s="10"/>
      <c r="QQ353" s="10"/>
      <c r="QR353" s="10"/>
      <c r="QS353" s="10"/>
      <c r="QT353" s="10"/>
      <c r="QU353" s="10"/>
      <c r="QV353" s="10"/>
      <c r="QW353" s="10"/>
      <c r="QX353" s="10"/>
      <c r="QY353" s="10"/>
      <c r="QZ353" s="10"/>
      <c r="RA353" s="10"/>
      <c r="RB353" s="10"/>
      <c r="RC353" s="10"/>
      <c r="RD353" s="10"/>
      <c r="RE353" s="10"/>
      <c r="RF353" s="10"/>
      <c r="RG353" s="10"/>
      <c r="RH353" s="10"/>
      <c r="RI353" s="10"/>
      <c r="RJ353" s="10"/>
      <c r="RK353" s="10"/>
      <c r="RL353" s="10"/>
      <c r="RM353" s="10"/>
      <c r="RN353" s="10"/>
      <c r="RO353" s="10"/>
      <c r="RP353" s="10"/>
      <c r="RQ353" s="10"/>
      <c r="RR353" s="10"/>
      <c r="RS353" s="10"/>
      <c r="RT353" s="10"/>
      <c r="RU353" s="10"/>
      <c r="RV353" s="10"/>
      <c r="RW353" s="10"/>
      <c r="RX353" s="10"/>
      <c r="RY353" s="10"/>
      <c r="RZ353" s="10"/>
      <c r="SA353" s="10"/>
      <c r="SB353" s="10"/>
      <c r="SC353" s="10"/>
      <c r="SD353" s="10"/>
      <c r="SE353" s="10"/>
      <c r="SF353" s="10"/>
      <c r="SG353" s="10"/>
      <c r="SH353" s="10"/>
      <c r="SI353" s="10"/>
      <c r="SJ353" s="10"/>
      <c r="SK353" s="10"/>
      <c r="SL353" s="10"/>
      <c r="SM353" s="10"/>
      <c r="SN353" s="10"/>
      <c r="SO353" s="10"/>
      <c r="SP353" s="10"/>
      <c r="SQ353" s="10"/>
      <c r="SR353" s="10"/>
      <c r="SS353" s="10"/>
      <c r="ST353" s="10"/>
      <c r="SU353" s="10"/>
      <c r="SV353" s="10"/>
      <c r="SW353" s="10"/>
      <c r="SX353" s="10"/>
      <c r="SY353" s="10"/>
      <c r="SZ353" s="10"/>
      <c r="TA353" s="10"/>
      <c r="TB353" s="10"/>
      <c r="TC353" s="10"/>
      <c r="TD353" s="10"/>
      <c r="TE353" s="10"/>
      <c r="TF353" s="10"/>
      <c r="TG353" s="10"/>
      <c r="TH353" s="10"/>
      <c r="TI353" s="10"/>
      <c r="TJ353" s="10"/>
      <c r="TK353" s="10"/>
      <c r="TL353" s="10"/>
      <c r="TM353" s="10"/>
      <c r="TN353" s="10"/>
      <c r="TO353" s="10"/>
      <c r="TP353" s="10"/>
      <c r="TQ353" s="10"/>
      <c r="TR353" s="10"/>
      <c r="TS353" s="10"/>
      <c r="TT353" s="10"/>
      <c r="TU353" s="10"/>
      <c r="TV353" s="10"/>
      <c r="TW353" s="10"/>
      <c r="TX353" s="10"/>
      <c r="TY353" s="10"/>
      <c r="TZ353" s="10"/>
      <c r="UA353" s="10"/>
      <c r="UB353" s="10"/>
      <c r="UC353" s="10"/>
      <c r="UD353" s="10"/>
      <c r="UE353" s="10"/>
      <c r="UF353" s="10"/>
      <c r="UG353" s="10"/>
      <c r="UH353" s="10"/>
      <c r="UI353" s="10"/>
      <c r="UJ353" s="10"/>
      <c r="UK353" s="10"/>
      <c r="UL353" s="10"/>
      <c r="UM353" s="10"/>
      <c r="UN353" s="10"/>
      <c r="UO353" s="10"/>
      <c r="UP353" s="10"/>
      <c r="UQ353" s="10"/>
      <c r="UR353" s="10"/>
      <c r="US353" s="10"/>
      <c r="UT353" s="10"/>
      <c r="UU353" s="10"/>
      <c r="UV353" s="10"/>
      <c r="UW353" s="10"/>
      <c r="UX353" s="10"/>
      <c r="UY353" s="10"/>
      <c r="UZ353" s="10"/>
      <c r="VA353" s="10"/>
      <c r="VB353" s="10"/>
      <c r="VC353" s="10"/>
      <c r="VD353" s="10"/>
      <c r="VE353" s="10"/>
      <c r="VF353" s="10"/>
      <c r="VG353" s="10"/>
      <c r="VH353" s="10"/>
      <c r="VI353" s="10"/>
      <c r="VJ353" s="10"/>
      <c r="VK353" s="10"/>
      <c r="VL353" s="10"/>
      <c r="VM353" s="10"/>
      <c r="VN353" s="10"/>
      <c r="VO353" s="10"/>
      <c r="VP353" s="10"/>
      <c r="VQ353" s="10"/>
      <c r="VR353" s="10"/>
      <c r="VS353" s="10"/>
      <c r="VT353" s="10"/>
      <c r="VU353" s="10"/>
      <c r="VV353" s="10"/>
      <c r="VW353" s="10"/>
      <c r="VX353" s="10"/>
      <c r="VY353" s="10"/>
      <c r="VZ353" s="10"/>
      <c r="WA353" s="10"/>
      <c r="WB353" s="10"/>
      <c r="WC353" s="10"/>
      <c r="WD353" s="10"/>
      <c r="WE353" s="10"/>
      <c r="WF353" s="10"/>
      <c r="WG353" s="10"/>
      <c r="WH353" s="10"/>
      <c r="WI353" s="10"/>
      <c r="WJ353" s="10"/>
      <c r="WK353" s="10"/>
      <c r="WL353" s="10"/>
      <c r="WM353" s="10"/>
      <c r="WN353" s="10"/>
      <c r="WO353" s="10"/>
      <c r="WP353" s="10"/>
      <c r="WQ353" s="10"/>
      <c r="WR353" s="10"/>
      <c r="WS353" s="10"/>
      <c r="WT353" s="10"/>
      <c r="WU353" s="10"/>
      <c r="WV353" s="10"/>
      <c r="WW353" s="10"/>
      <c r="WX353" s="10"/>
      <c r="WY353" s="10"/>
      <c r="WZ353" s="10"/>
      <c r="XA353" s="10"/>
      <c r="XB353" s="10"/>
      <c r="XC353" s="10"/>
      <c r="XD353" s="10"/>
      <c r="XE353" s="10"/>
      <c r="XF353" s="10"/>
      <c r="XG353" s="10"/>
      <c r="XH353" s="10"/>
      <c r="XI353" s="10"/>
      <c r="XJ353" s="10"/>
      <c r="XK353" s="10"/>
      <c r="XL353" s="10"/>
      <c r="XM353" s="10"/>
      <c r="XN353" s="10"/>
      <c r="XO353" s="10"/>
      <c r="XP353" s="10"/>
      <c r="XQ353" s="10"/>
      <c r="XR353" s="10"/>
      <c r="XS353" s="10"/>
      <c r="XT353" s="10"/>
      <c r="XU353" s="10"/>
      <c r="XV353" s="10"/>
      <c r="XW353" s="10"/>
      <c r="XX353" s="10"/>
      <c r="XY353" s="10"/>
      <c r="XZ353" s="10"/>
      <c r="YA353" s="10"/>
      <c r="YB353" s="10"/>
      <c r="YC353" s="10"/>
      <c r="YD353" s="10"/>
      <c r="YE353" s="10"/>
      <c r="YF353" s="10"/>
      <c r="YG353" s="10"/>
      <c r="YH353" s="10"/>
      <c r="YI353" s="10"/>
      <c r="YJ353" s="10"/>
      <c r="YK353" s="10"/>
      <c r="YL353" s="10"/>
      <c r="YM353" s="10"/>
      <c r="YN353" s="10"/>
      <c r="YO353" s="10"/>
      <c r="YP353" s="10"/>
      <c r="YQ353" s="10"/>
      <c r="YR353" s="10"/>
      <c r="YS353" s="10"/>
      <c r="YT353" s="10"/>
      <c r="YU353" s="10"/>
      <c r="YV353" s="10"/>
      <c r="YW353" s="10"/>
      <c r="YX353" s="10"/>
      <c r="YY353" s="10"/>
      <c r="YZ353" s="10"/>
      <c r="ZA353" s="10"/>
      <c r="ZB353" s="10"/>
      <c r="ZC353" s="10"/>
      <c r="ZD353" s="10"/>
      <c r="ZE353" s="10"/>
      <c r="ZF353" s="10"/>
      <c r="ZG353" s="10"/>
      <c r="ZH353" s="10"/>
      <c r="ZI353" s="10"/>
      <c r="ZJ353" s="10"/>
      <c r="ZK353" s="10"/>
      <c r="ZL353" s="10"/>
      <c r="ZM353" s="10"/>
      <c r="ZN353" s="10"/>
      <c r="ZO353" s="10"/>
      <c r="ZP353" s="10"/>
      <c r="ZQ353" s="10"/>
      <c r="ZR353" s="10"/>
      <c r="ZS353" s="10"/>
      <c r="ZT353" s="10"/>
      <c r="ZU353" s="10"/>
      <c r="ZV353" s="10"/>
      <c r="ZW353" s="10"/>
      <c r="ZX353" s="10"/>
      <c r="ZY353" s="10"/>
      <c r="ZZ353" s="10"/>
      <c r="AAA353" s="10"/>
      <c r="AAB353" s="10"/>
      <c r="AAC353" s="10"/>
      <c r="AAD353" s="10"/>
      <c r="AAE353" s="10"/>
      <c r="AAF353" s="10"/>
      <c r="AAG353" s="10"/>
      <c r="AAH353" s="10"/>
      <c r="AAI353" s="10"/>
      <c r="AAJ353" s="10"/>
      <c r="AAK353" s="10"/>
      <c r="AAL353" s="10"/>
      <c r="AAM353" s="10"/>
      <c r="AAN353" s="10"/>
      <c r="AAO353" s="10"/>
      <c r="AAP353" s="10"/>
      <c r="AAQ353" s="10"/>
      <c r="AAR353" s="10"/>
      <c r="AAS353" s="10"/>
      <c r="AAT353" s="10"/>
      <c r="AAU353" s="10"/>
      <c r="AAV353" s="10"/>
      <c r="AAW353" s="10"/>
      <c r="AAX353" s="10"/>
      <c r="AAY353" s="10"/>
      <c r="AAZ353" s="10"/>
      <c r="ABA353" s="10"/>
      <c r="ABB353" s="10"/>
      <c r="ABC353" s="10"/>
      <c r="ABD353" s="10"/>
      <c r="ABE353" s="10"/>
      <c r="ABF353" s="10"/>
      <c r="ABG353" s="10"/>
      <c r="ABH353" s="10"/>
      <c r="ABI353" s="10"/>
      <c r="ABJ353" s="10"/>
      <c r="ABK353" s="10"/>
      <c r="ABL353" s="10"/>
      <c r="ABM353" s="10"/>
      <c r="ABN353" s="10"/>
      <c r="ABO353" s="10"/>
      <c r="ABP353" s="10"/>
      <c r="ABQ353" s="10"/>
      <c r="ABR353" s="10"/>
      <c r="ABS353" s="10"/>
      <c r="ABT353" s="10"/>
      <c r="ABU353" s="10"/>
      <c r="ABV353" s="10"/>
      <c r="ABW353" s="10"/>
      <c r="ABX353" s="10"/>
      <c r="ABY353" s="10"/>
      <c r="ABZ353" s="10"/>
      <c r="ACA353" s="10"/>
      <c r="ACB353" s="10"/>
      <c r="ACC353" s="10"/>
      <c r="ACD353" s="10"/>
      <c r="ACE353" s="10"/>
      <c r="ACF353" s="10"/>
      <c r="ACG353" s="10"/>
      <c r="ACH353" s="10"/>
      <c r="ACI353" s="10"/>
      <c r="ACJ353" s="10"/>
      <c r="ACK353" s="10"/>
      <c r="ACL353" s="10"/>
      <c r="ACM353" s="10"/>
      <c r="ACN353" s="10"/>
      <c r="ACO353" s="10"/>
      <c r="ACP353" s="10"/>
      <c r="ACQ353" s="10"/>
      <c r="ACR353" s="10"/>
      <c r="ACS353" s="10"/>
      <c r="ACT353" s="10"/>
      <c r="ACU353" s="10"/>
      <c r="ACV353" s="10"/>
      <c r="ACW353" s="10"/>
      <c r="ACX353" s="10"/>
      <c r="ACY353" s="10"/>
      <c r="ACZ353" s="10"/>
      <c r="ADA353" s="10"/>
      <c r="ADB353" s="10"/>
      <c r="ADC353" s="10"/>
      <c r="ADD353" s="10"/>
      <c r="ADE353" s="10"/>
      <c r="ADF353" s="10"/>
      <c r="ADG353" s="10"/>
      <c r="ADH353" s="10"/>
      <c r="ADI353" s="10"/>
      <c r="ADJ353" s="10"/>
      <c r="ADK353" s="10"/>
      <c r="ADL353" s="10"/>
      <c r="ADM353" s="10"/>
      <c r="ADN353" s="10"/>
      <c r="ADO353" s="10"/>
      <c r="ADP353" s="10"/>
      <c r="ADQ353" s="10"/>
      <c r="ADR353" s="10"/>
      <c r="ADS353" s="10"/>
      <c r="ADT353" s="10"/>
      <c r="ADU353" s="10"/>
      <c r="ADV353" s="10"/>
      <c r="ADW353" s="10"/>
      <c r="ADX353" s="10"/>
      <c r="ADY353" s="10"/>
      <c r="ADZ353" s="10"/>
      <c r="AEA353" s="10"/>
      <c r="AEB353" s="10"/>
      <c r="AEC353" s="10"/>
      <c r="AED353" s="10"/>
      <c r="AEE353" s="10"/>
      <c r="AEF353" s="10"/>
      <c r="AEG353" s="10"/>
      <c r="AEH353" s="10"/>
      <c r="AEI353" s="10"/>
      <c r="AEJ353" s="10"/>
      <c r="AEK353" s="10"/>
      <c r="AEL353" s="10"/>
      <c r="AEM353" s="10"/>
      <c r="AEN353" s="10"/>
      <c r="AEO353" s="10"/>
      <c r="AEP353" s="10"/>
      <c r="AEQ353" s="10"/>
      <c r="AER353" s="10"/>
      <c r="AES353" s="10"/>
      <c r="AET353" s="10"/>
      <c r="AEU353" s="10"/>
      <c r="AEV353" s="10"/>
      <c r="AEW353" s="10"/>
      <c r="AEX353" s="10"/>
      <c r="AEY353" s="10"/>
      <c r="AEZ353" s="10"/>
      <c r="AFA353" s="10"/>
      <c r="AFB353" s="10"/>
      <c r="AFC353" s="10"/>
      <c r="AFD353" s="10"/>
      <c r="AFE353" s="10"/>
      <c r="AFF353" s="10"/>
      <c r="AFG353" s="10"/>
      <c r="AFH353" s="10"/>
      <c r="AFI353" s="10"/>
      <c r="AFJ353" s="10"/>
      <c r="AFK353" s="10"/>
      <c r="AFL353" s="10"/>
      <c r="AFM353" s="10"/>
      <c r="AFN353" s="10"/>
      <c r="AFO353" s="10"/>
      <c r="AFP353" s="10"/>
      <c r="AFQ353" s="10"/>
      <c r="AFR353" s="10"/>
      <c r="AFS353" s="10"/>
      <c r="AFT353" s="10"/>
      <c r="AFU353" s="10"/>
      <c r="AFV353" s="10"/>
      <c r="AFW353" s="10"/>
      <c r="AFX353" s="10"/>
      <c r="AFY353" s="10"/>
      <c r="AFZ353" s="10"/>
      <c r="AGA353" s="10"/>
      <c r="AGB353" s="10"/>
      <c r="AGC353" s="10"/>
      <c r="AGD353" s="10"/>
      <c r="AGE353" s="10"/>
      <c r="AGF353" s="10"/>
      <c r="AGG353" s="10"/>
      <c r="AGH353" s="10"/>
      <c r="AGI353" s="10"/>
      <c r="AGJ353" s="10"/>
      <c r="AGK353" s="10"/>
      <c r="AGL353" s="10"/>
      <c r="AGM353" s="10"/>
      <c r="AGN353" s="10"/>
      <c r="AGO353" s="10"/>
      <c r="AGP353" s="10"/>
      <c r="AGQ353" s="10"/>
      <c r="AGR353" s="10"/>
      <c r="AGS353" s="10"/>
      <c r="AGT353" s="10"/>
      <c r="AGU353" s="10"/>
      <c r="AGV353" s="10"/>
      <c r="AGW353" s="10"/>
      <c r="AGX353" s="10"/>
      <c r="AGY353" s="10"/>
      <c r="AGZ353" s="10"/>
      <c r="AHA353" s="10"/>
      <c r="AHB353" s="10"/>
      <c r="AHC353" s="10"/>
      <c r="AHD353" s="10"/>
      <c r="AHE353" s="10"/>
      <c r="AHF353" s="10"/>
      <c r="AHG353" s="10"/>
      <c r="AHH353" s="10"/>
      <c r="AHI353" s="10"/>
      <c r="AHJ353" s="10"/>
      <c r="AHK353" s="10"/>
      <c r="AHL353" s="10"/>
      <c r="AHM353" s="10"/>
      <c r="AHN353" s="10"/>
      <c r="AHO353" s="10"/>
      <c r="AHP353" s="10"/>
      <c r="AHQ353" s="10"/>
      <c r="AHR353" s="10"/>
      <c r="AHS353" s="10"/>
      <c r="AHT353" s="10"/>
      <c r="AHU353" s="10"/>
      <c r="AHV353" s="10"/>
      <c r="AHW353" s="10"/>
      <c r="AHX353" s="10"/>
      <c r="AHY353" s="10"/>
      <c r="AHZ353" s="10"/>
      <c r="AIA353" s="10"/>
      <c r="AIB353" s="10"/>
      <c r="AIC353" s="10"/>
      <c r="AID353" s="10"/>
      <c r="AIE353" s="10"/>
      <c r="AIF353" s="10"/>
      <c r="AIG353" s="10"/>
      <c r="AIH353" s="10"/>
      <c r="AII353" s="10"/>
      <c r="AIJ353" s="10"/>
      <c r="AIK353" s="10"/>
      <c r="AIL353" s="10"/>
      <c r="AIM353" s="10"/>
      <c r="AIN353" s="10"/>
      <c r="AIO353" s="10"/>
      <c r="AIP353" s="10"/>
      <c r="AIQ353" s="10"/>
      <c r="AIR353" s="10"/>
      <c r="AIS353" s="10"/>
      <c r="AIT353" s="10"/>
      <c r="AIU353" s="10"/>
      <c r="AIV353" s="10"/>
      <c r="AIW353" s="10"/>
      <c r="AIX353" s="10"/>
      <c r="AIY353" s="10"/>
      <c r="AIZ353" s="10"/>
      <c r="AJA353" s="10"/>
      <c r="AJB353" s="10"/>
      <c r="AJC353" s="10"/>
      <c r="AJD353" s="10"/>
      <c r="AJE353" s="10"/>
      <c r="AJF353" s="10"/>
      <c r="AJG353" s="10"/>
      <c r="AJH353" s="10"/>
      <c r="AJI353" s="10"/>
      <c r="AJJ353" s="10"/>
      <c r="AJK353" s="10"/>
      <c r="AJL353" s="10"/>
      <c r="AJM353" s="10"/>
      <c r="AJN353" s="10"/>
      <c r="AJO353" s="10"/>
      <c r="AJP353" s="10"/>
      <c r="AJQ353" s="10"/>
      <c r="AJR353" s="10"/>
      <c r="AJS353" s="10"/>
      <c r="AJT353" s="10"/>
      <c r="AJU353" s="10"/>
      <c r="AJV353" s="10"/>
      <c r="AJW353" s="10"/>
      <c r="AJX353" s="10"/>
      <c r="AJY353" s="10"/>
      <c r="AJZ353" s="10"/>
      <c r="AKA353" s="10"/>
      <c r="AKB353" s="10"/>
      <c r="AKC353" s="10"/>
      <c r="AKD353" s="10"/>
      <c r="AKE353" s="10"/>
      <c r="AKF353" s="10"/>
      <c r="AKG353" s="10"/>
      <c r="AKH353" s="10"/>
      <c r="AKI353" s="10"/>
      <c r="AKJ353" s="10"/>
      <c r="AKK353" s="10"/>
      <c r="AKL353" s="10"/>
      <c r="AKM353" s="10"/>
      <c r="AKN353" s="10"/>
      <c r="AKO353" s="10"/>
      <c r="AKP353" s="10"/>
      <c r="AKQ353" s="10"/>
      <c r="AKR353" s="10"/>
      <c r="AKS353" s="10"/>
      <c r="AKT353" s="10"/>
      <c r="AKU353" s="10"/>
      <c r="AKV353" s="10"/>
      <c r="AKW353" s="10"/>
      <c r="AKX353" s="10"/>
      <c r="AKY353" s="10"/>
      <c r="AKZ353" s="10"/>
      <c r="ALA353" s="10"/>
      <c r="ALB353" s="10"/>
      <c r="ALC353" s="10"/>
      <c r="ALD353" s="10"/>
      <c r="ALE353" s="10"/>
      <c r="ALF353" s="10"/>
      <c r="ALG353" s="10"/>
      <c r="ALH353" s="10"/>
      <c r="ALI353" s="10"/>
      <c r="ALJ353" s="10"/>
      <c r="ALK353" s="10"/>
      <c r="ALL353" s="10"/>
      <c r="ALM353" s="10"/>
      <c r="ALN353" s="10"/>
      <c r="ALO353" s="10"/>
      <c r="ALP353" s="10"/>
      <c r="ALQ353" s="10"/>
      <c r="ALR353" s="10"/>
      <c r="ALS353" s="10"/>
      <c r="ALT353" s="10"/>
      <c r="ALU353" s="10"/>
      <c r="ALV353" s="10"/>
      <c r="ALW353" s="10"/>
      <c r="ALX353" s="10"/>
      <c r="ALY353" s="10"/>
      <c r="ALZ353" s="10"/>
      <c r="AMA353" s="10"/>
      <c r="AMB353" s="10"/>
      <c r="AMC353" s="10"/>
      <c r="AMD353" s="10"/>
      <c r="AME353" s="10"/>
      <c r="AMF353" s="10"/>
      <c r="AMG353" s="10"/>
      <c r="AMH353" s="10"/>
      <c r="AMI353" s="10"/>
      <c r="AMJ353" s="10"/>
      <c r="AMK353" s="10"/>
      <c r="AML353" s="10"/>
      <c r="AMM353" s="10"/>
      <c r="AMN353" s="10"/>
      <c r="AMO353" s="10"/>
      <c r="AMP353" s="10"/>
      <c r="AMQ353" s="10"/>
      <c r="AMR353" s="10"/>
      <c r="AMS353" s="10"/>
      <c r="AMT353" s="10"/>
      <c r="AMU353" s="10"/>
      <c r="AMV353" s="10"/>
      <c r="AMW353" s="10"/>
      <c r="AMX353" s="10"/>
      <c r="AMY353" s="10"/>
      <c r="AMZ353" s="10"/>
      <c r="ANA353" s="10"/>
      <c r="ANB353" s="10"/>
      <c r="ANC353" s="10"/>
      <c r="AND353" s="10"/>
      <c r="ANE353" s="10"/>
      <c r="ANF353" s="10"/>
      <c r="ANG353" s="10"/>
      <c r="ANH353" s="10"/>
      <c r="ANI353" s="10"/>
      <c r="ANJ353" s="10"/>
      <c r="ANK353" s="10"/>
      <c r="ANL353" s="10"/>
      <c r="ANM353" s="10"/>
      <c r="ANN353" s="10"/>
      <c r="ANO353" s="10"/>
      <c r="ANP353" s="10"/>
      <c r="ANQ353" s="10"/>
      <c r="ANR353" s="10"/>
      <c r="ANS353" s="10"/>
      <c r="ANT353" s="10"/>
      <c r="ANU353" s="10"/>
      <c r="ANV353" s="10"/>
      <c r="ANW353" s="10"/>
      <c r="ANX353" s="10"/>
      <c r="ANY353" s="10"/>
      <c r="ANZ353" s="10"/>
      <c r="AOA353" s="10"/>
      <c r="AOB353" s="10"/>
      <c r="AOC353" s="10"/>
      <c r="AOD353" s="10"/>
      <c r="AOE353" s="10"/>
      <c r="AOF353" s="10"/>
      <c r="AOG353" s="10"/>
      <c r="AOH353" s="10"/>
      <c r="AOI353" s="10"/>
      <c r="AOJ353" s="10"/>
      <c r="AOK353" s="10"/>
      <c r="AOL353" s="10"/>
      <c r="AOM353" s="10"/>
      <c r="AON353" s="10"/>
      <c r="AOO353" s="10"/>
      <c r="AOP353" s="10"/>
      <c r="AOQ353" s="10"/>
      <c r="AOR353" s="10"/>
      <c r="AOS353" s="10"/>
      <c r="AOT353" s="10"/>
      <c r="AOU353" s="10"/>
      <c r="AOV353" s="10"/>
      <c r="AOW353" s="10"/>
      <c r="AOX353" s="10"/>
      <c r="AOY353" s="10"/>
      <c r="AOZ353" s="10"/>
      <c r="APA353" s="10"/>
      <c r="APB353" s="10"/>
      <c r="APC353" s="10"/>
      <c r="APD353" s="10"/>
      <c r="APE353" s="10"/>
      <c r="APF353" s="10"/>
      <c r="APG353" s="10"/>
      <c r="APH353" s="10"/>
      <c r="API353" s="10"/>
      <c r="APJ353" s="10"/>
      <c r="APK353" s="10"/>
      <c r="APL353" s="10"/>
      <c r="APM353" s="10"/>
      <c r="APN353" s="10"/>
      <c r="APO353" s="10"/>
      <c r="APP353" s="10"/>
      <c r="APQ353" s="10"/>
      <c r="APR353" s="10"/>
      <c r="APS353" s="10"/>
      <c r="APT353" s="10"/>
      <c r="APU353" s="10"/>
      <c r="APV353" s="10"/>
      <c r="APW353" s="10"/>
      <c r="APX353" s="10"/>
      <c r="APY353" s="10"/>
      <c r="APZ353" s="10"/>
      <c r="AQA353" s="10"/>
      <c r="AQB353" s="10"/>
      <c r="AQC353" s="10"/>
      <c r="AQD353" s="10"/>
      <c r="AQE353" s="10"/>
      <c r="AQF353" s="10"/>
      <c r="AQG353" s="10"/>
      <c r="AQH353" s="10"/>
      <c r="AQI353" s="10"/>
      <c r="AQJ353" s="10"/>
      <c r="AQK353" s="10"/>
      <c r="AQL353" s="10"/>
      <c r="AQM353" s="10"/>
      <c r="AQN353" s="10"/>
      <c r="AQO353" s="10"/>
      <c r="AQP353" s="10"/>
      <c r="AQQ353" s="10"/>
      <c r="AQR353" s="10"/>
      <c r="AQS353" s="10"/>
      <c r="AQT353" s="10"/>
      <c r="AQU353" s="10"/>
      <c r="AQV353" s="10"/>
      <c r="AQW353" s="10"/>
      <c r="AQX353" s="10"/>
      <c r="AQY353" s="10"/>
      <c r="AQZ353" s="10"/>
      <c r="ARA353" s="10"/>
      <c r="ARB353" s="10"/>
      <c r="ARC353" s="10"/>
      <c r="ARD353" s="10"/>
      <c r="ARE353" s="10"/>
      <c r="ARF353" s="10"/>
      <c r="ARG353" s="10"/>
      <c r="ARH353" s="10"/>
      <c r="ARI353" s="10"/>
      <c r="ARJ353" s="10"/>
      <c r="ARK353" s="10"/>
      <c r="ARL353" s="10"/>
      <c r="ARM353" s="10"/>
      <c r="ARN353" s="10"/>
      <c r="ARO353" s="10"/>
      <c r="ARP353" s="10"/>
      <c r="ARQ353" s="10"/>
      <c r="ARR353" s="10"/>
      <c r="ARS353" s="10"/>
      <c r="ART353" s="10"/>
      <c r="ARU353" s="10"/>
      <c r="ARV353" s="10"/>
      <c r="ARW353" s="10"/>
      <c r="ARX353" s="10"/>
      <c r="ARY353" s="10"/>
      <c r="ARZ353" s="10"/>
      <c r="ASA353" s="10"/>
      <c r="ASB353" s="10"/>
      <c r="ASC353" s="10"/>
      <c r="ASD353" s="10"/>
      <c r="ASE353" s="10"/>
      <c r="ASF353" s="10"/>
      <c r="ASG353" s="10"/>
      <c r="ASH353" s="10"/>
      <c r="ASI353" s="10"/>
      <c r="ASJ353" s="10"/>
      <c r="ASK353" s="10"/>
      <c r="ASL353" s="10"/>
      <c r="ASM353" s="10"/>
      <c r="ASN353" s="10"/>
      <c r="ASO353" s="10"/>
      <c r="ASP353" s="10"/>
      <c r="ASQ353" s="10"/>
      <c r="ASR353" s="10"/>
      <c r="ASS353" s="10"/>
      <c r="AST353" s="10"/>
      <c r="ASU353" s="10"/>
      <c r="ASV353" s="10"/>
      <c r="ASW353" s="10"/>
      <c r="ASX353" s="10"/>
      <c r="ASY353" s="10"/>
      <c r="ASZ353" s="10"/>
      <c r="ATA353" s="10"/>
      <c r="ATB353" s="10"/>
      <c r="ATC353" s="10"/>
      <c r="ATD353" s="10"/>
      <c r="ATE353" s="10"/>
      <c r="ATF353" s="10"/>
      <c r="ATG353" s="10"/>
      <c r="ATH353" s="10"/>
      <c r="ATI353" s="10"/>
      <c r="ATJ353" s="10"/>
      <c r="ATK353" s="10"/>
      <c r="ATL353" s="10"/>
      <c r="ATM353" s="10"/>
      <c r="ATN353" s="10"/>
      <c r="ATO353" s="10"/>
      <c r="ATP353" s="10"/>
      <c r="ATQ353" s="10"/>
      <c r="ATR353" s="10"/>
      <c r="ATS353" s="10"/>
      <c r="ATT353" s="10"/>
      <c r="ATU353" s="10"/>
      <c r="ATV353" s="10"/>
      <c r="ATW353" s="10"/>
      <c r="ATX353" s="10"/>
      <c r="ATY353" s="10"/>
      <c r="ATZ353" s="10"/>
      <c r="AUA353" s="10"/>
      <c r="AUB353" s="10"/>
      <c r="AUC353" s="10"/>
      <c r="AUD353" s="10"/>
      <c r="AUE353" s="10"/>
      <c r="AUF353" s="10"/>
      <c r="AUG353" s="10"/>
      <c r="AUH353" s="10"/>
      <c r="AUI353" s="10"/>
      <c r="AUJ353" s="10"/>
      <c r="AUK353" s="10"/>
      <c r="AUL353" s="10"/>
      <c r="AUM353" s="10"/>
      <c r="AUN353" s="10"/>
      <c r="AUO353" s="10"/>
      <c r="AUP353" s="10"/>
      <c r="AUQ353" s="10"/>
      <c r="AUR353" s="10"/>
      <c r="AUS353" s="10"/>
      <c r="AUT353" s="10"/>
      <c r="AUU353" s="10"/>
      <c r="AUV353" s="10"/>
      <c r="AUW353" s="10"/>
      <c r="AUX353" s="10"/>
      <c r="AUY353" s="10"/>
      <c r="AUZ353" s="10"/>
      <c r="AVA353" s="10"/>
      <c r="AVB353" s="10"/>
      <c r="AVC353" s="10"/>
      <c r="AVD353" s="10"/>
      <c r="AVE353" s="10"/>
      <c r="AVF353" s="10"/>
      <c r="AVG353" s="10"/>
      <c r="AVH353" s="10"/>
      <c r="AVI353" s="10"/>
      <c r="AVJ353" s="10"/>
      <c r="AVK353" s="10"/>
      <c r="AVL353" s="10"/>
      <c r="AVM353" s="10"/>
      <c r="AVN353" s="10"/>
      <c r="AVO353" s="10"/>
      <c r="AVP353" s="10"/>
      <c r="AVQ353" s="10"/>
      <c r="AVR353" s="10"/>
      <c r="AVS353" s="10"/>
      <c r="AVT353" s="10"/>
      <c r="AVU353" s="10"/>
      <c r="AVV353" s="10"/>
      <c r="AVW353" s="10"/>
      <c r="AVX353" s="10"/>
      <c r="AVY353" s="10"/>
      <c r="AVZ353" s="10"/>
      <c r="AWA353" s="10"/>
      <c r="AWB353" s="10"/>
      <c r="AWC353" s="10"/>
      <c r="AWD353" s="10"/>
      <c r="AWE353" s="10"/>
      <c r="AWF353" s="10"/>
      <c r="AWG353" s="10"/>
      <c r="AWH353" s="10"/>
      <c r="AWI353" s="10"/>
      <c r="AWJ353" s="10"/>
      <c r="AWK353" s="10"/>
      <c r="AWL353" s="10"/>
      <c r="AWM353" s="10"/>
      <c r="AWN353" s="10"/>
      <c r="AWO353" s="10"/>
      <c r="AWP353" s="10"/>
      <c r="AWQ353" s="10"/>
      <c r="AWR353" s="10"/>
      <c r="AWS353" s="10"/>
      <c r="AWT353" s="10"/>
      <c r="AWU353" s="10"/>
      <c r="AWV353" s="10"/>
      <c r="AWW353" s="10"/>
      <c r="AWX353" s="10"/>
      <c r="AWY353" s="10"/>
      <c r="AWZ353" s="10"/>
      <c r="AXA353" s="10"/>
      <c r="AXB353" s="10"/>
      <c r="AXC353" s="10"/>
      <c r="AXD353" s="10"/>
      <c r="AXE353" s="10"/>
      <c r="AXF353" s="10"/>
      <c r="AXG353" s="10"/>
      <c r="AXH353" s="10"/>
      <c r="AXI353" s="10"/>
      <c r="AXJ353" s="10"/>
      <c r="AXK353" s="10"/>
      <c r="AXL353" s="10"/>
      <c r="AXM353" s="10"/>
      <c r="AXN353" s="10"/>
      <c r="AXO353" s="10"/>
      <c r="AXP353" s="10"/>
      <c r="AXQ353" s="10"/>
      <c r="AXR353" s="10"/>
      <c r="AXS353" s="10"/>
      <c r="AXT353" s="10"/>
      <c r="AXU353" s="10"/>
      <c r="AXV353" s="10"/>
      <c r="AXW353" s="10"/>
      <c r="AXX353" s="10"/>
      <c r="AXY353" s="10"/>
      <c r="AXZ353" s="10"/>
      <c r="AYA353" s="10"/>
      <c r="AYB353" s="10"/>
      <c r="AYC353" s="10"/>
      <c r="AYD353" s="10"/>
      <c r="AYE353" s="10"/>
      <c r="AYF353" s="10"/>
      <c r="AYG353" s="10"/>
      <c r="AYH353" s="10"/>
      <c r="AYI353" s="10"/>
      <c r="AYJ353" s="10"/>
      <c r="AYK353" s="10"/>
      <c r="AYL353" s="10"/>
      <c r="AYM353" s="10"/>
      <c r="AYN353" s="10"/>
      <c r="AYO353" s="10"/>
      <c r="AYP353" s="10"/>
      <c r="AYQ353" s="10"/>
      <c r="AYR353" s="10"/>
      <c r="AYS353" s="10"/>
      <c r="AYT353" s="10"/>
      <c r="AYU353" s="10"/>
      <c r="AYV353" s="10"/>
      <c r="AYW353" s="10"/>
      <c r="AYX353" s="10"/>
      <c r="AYY353" s="10"/>
      <c r="AYZ353" s="10"/>
      <c r="AZA353" s="10"/>
      <c r="AZB353" s="10"/>
      <c r="AZC353" s="10"/>
      <c r="AZD353" s="10"/>
      <c r="AZE353" s="10"/>
      <c r="AZF353" s="10"/>
      <c r="AZG353" s="10"/>
      <c r="AZH353" s="10"/>
      <c r="AZI353" s="10"/>
      <c r="AZJ353" s="10"/>
      <c r="AZK353" s="10"/>
      <c r="AZL353" s="10"/>
      <c r="AZM353" s="10"/>
      <c r="AZN353" s="10"/>
      <c r="AZO353" s="10"/>
      <c r="AZP353" s="10"/>
      <c r="AZQ353" s="10"/>
      <c r="AZR353" s="10"/>
      <c r="AZS353" s="10"/>
      <c r="AZT353" s="10"/>
      <c r="AZU353" s="10"/>
      <c r="AZV353" s="10"/>
      <c r="AZW353" s="10"/>
      <c r="AZX353" s="10"/>
      <c r="AZY353" s="10"/>
      <c r="AZZ353" s="10"/>
      <c r="BAA353" s="10"/>
      <c r="BAB353" s="10"/>
      <c r="BAC353" s="10"/>
      <c r="BAD353" s="10"/>
      <c r="BAE353" s="10"/>
      <c r="BAF353" s="10"/>
      <c r="BAG353" s="10"/>
      <c r="BAH353" s="10"/>
      <c r="BAI353" s="10"/>
      <c r="BAJ353" s="10"/>
      <c r="BAK353" s="10"/>
      <c r="BAL353" s="10"/>
      <c r="BAM353" s="10"/>
      <c r="BAN353" s="10"/>
      <c r="BAO353" s="10"/>
      <c r="BAP353" s="10"/>
      <c r="BAQ353" s="10"/>
      <c r="BAR353" s="10"/>
      <c r="BAS353" s="10"/>
      <c r="BAT353" s="10"/>
      <c r="BAU353" s="10"/>
      <c r="BAV353" s="10"/>
      <c r="BAW353" s="10"/>
      <c r="BAX353" s="10"/>
      <c r="BAY353" s="10"/>
      <c r="BAZ353" s="10"/>
      <c r="BBA353" s="10"/>
      <c r="BBB353" s="10"/>
      <c r="BBC353" s="10"/>
      <c r="BBD353" s="10"/>
      <c r="BBE353" s="10"/>
      <c r="BBF353" s="10"/>
      <c r="BBG353" s="10"/>
      <c r="BBH353" s="10"/>
      <c r="BBI353" s="10"/>
      <c r="BBJ353" s="10"/>
      <c r="BBK353" s="10"/>
      <c r="BBL353" s="10"/>
      <c r="BBM353" s="10"/>
      <c r="BBN353" s="10"/>
      <c r="BBO353" s="10"/>
      <c r="BBP353" s="10"/>
      <c r="BBQ353" s="10"/>
      <c r="BBR353" s="10"/>
      <c r="BBS353" s="10"/>
      <c r="BBT353" s="10"/>
      <c r="BBU353" s="10"/>
      <c r="BBV353" s="10"/>
      <c r="BBW353" s="10"/>
      <c r="BBX353" s="10"/>
      <c r="BBY353" s="10"/>
      <c r="BBZ353" s="10"/>
      <c r="BCA353" s="10"/>
      <c r="BCB353" s="10"/>
      <c r="BCC353" s="10"/>
      <c r="BCD353" s="10"/>
      <c r="BCE353" s="10"/>
      <c r="BCF353" s="10"/>
      <c r="BCG353" s="10"/>
      <c r="BCH353" s="10"/>
      <c r="BCI353" s="10"/>
      <c r="BCJ353" s="10"/>
      <c r="BCK353" s="10"/>
      <c r="BCL353" s="10"/>
      <c r="BCM353" s="10"/>
      <c r="BCN353" s="10"/>
      <c r="BCO353" s="10"/>
      <c r="BCP353" s="10"/>
      <c r="BCQ353" s="10"/>
      <c r="BCR353" s="10"/>
      <c r="BCS353" s="10"/>
      <c r="BCT353" s="10"/>
    </row>
    <row r="354" spans="1:1450" s="37" customFormat="1" x14ac:dyDescent="0.25">
      <c r="A354" s="17" t="s">
        <v>655</v>
      </c>
      <c r="B354" s="43" t="s">
        <v>655</v>
      </c>
      <c r="C354" s="8" t="s">
        <v>542</v>
      </c>
      <c r="D354" s="29" t="s">
        <v>776</v>
      </c>
      <c r="E354" s="14" t="s">
        <v>774</v>
      </c>
      <c r="F354" s="43" t="s">
        <v>777</v>
      </c>
      <c r="G354" s="43">
        <v>23332</v>
      </c>
      <c r="H354" s="43">
        <v>1277</v>
      </c>
      <c r="I354" s="43">
        <v>313</v>
      </c>
      <c r="J354" s="123"/>
      <c r="K354" s="123"/>
      <c r="L354" s="29"/>
      <c r="M354" s="29"/>
      <c r="N354" s="29"/>
      <c r="O354" s="29" t="str">
        <f t="shared" si="59"/>
        <v/>
      </c>
      <c r="P354" s="29"/>
      <c r="Q354" s="44">
        <f>ABS(G354-$K$353)</f>
        <v>1676</v>
      </c>
      <c r="R354" s="30">
        <f>IF(Q354&gt;$P$353,"",G354)</f>
        <v>23332</v>
      </c>
      <c r="S354" s="30">
        <f t="shared" si="60"/>
        <v>313</v>
      </c>
      <c r="T354" s="29"/>
      <c r="U354" s="29"/>
      <c r="V354" s="29"/>
      <c r="W354" s="44">
        <f>IF(R354="","",((R354-$T$353)/S354)^2)</f>
        <v>0.38284332572322111</v>
      </c>
      <c r="X354" s="29"/>
      <c r="Y354" s="31"/>
      <c r="Z354" s="31"/>
      <c r="AA354" s="31"/>
      <c r="AB354" s="31"/>
      <c r="AC354" s="29"/>
      <c r="AD354" s="29"/>
      <c r="AE354" s="29"/>
      <c r="AF354" s="29"/>
      <c r="AG354" s="63"/>
      <c r="AH354" s="32"/>
      <c r="AI354" s="32"/>
      <c r="AJ354" s="32"/>
      <c r="AK354" s="32"/>
      <c r="AL354" s="29"/>
      <c r="AM354" s="29"/>
      <c r="AN354" s="95"/>
      <c r="AO354" s="29"/>
      <c r="AP354" s="29"/>
      <c r="AQ354" s="29"/>
      <c r="AR354" s="29"/>
      <c r="AS354" s="29"/>
      <c r="AT354" s="29"/>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c r="JC354" s="10"/>
      <c r="JD354" s="10"/>
      <c r="JE354" s="10"/>
      <c r="JF354" s="10"/>
      <c r="JG354" s="10"/>
      <c r="JH354" s="10"/>
      <c r="JI354" s="10"/>
      <c r="JJ354" s="10"/>
      <c r="JK354" s="10"/>
      <c r="JL354" s="10"/>
      <c r="JM354" s="10"/>
      <c r="JN354" s="10"/>
      <c r="JO354" s="10"/>
      <c r="JP354" s="10"/>
      <c r="JQ354" s="10"/>
      <c r="JR354" s="10"/>
      <c r="JS354" s="10"/>
      <c r="JT354" s="10"/>
      <c r="JU354" s="10"/>
      <c r="JV354" s="10"/>
      <c r="JW354" s="10"/>
      <c r="JX354" s="10"/>
      <c r="JY354" s="10"/>
      <c r="JZ354" s="10"/>
      <c r="KA354" s="10"/>
      <c r="KB354" s="10"/>
      <c r="KC354" s="10"/>
      <c r="KD354" s="10"/>
      <c r="KE354" s="10"/>
      <c r="KF354" s="10"/>
      <c r="KG354" s="10"/>
      <c r="KH354" s="10"/>
      <c r="KI354" s="10"/>
      <c r="KJ354" s="10"/>
      <c r="KK354" s="10"/>
      <c r="KL354" s="10"/>
      <c r="KM354" s="10"/>
      <c r="KN354" s="10"/>
      <c r="KO354" s="10"/>
      <c r="KP354" s="10"/>
      <c r="KQ354" s="10"/>
      <c r="KR354" s="10"/>
      <c r="KS354" s="10"/>
      <c r="KT354" s="10"/>
      <c r="KU354" s="10"/>
      <c r="KV354" s="10"/>
      <c r="KW354" s="10"/>
      <c r="KX354" s="10"/>
      <c r="KY354" s="10"/>
      <c r="KZ354" s="10"/>
      <c r="LA354" s="10"/>
      <c r="LB354" s="10"/>
      <c r="LC354" s="10"/>
      <c r="LD354" s="10"/>
      <c r="LE354" s="10"/>
      <c r="LF354" s="10"/>
      <c r="LG354" s="10"/>
      <c r="LH354" s="10"/>
      <c r="LI354" s="10"/>
      <c r="LJ354" s="10"/>
      <c r="LK354" s="10"/>
      <c r="LL354" s="10"/>
      <c r="LM354" s="10"/>
      <c r="LN354" s="10"/>
      <c r="LO354" s="10"/>
      <c r="LP354" s="10"/>
      <c r="LQ354" s="10"/>
      <c r="LR354" s="10"/>
      <c r="LS354" s="10"/>
      <c r="LT354" s="10"/>
      <c r="LU354" s="10"/>
      <c r="LV354" s="10"/>
      <c r="LW354" s="10"/>
      <c r="LX354" s="10"/>
      <c r="LY354" s="10"/>
      <c r="LZ354" s="10"/>
      <c r="MA354" s="10"/>
      <c r="MB354" s="10"/>
      <c r="MC354" s="10"/>
      <c r="MD354" s="10"/>
      <c r="ME354" s="10"/>
      <c r="MF354" s="10"/>
      <c r="MG354" s="10"/>
      <c r="MH354" s="10"/>
      <c r="MI354" s="10"/>
      <c r="MJ354" s="10"/>
      <c r="MK354" s="10"/>
      <c r="ML354" s="10"/>
      <c r="MM354" s="10"/>
      <c r="MN354" s="10"/>
      <c r="MO354" s="10"/>
      <c r="MP354" s="10"/>
      <c r="MQ354" s="10"/>
      <c r="MR354" s="10"/>
      <c r="MS354" s="10"/>
      <c r="MT354" s="10"/>
      <c r="MU354" s="10"/>
      <c r="MV354" s="10"/>
      <c r="MW354" s="10"/>
      <c r="MX354" s="10"/>
      <c r="MY354" s="10"/>
      <c r="MZ354" s="10"/>
      <c r="NA354" s="10"/>
      <c r="NB354" s="10"/>
      <c r="NC354" s="10"/>
      <c r="ND354" s="10"/>
      <c r="NE354" s="10"/>
      <c r="NF354" s="10"/>
      <c r="NG354" s="10"/>
      <c r="NH354" s="10"/>
      <c r="NI354" s="10"/>
      <c r="NJ354" s="10"/>
      <c r="NK354" s="10"/>
      <c r="NL354" s="10"/>
      <c r="NM354" s="10"/>
      <c r="NN354" s="10"/>
      <c r="NO354" s="10"/>
      <c r="NP354" s="10"/>
      <c r="NQ354" s="10"/>
      <c r="NR354" s="10"/>
      <c r="NS354" s="10"/>
      <c r="NT354" s="10"/>
      <c r="NU354" s="10"/>
      <c r="NV354" s="10"/>
      <c r="NW354" s="10"/>
      <c r="NX354" s="10"/>
      <c r="NY354" s="10"/>
      <c r="NZ354" s="10"/>
      <c r="OA354" s="10"/>
      <c r="OB354" s="10"/>
      <c r="OC354" s="10"/>
      <c r="OD354" s="10"/>
      <c r="OE354" s="10"/>
      <c r="OF354" s="10"/>
      <c r="OG354" s="10"/>
      <c r="OH354" s="10"/>
      <c r="OI354" s="10"/>
      <c r="OJ354" s="10"/>
      <c r="OK354" s="10"/>
      <c r="OL354" s="10"/>
      <c r="OM354" s="10"/>
      <c r="ON354" s="10"/>
      <c r="OO354" s="10"/>
      <c r="OP354" s="10"/>
      <c r="OQ354" s="10"/>
      <c r="OR354" s="10"/>
      <c r="OS354" s="10"/>
      <c r="OT354" s="10"/>
      <c r="OU354" s="10"/>
      <c r="OV354" s="10"/>
      <c r="OW354" s="10"/>
      <c r="OX354" s="10"/>
      <c r="OY354" s="10"/>
      <c r="OZ354" s="10"/>
      <c r="PA354" s="10"/>
      <c r="PB354" s="10"/>
      <c r="PC354" s="10"/>
      <c r="PD354" s="10"/>
      <c r="PE354" s="10"/>
      <c r="PF354" s="10"/>
      <c r="PG354" s="10"/>
      <c r="PH354" s="10"/>
      <c r="PI354" s="10"/>
      <c r="PJ354" s="10"/>
      <c r="PK354" s="10"/>
      <c r="PL354" s="10"/>
      <c r="PM354" s="10"/>
      <c r="PN354" s="10"/>
      <c r="PO354" s="10"/>
      <c r="PP354" s="10"/>
      <c r="PQ354" s="10"/>
      <c r="PR354" s="10"/>
      <c r="PS354" s="10"/>
      <c r="PT354" s="10"/>
      <c r="PU354" s="10"/>
      <c r="PV354" s="10"/>
      <c r="PW354" s="10"/>
      <c r="PX354" s="10"/>
      <c r="PY354" s="10"/>
      <c r="PZ354" s="10"/>
      <c r="QA354" s="10"/>
      <c r="QB354" s="10"/>
      <c r="QC354" s="10"/>
      <c r="QD354" s="10"/>
      <c r="QE354" s="10"/>
      <c r="QF354" s="10"/>
      <c r="QG354" s="10"/>
      <c r="QH354" s="10"/>
      <c r="QI354" s="10"/>
      <c r="QJ354" s="10"/>
      <c r="QK354" s="10"/>
      <c r="QL354" s="10"/>
      <c r="QM354" s="10"/>
      <c r="QN354" s="10"/>
      <c r="QO354" s="10"/>
      <c r="QP354" s="10"/>
      <c r="QQ354" s="10"/>
      <c r="QR354" s="10"/>
      <c r="QS354" s="10"/>
      <c r="QT354" s="10"/>
      <c r="QU354" s="10"/>
      <c r="QV354" s="10"/>
      <c r="QW354" s="10"/>
      <c r="QX354" s="10"/>
      <c r="QY354" s="10"/>
      <c r="QZ354" s="10"/>
      <c r="RA354" s="10"/>
      <c r="RB354" s="10"/>
      <c r="RC354" s="10"/>
      <c r="RD354" s="10"/>
      <c r="RE354" s="10"/>
      <c r="RF354" s="10"/>
      <c r="RG354" s="10"/>
      <c r="RH354" s="10"/>
      <c r="RI354" s="10"/>
      <c r="RJ354" s="10"/>
      <c r="RK354" s="10"/>
      <c r="RL354" s="10"/>
      <c r="RM354" s="10"/>
      <c r="RN354" s="10"/>
      <c r="RO354" s="10"/>
      <c r="RP354" s="10"/>
      <c r="RQ354" s="10"/>
      <c r="RR354" s="10"/>
      <c r="RS354" s="10"/>
      <c r="RT354" s="10"/>
      <c r="RU354" s="10"/>
      <c r="RV354" s="10"/>
      <c r="RW354" s="10"/>
      <c r="RX354" s="10"/>
      <c r="RY354" s="10"/>
      <c r="RZ354" s="10"/>
      <c r="SA354" s="10"/>
      <c r="SB354" s="10"/>
      <c r="SC354" s="10"/>
      <c r="SD354" s="10"/>
      <c r="SE354" s="10"/>
      <c r="SF354" s="10"/>
      <c r="SG354" s="10"/>
      <c r="SH354" s="10"/>
      <c r="SI354" s="10"/>
      <c r="SJ354" s="10"/>
      <c r="SK354" s="10"/>
      <c r="SL354" s="10"/>
      <c r="SM354" s="10"/>
      <c r="SN354" s="10"/>
      <c r="SO354" s="10"/>
      <c r="SP354" s="10"/>
      <c r="SQ354" s="10"/>
      <c r="SR354" s="10"/>
      <c r="SS354" s="10"/>
      <c r="ST354" s="10"/>
      <c r="SU354" s="10"/>
      <c r="SV354" s="10"/>
      <c r="SW354" s="10"/>
      <c r="SX354" s="10"/>
      <c r="SY354" s="10"/>
      <c r="SZ354" s="10"/>
      <c r="TA354" s="10"/>
      <c r="TB354" s="10"/>
      <c r="TC354" s="10"/>
      <c r="TD354" s="10"/>
      <c r="TE354" s="10"/>
      <c r="TF354" s="10"/>
      <c r="TG354" s="10"/>
      <c r="TH354" s="10"/>
      <c r="TI354" s="10"/>
      <c r="TJ354" s="10"/>
      <c r="TK354" s="10"/>
      <c r="TL354" s="10"/>
      <c r="TM354" s="10"/>
      <c r="TN354" s="10"/>
      <c r="TO354" s="10"/>
      <c r="TP354" s="10"/>
      <c r="TQ354" s="10"/>
      <c r="TR354" s="10"/>
      <c r="TS354" s="10"/>
      <c r="TT354" s="10"/>
      <c r="TU354" s="10"/>
      <c r="TV354" s="10"/>
      <c r="TW354" s="10"/>
      <c r="TX354" s="10"/>
      <c r="TY354" s="10"/>
      <c r="TZ354" s="10"/>
      <c r="UA354" s="10"/>
      <c r="UB354" s="10"/>
      <c r="UC354" s="10"/>
      <c r="UD354" s="10"/>
      <c r="UE354" s="10"/>
      <c r="UF354" s="10"/>
      <c r="UG354" s="10"/>
      <c r="UH354" s="10"/>
      <c r="UI354" s="10"/>
      <c r="UJ354" s="10"/>
      <c r="UK354" s="10"/>
      <c r="UL354" s="10"/>
      <c r="UM354" s="10"/>
      <c r="UN354" s="10"/>
      <c r="UO354" s="10"/>
      <c r="UP354" s="10"/>
      <c r="UQ354" s="10"/>
      <c r="UR354" s="10"/>
      <c r="US354" s="10"/>
      <c r="UT354" s="10"/>
      <c r="UU354" s="10"/>
      <c r="UV354" s="10"/>
      <c r="UW354" s="10"/>
      <c r="UX354" s="10"/>
      <c r="UY354" s="10"/>
      <c r="UZ354" s="10"/>
      <c r="VA354" s="10"/>
      <c r="VB354" s="10"/>
      <c r="VC354" s="10"/>
      <c r="VD354" s="10"/>
      <c r="VE354" s="10"/>
      <c r="VF354" s="10"/>
      <c r="VG354" s="10"/>
      <c r="VH354" s="10"/>
      <c r="VI354" s="10"/>
      <c r="VJ354" s="10"/>
      <c r="VK354" s="10"/>
      <c r="VL354" s="10"/>
      <c r="VM354" s="10"/>
      <c r="VN354" s="10"/>
      <c r="VO354" s="10"/>
      <c r="VP354" s="10"/>
      <c r="VQ354" s="10"/>
      <c r="VR354" s="10"/>
      <c r="VS354" s="10"/>
      <c r="VT354" s="10"/>
      <c r="VU354" s="10"/>
      <c r="VV354" s="10"/>
      <c r="VW354" s="10"/>
      <c r="VX354" s="10"/>
      <c r="VY354" s="10"/>
      <c r="VZ354" s="10"/>
      <c r="WA354" s="10"/>
      <c r="WB354" s="10"/>
      <c r="WC354" s="10"/>
      <c r="WD354" s="10"/>
      <c r="WE354" s="10"/>
      <c r="WF354" s="10"/>
      <c r="WG354" s="10"/>
      <c r="WH354" s="10"/>
      <c r="WI354" s="10"/>
      <c r="WJ354" s="10"/>
      <c r="WK354" s="10"/>
      <c r="WL354" s="10"/>
      <c r="WM354" s="10"/>
      <c r="WN354" s="10"/>
      <c r="WO354" s="10"/>
      <c r="WP354" s="10"/>
      <c r="WQ354" s="10"/>
      <c r="WR354" s="10"/>
      <c r="WS354" s="10"/>
      <c r="WT354" s="10"/>
      <c r="WU354" s="10"/>
      <c r="WV354" s="10"/>
      <c r="WW354" s="10"/>
      <c r="WX354" s="10"/>
      <c r="WY354" s="10"/>
      <c r="WZ354" s="10"/>
      <c r="XA354" s="10"/>
      <c r="XB354" s="10"/>
      <c r="XC354" s="10"/>
      <c r="XD354" s="10"/>
      <c r="XE354" s="10"/>
      <c r="XF354" s="10"/>
      <c r="XG354" s="10"/>
      <c r="XH354" s="10"/>
      <c r="XI354" s="10"/>
      <c r="XJ354" s="10"/>
      <c r="XK354" s="10"/>
      <c r="XL354" s="10"/>
      <c r="XM354" s="10"/>
      <c r="XN354" s="10"/>
      <c r="XO354" s="10"/>
      <c r="XP354" s="10"/>
      <c r="XQ354" s="10"/>
      <c r="XR354" s="10"/>
      <c r="XS354" s="10"/>
      <c r="XT354" s="10"/>
      <c r="XU354" s="10"/>
      <c r="XV354" s="10"/>
      <c r="XW354" s="10"/>
      <c r="XX354" s="10"/>
      <c r="XY354" s="10"/>
      <c r="XZ354" s="10"/>
      <c r="YA354" s="10"/>
      <c r="YB354" s="10"/>
      <c r="YC354" s="10"/>
      <c r="YD354" s="10"/>
      <c r="YE354" s="10"/>
      <c r="YF354" s="10"/>
      <c r="YG354" s="10"/>
      <c r="YH354" s="10"/>
      <c r="YI354" s="10"/>
      <c r="YJ354" s="10"/>
      <c r="YK354" s="10"/>
      <c r="YL354" s="10"/>
      <c r="YM354" s="10"/>
      <c r="YN354" s="10"/>
      <c r="YO354" s="10"/>
      <c r="YP354" s="10"/>
      <c r="YQ354" s="10"/>
      <c r="YR354" s="10"/>
      <c r="YS354" s="10"/>
      <c r="YT354" s="10"/>
      <c r="YU354" s="10"/>
      <c r="YV354" s="10"/>
      <c r="YW354" s="10"/>
      <c r="YX354" s="10"/>
      <c r="YY354" s="10"/>
      <c r="YZ354" s="10"/>
      <c r="ZA354" s="10"/>
      <c r="ZB354" s="10"/>
      <c r="ZC354" s="10"/>
      <c r="ZD354" s="10"/>
      <c r="ZE354" s="10"/>
      <c r="ZF354" s="10"/>
      <c r="ZG354" s="10"/>
      <c r="ZH354" s="10"/>
      <c r="ZI354" s="10"/>
      <c r="ZJ354" s="10"/>
      <c r="ZK354" s="10"/>
      <c r="ZL354" s="10"/>
      <c r="ZM354" s="10"/>
      <c r="ZN354" s="10"/>
      <c r="ZO354" s="10"/>
      <c r="ZP354" s="10"/>
      <c r="ZQ354" s="10"/>
      <c r="ZR354" s="10"/>
      <c r="ZS354" s="10"/>
      <c r="ZT354" s="10"/>
      <c r="ZU354" s="10"/>
      <c r="ZV354" s="10"/>
      <c r="ZW354" s="10"/>
      <c r="ZX354" s="10"/>
      <c r="ZY354" s="10"/>
      <c r="ZZ354" s="10"/>
      <c r="AAA354" s="10"/>
      <c r="AAB354" s="10"/>
      <c r="AAC354" s="10"/>
      <c r="AAD354" s="10"/>
      <c r="AAE354" s="10"/>
      <c r="AAF354" s="10"/>
      <c r="AAG354" s="10"/>
      <c r="AAH354" s="10"/>
      <c r="AAI354" s="10"/>
      <c r="AAJ354" s="10"/>
      <c r="AAK354" s="10"/>
      <c r="AAL354" s="10"/>
      <c r="AAM354" s="10"/>
      <c r="AAN354" s="10"/>
      <c r="AAO354" s="10"/>
      <c r="AAP354" s="10"/>
      <c r="AAQ354" s="10"/>
      <c r="AAR354" s="10"/>
      <c r="AAS354" s="10"/>
      <c r="AAT354" s="10"/>
      <c r="AAU354" s="10"/>
      <c r="AAV354" s="10"/>
      <c r="AAW354" s="10"/>
      <c r="AAX354" s="10"/>
      <c r="AAY354" s="10"/>
      <c r="AAZ354" s="10"/>
      <c r="ABA354" s="10"/>
      <c r="ABB354" s="10"/>
      <c r="ABC354" s="10"/>
      <c r="ABD354" s="10"/>
      <c r="ABE354" s="10"/>
      <c r="ABF354" s="10"/>
      <c r="ABG354" s="10"/>
      <c r="ABH354" s="10"/>
      <c r="ABI354" s="10"/>
      <c r="ABJ354" s="10"/>
      <c r="ABK354" s="10"/>
      <c r="ABL354" s="10"/>
      <c r="ABM354" s="10"/>
      <c r="ABN354" s="10"/>
      <c r="ABO354" s="10"/>
      <c r="ABP354" s="10"/>
      <c r="ABQ354" s="10"/>
      <c r="ABR354" s="10"/>
      <c r="ABS354" s="10"/>
      <c r="ABT354" s="10"/>
      <c r="ABU354" s="10"/>
      <c r="ABV354" s="10"/>
      <c r="ABW354" s="10"/>
      <c r="ABX354" s="10"/>
      <c r="ABY354" s="10"/>
      <c r="ABZ354" s="10"/>
      <c r="ACA354" s="10"/>
      <c r="ACB354" s="10"/>
      <c r="ACC354" s="10"/>
      <c r="ACD354" s="10"/>
      <c r="ACE354" s="10"/>
      <c r="ACF354" s="10"/>
      <c r="ACG354" s="10"/>
      <c r="ACH354" s="10"/>
      <c r="ACI354" s="10"/>
      <c r="ACJ354" s="10"/>
      <c r="ACK354" s="10"/>
      <c r="ACL354" s="10"/>
      <c r="ACM354" s="10"/>
      <c r="ACN354" s="10"/>
      <c r="ACO354" s="10"/>
      <c r="ACP354" s="10"/>
      <c r="ACQ354" s="10"/>
      <c r="ACR354" s="10"/>
      <c r="ACS354" s="10"/>
      <c r="ACT354" s="10"/>
      <c r="ACU354" s="10"/>
      <c r="ACV354" s="10"/>
      <c r="ACW354" s="10"/>
      <c r="ACX354" s="10"/>
      <c r="ACY354" s="10"/>
      <c r="ACZ354" s="10"/>
      <c r="ADA354" s="10"/>
      <c r="ADB354" s="10"/>
      <c r="ADC354" s="10"/>
      <c r="ADD354" s="10"/>
      <c r="ADE354" s="10"/>
      <c r="ADF354" s="10"/>
      <c r="ADG354" s="10"/>
      <c r="ADH354" s="10"/>
      <c r="ADI354" s="10"/>
      <c r="ADJ354" s="10"/>
      <c r="ADK354" s="10"/>
      <c r="ADL354" s="10"/>
      <c r="ADM354" s="10"/>
      <c r="ADN354" s="10"/>
      <c r="ADO354" s="10"/>
      <c r="ADP354" s="10"/>
      <c r="ADQ354" s="10"/>
      <c r="ADR354" s="10"/>
      <c r="ADS354" s="10"/>
      <c r="ADT354" s="10"/>
      <c r="ADU354" s="10"/>
      <c r="ADV354" s="10"/>
      <c r="ADW354" s="10"/>
      <c r="ADX354" s="10"/>
      <c r="ADY354" s="10"/>
      <c r="ADZ354" s="10"/>
      <c r="AEA354" s="10"/>
      <c r="AEB354" s="10"/>
      <c r="AEC354" s="10"/>
      <c r="AED354" s="10"/>
      <c r="AEE354" s="10"/>
      <c r="AEF354" s="10"/>
      <c r="AEG354" s="10"/>
      <c r="AEH354" s="10"/>
      <c r="AEI354" s="10"/>
      <c r="AEJ354" s="10"/>
      <c r="AEK354" s="10"/>
      <c r="AEL354" s="10"/>
      <c r="AEM354" s="10"/>
      <c r="AEN354" s="10"/>
      <c r="AEO354" s="10"/>
      <c r="AEP354" s="10"/>
      <c r="AEQ354" s="10"/>
      <c r="AER354" s="10"/>
      <c r="AES354" s="10"/>
      <c r="AET354" s="10"/>
      <c r="AEU354" s="10"/>
      <c r="AEV354" s="10"/>
      <c r="AEW354" s="10"/>
      <c r="AEX354" s="10"/>
      <c r="AEY354" s="10"/>
      <c r="AEZ354" s="10"/>
      <c r="AFA354" s="10"/>
      <c r="AFB354" s="10"/>
      <c r="AFC354" s="10"/>
      <c r="AFD354" s="10"/>
      <c r="AFE354" s="10"/>
      <c r="AFF354" s="10"/>
      <c r="AFG354" s="10"/>
      <c r="AFH354" s="10"/>
      <c r="AFI354" s="10"/>
      <c r="AFJ354" s="10"/>
      <c r="AFK354" s="10"/>
      <c r="AFL354" s="10"/>
      <c r="AFM354" s="10"/>
      <c r="AFN354" s="10"/>
      <c r="AFO354" s="10"/>
      <c r="AFP354" s="10"/>
      <c r="AFQ354" s="10"/>
      <c r="AFR354" s="10"/>
      <c r="AFS354" s="10"/>
      <c r="AFT354" s="10"/>
      <c r="AFU354" s="10"/>
      <c r="AFV354" s="10"/>
      <c r="AFW354" s="10"/>
      <c r="AFX354" s="10"/>
      <c r="AFY354" s="10"/>
      <c r="AFZ354" s="10"/>
      <c r="AGA354" s="10"/>
      <c r="AGB354" s="10"/>
      <c r="AGC354" s="10"/>
      <c r="AGD354" s="10"/>
      <c r="AGE354" s="10"/>
      <c r="AGF354" s="10"/>
      <c r="AGG354" s="10"/>
      <c r="AGH354" s="10"/>
      <c r="AGI354" s="10"/>
      <c r="AGJ354" s="10"/>
      <c r="AGK354" s="10"/>
      <c r="AGL354" s="10"/>
      <c r="AGM354" s="10"/>
      <c r="AGN354" s="10"/>
      <c r="AGO354" s="10"/>
      <c r="AGP354" s="10"/>
      <c r="AGQ354" s="10"/>
      <c r="AGR354" s="10"/>
      <c r="AGS354" s="10"/>
      <c r="AGT354" s="10"/>
      <c r="AGU354" s="10"/>
      <c r="AGV354" s="10"/>
      <c r="AGW354" s="10"/>
      <c r="AGX354" s="10"/>
      <c r="AGY354" s="10"/>
      <c r="AGZ354" s="10"/>
      <c r="AHA354" s="10"/>
      <c r="AHB354" s="10"/>
      <c r="AHC354" s="10"/>
      <c r="AHD354" s="10"/>
      <c r="AHE354" s="10"/>
      <c r="AHF354" s="10"/>
      <c r="AHG354" s="10"/>
      <c r="AHH354" s="10"/>
      <c r="AHI354" s="10"/>
      <c r="AHJ354" s="10"/>
      <c r="AHK354" s="10"/>
      <c r="AHL354" s="10"/>
      <c r="AHM354" s="10"/>
      <c r="AHN354" s="10"/>
      <c r="AHO354" s="10"/>
      <c r="AHP354" s="10"/>
      <c r="AHQ354" s="10"/>
      <c r="AHR354" s="10"/>
      <c r="AHS354" s="10"/>
      <c r="AHT354" s="10"/>
      <c r="AHU354" s="10"/>
      <c r="AHV354" s="10"/>
      <c r="AHW354" s="10"/>
      <c r="AHX354" s="10"/>
      <c r="AHY354" s="10"/>
      <c r="AHZ354" s="10"/>
      <c r="AIA354" s="10"/>
      <c r="AIB354" s="10"/>
      <c r="AIC354" s="10"/>
      <c r="AID354" s="10"/>
      <c r="AIE354" s="10"/>
      <c r="AIF354" s="10"/>
      <c r="AIG354" s="10"/>
      <c r="AIH354" s="10"/>
      <c r="AII354" s="10"/>
      <c r="AIJ354" s="10"/>
      <c r="AIK354" s="10"/>
      <c r="AIL354" s="10"/>
      <c r="AIM354" s="10"/>
      <c r="AIN354" s="10"/>
      <c r="AIO354" s="10"/>
      <c r="AIP354" s="10"/>
      <c r="AIQ354" s="10"/>
      <c r="AIR354" s="10"/>
      <c r="AIS354" s="10"/>
      <c r="AIT354" s="10"/>
      <c r="AIU354" s="10"/>
      <c r="AIV354" s="10"/>
      <c r="AIW354" s="10"/>
      <c r="AIX354" s="10"/>
      <c r="AIY354" s="10"/>
      <c r="AIZ354" s="10"/>
      <c r="AJA354" s="10"/>
      <c r="AJB354" s="10"/>
      <c r="AJC354" s="10"/>
      <c r="AJD354" s="10"/>
      <c r="AJE354" s="10"/>
      <c r="AJF354" s="10"/>
      <c r="AJG354" s="10"/>
      <c r="AJH354" s="10"/>
      <c r="AJI354" s="10"/>
      <c r="AJJ354" s="10"/>
      <c r="AJK354" s="10"/>
      <c r="AJL354" s="10"/>
      <c r="AJM354" s="10"/>
      <c r="AJN354" s="10"/>
      <c r="AJO354" s="10"/>
      <c r="AJP354" s="10"/>
      <c r="AJQ354" s="10"/>
      <c r="AJR354" s="10"/>
      <c r="AJS354" s="10"/>
      <c r="AJT354" s="10"/>
      <c r="AJU354" s="10"/>
      <c r="AJV354" s="10"/>
      <c r="AJW354" s="10"/>
      <c r="AJX354" s="10"/>
      <c r="AJY354" s="10"/>
      <c r="AJZ354" s="10"/>
      <c r="AKA354" s="10"/>
      <c r="AKB354" s="10"/>
      <c r="AKC354" s="10"/>
      <c r="AKD354" s="10"/>
      <c r="AKE354" s="10"/>
      <c r="AKF354" s="10"/>
      <c r="AKG354" s="10"/>
      <c r="AKH354" s="10"/>
      <c r="AKI354" s="10"/>
      <c r="AKJ354" s="10"/>
      <c r="AKK354" s="10"/>
      <c r="AKL354" s="10"/>
      <c r="AKM354" s="10"/>
      <c r="AKN354" s="10"/>
      <c r="AKO354" s="10"/>
      <c r="AKP354" s="10"/>
      <c r="AKQ354" s="10"/>
      <c r="AKR354" s="10"/>
      <c r="AKS354" s="10"/>
      <c r="AKT354" s="10"/>
      <c r="AKU354" s="10"/>
      <c r="AKV354" s="10"/>
      <c r="AKW354" s="10"/>
      <c r="AKX354" s="10"/>
      <c r="AKY354" s="10"/>
      <c r="AKZ354" s="10"/>
      <c r="ALA354" s="10"/>
      <c r="ALB354" s="10"/>
      <c r="ALC354" s="10"/>
      <c r="ALD354" s="10"/>
      <c r="ALE354" s="10"/>
      <c r="ALF354" s="10"/>
      <c r="ALG354" s="10"/>
      <c r="ALH354" s="10"/>
      <c r="ALI354" s="10"/>
      <c r="ALJ354" s="10"/>
      <c r="ALK354" s="10"/>
      <c r="ALL354" s="10"/>
      <c r="ALM354" s="10"/>
      <c r="ALN354" s="10"/>
      <c r="ALO354" s="10"/>
      <c r="ALP354" s="10"/>
      <c r="ALQ354" s="10"/>
      <c r="ALR354" s="10"/>
      <c r="ALS354" s="10"/>
      <c r="ALT354" s="10"/>
      <c r="ALU354" s="10"/>
      <c r="ALV354" s="10"/>
      <c r="ALW354" s="10"/>
      <c r="ALX354" s="10"/>
      <c r="ALY354" s="10"/>
      <c r="ALZ354" s="10"/>
      <c r="AMA354" s="10"/>
      <c r="AMB354" s="10"/>
      <c r="AMC354" s="10"/>
      <c r="AMD354" s="10"/>
      <c r="AME354" s="10"/>
      <c r="AMF354" s="10"/>
      <c r="AMG354" s="10"/>
      <c r="AMH354" s="10"/>
      <c r="AMI354" s="10"/>
      <c r="AMJ354" s="10"/>
      <c r="AMK354" s="10"/>
      <c r="AML354" s="10"/>
      <c r="AMM354" s="10"/>
      <c r="AMN354" s="10"/>
      <c r="AMO354" s="10"/>
      <c r="AMP354" s="10"/>
      <c r="AMQ354" s="10"/>
      <c r="AMR354" s="10"/>
      <c r="AMS354" s="10"/>
      <c r="AMT354" s="10"/>
      <c r="AMU354" s="10"/>
      <c r="AMV354" s="10"/>
      <c r="AMW354" s="10"/>
      <c r="AMX354" s="10"/>
      <c r="AMY354" s="10"/>
      <c r="AMZ354" s="10"/>
      <c r="ANA354" s="10"/>
      <c r="ANB354" s="10"/>
      <c r="ANC354" s="10"/>
      <c r="AND354" s="10"/>
      <c r="ANE354" s="10"/>
      <c r="ANF354" s="10"/>
      <c r="ANG354" s="10"/>
      <c r="ANH354" s="10"/>
      <c r="ANI354" s="10"/>
      <c r="ANJ354" s="10"/>
      <c r="ANK354" s="10"/>
      <c r="ANL354" s="10"/>
      <c r="ANM354" s="10"/>
      <c r="ANN354" s="10"/>
      <c r="ANO354" s="10"/>
      <c r="ANP354" s="10"/>
      <c r="ANQ354" s="10"/>
      <c r="ANR354" s="10"/>
      <c r="ANS354" s="10"/>
      <c r="ANT354" s="10"/>
      <c r="ANU354" s="10"/>
      <c r="ANV354" s="10"/>
      <c r="ANW354" s="10"/>
      <c r="ANX354" s="10"/>
      <c r="ANY354" s="10"/>
      <c r="ANZ354" s="10"/>
      <c r="AOA354" s="10"/>
      <c r="AOB354" s="10"/>
      <c r="AOC354" s="10"/>
      <c r="AOD354" s="10"/>
      <c r="AOE354" s="10"/>
      <c r="AOF354" s="10"/>
      <c r="AOG354" s="10"/>
      <c r="AOH354" s="10"/>
      <c r="AOI354" s="10"/>
      <c r="AOJ354" s="10"/>
      <c r="AOK354" s="10"/>
      <c r="AOL354" s="10"/>
      <c r="AOM354" s="10"/>
      <c r="AON354" s="10"/>
      <c r="AOO354" s="10"/>
      <c r="AOP354" s="10"/>
      <c r="AOQ354" s="10"/>
      <c r="AOR354" s="10"/>
      <c r="AOS354" s="10"/>
      <c r="AOT354" s="10"/>
      <c r="AOU354" s="10"/>
      <c r="AOV354" s="10"/>
      <c r="AOW354" s="10"/>
      <c r="AOX354" s="10"/>
      <c r="AOY354" s="10"/>
      <c r="AOZ354" s="10"/>
      <c r="APA354" s="10"/>
      <c r="APB354" s="10"/>
      <c r="APC354" s="10"/>
      <c r="APD354" s="10"/>
      <c r="APE354" s="10"/>
      <c r="APF354" s="10"/>
      <c r="APG354" s="10"/>
      <c r="APH354" s="10"/>
      <c r="API354" s="10"/>
      <c r="APJ354" s="10"/>
      <c r="APK354" s="10"/>
      <c r="APL354" s="10"/>
      <c r="APM354" s="10"/>
      <c r="APN354" s="10"/>
      <c r="APO354" s="10"/>
      <c r="APP354" s="10"/>
      <c r="APQ354" s="10"/>
      <c r="APR354" s="10"/>
      <c r="APS354" s="10"/>
      <c r="APT354" s="10"/>
      <c r="APU354" s="10"/>
      <c r="APV354" s="10"/>
      <c r="APW354" s="10"/>
      <c r="APX354" s="10"/>
      <c r="APY354" s="10"/>
      <c r="APZ354" s="10"/>
      <c r="AQA354" s="10"/>
      <c r="AQB354" s="10"/>
      <c r="AQC354" s="10"/>
      <c r="AQD354" s="10"/>
      <c r="AQE354" s="10"/>
      <c r="AQF354" s="10"/>
      <c r="AQG354" s="10"/>
      <c r="AQH354" s="10"/>
      <c r="AQI354" s="10"/>
      <c r="AQJ354" s="10"/>
      <c r="AQK354" s="10"/>
      <c r="AQL354" s="10"/>
      <c r="AQM354" s="10"/>
      <c r="AQN354" s="10"/>
      <c r="AQO354" s="10"/>
      <c r="AQP354" s="10"/>
      <c r="AQQ354" s="10"/>
      <c r="AQR354" s="10"/>
      <c r="AQS354" s="10"/>
      <c r="AQT354" s="10"/>
      <c r="AQU354" s="10"/>
      <c r="AQV354" s="10"/>
      <c r="AQW354" s="10"/>
      <c r="AQX354" s="10"/>
      <c r="AQY354" s="10"/>
      <c r="AQZ354" s="10"/>
      <c r="ARA354" s="10"/>
      <c r="ARB354" s="10"/>
      <c r="ARC354" s="10"/>
      <c r="ARD354" s="10"/>
      <c r="ARE354" s="10"/>
      <c r="ARF354" s="10"/>
      <c r="ARG354" s="10"/>
      <c r="ARH354" s="10"/>
      <c r="ARI354" s="10"/>
      <c r="ARJ354" s="10"/>
      <c r="ARK354" s="10"/>
      <c r="ARL354" s="10"/>
      <c r="ARM354" s="10"/>
      <c r="ARN354" s="10"/>
      <c r="ARO354" s="10"/>
      <c r="ARP354" s="10"/>
      <c r="ARQ354" s="10"/>
      <c r="ARR354" s="10"/>
      <c r="ARS354" s="10"/>
      <c r="ART354" s="10"/>
      <c r="ARU354" s="10"/>
      <c r="ARV354" s="10"/>
      <c r="ARW354" s="10"/>
      <c r="ARX354" s="10"/>
      <c r="ARY354" s="10"/>
      <c r="ARZ354" s="10"/>
      <c r="ASA354" s="10"/>
      <c r="ASB354" s="10"/>
      <c r="ASC354" s="10"/>
      <c r="ASD354" s="10"/>
      <c r="ASE354" s="10"/>
      <c r="ASF354" s="10"/>
      <c r="ASG354" s="10"/>
      <c r="ASH354" s="10"/>
      <c r="ASI354" s="10"/>
      <c r="ASJ354" s="10"/>
      <c r="ASK354" s="10"/>
      <c r="ASL354" s="10"/>
      <c r="ASM354" s="10"/>
      <c r="ASN354" s="10"/>
      <c r="ASO354" s="10"/>
      <c r="ASP354" s="10"/>
      <c r="ASQ354" s="10"/>
      <c r="ASR354" s="10"/>
      <c r="ASS354" s="10"/>
      <c r="AST354" s="10"/>
      <c r="ASU354" s="10"/>
      <c r="ASV354" s="10"/>
      <c r="ASW354" s="10"/>
      <c r="ASX354" s="10"/>
      <c r="ASY354" s="10"/>
      <c r="ASZ354" s="10"/>
      <c r="ATA354" s="10"/>
      <c r="ATB354" s="10"/>
      <c r="ATC354" s="10"/>
      <c r="ATD354" s="10"/>
      <c r="ATE354" s="10"/>
      <c r="ATF354" s="10"/>
      <c r="ATG354" s="10"/>
      <c r="ATH354" s="10"/>
      <c r="ATI354" s="10"/>
      <c r="ATJ354" s="10"/>
      <c r="ATK354" s="10"/>
      <c r="ATL354" s="10"/>
      <c r="ATM354" s="10"/>
      <c r="ATN354" s="10"/>
      <c r="ATO354" s="10"/>
      <c r="ATP354" s="10"/>
      <c r="ATQ354" s="10"/>
      <c r="ATR354" s="10"/>
      <c r="ATS354" s="10"/>
      <c r="ATT354" s="10"/>
      <c r="ATU354" s="10"/>
      <c r="ATV354" s="10"/>
      <c r="ATW354" s="10"/>
      <c r="ATX354" s="10"/>
      <c r="ATY354" s="10"/>
      <c r="ATZ354" s="10"/>
      <c r="AUA354" s="10"/>
      <c r="AUB354" s="10"/>
      <c r="AUC354" s="10"/>
      <c r="AUD354" s="10"/>
      <c r="AUE354" s="10"/>
      <c r="AUF354" s="10"/>
      <c r="AUG354" s="10"/>
      <c r="AUH354" s="10"/>
      <c r="AUI354" s="10"/>
      <c r="AUJ354" s="10"/>
      <c r="AUK354" s="10"/>
      <c r="AUL354" s="10"/>
      <c r="AUM354" s="10"/>
      <c r="AUN354" s="10"/>
      <c r="AUO354" s="10"/>
      <c r="AUP354" s="10"/>
      <c r="AUQ354" s="10"/>
      <c r="AUR354" s="10"/>
      <c r="AUS354" s="10"/>
      <c r="AUT354" s="10"/>
      <c r="AUU354" s="10"/>
      <c r="AUV354" s="10"/>
      <c r="AUW354" s="10"/>
      <c r="AUX354" s="10"/>
      <c r="AUY354" s="10"/>
      <c r="AUZ354" s="10"/>
      <c r="AVA354" s="10"/>
      <c r="AVB354" s="10"/>
      <c r="AVC354" s="10"/>
      <c r="AVD354" s="10"/>
      <c r="AVE354" s="10"/>
      <c r="AVF354" s="10"/>
      <c r="AVG354" s="10"/>
      <c r="AVH354" s="10"/>
      <c r="AVI354" s="10"/>
      <c r="AVJ354" s="10"/>
      <c r="AVK354" s="10"/>
      <c r="AVL354" s="10"/>
      <c r="AVM354" s="10"/>
      <c r="AVN354" s="10"/>
      <c r="AVO354" s="10"/>
      <c r="AVP354" s="10"/>
      <c r="AVQ354" s="10"/>
      <c r="AVR354" s="10"/>
      <c r="AVS354" s="10"/>
      <c r="AVT354" s="10"/>
      <c r="AVU354" s="10"/>
      <c r="AVV354" s="10"/>
      <c r="AVW354" s="10"/>
      <c r="AVX354" s="10"/>
      <c r="AVY354" s="10"/>
      <c r="AVZ354" s="10"/>
      <c r="AWA354" s="10"/>
      <c r="AWB354" s="10"/>
      <c r="AWC354" s="10"/>
      <c r="AWD354" s="10"/>
      <c r="AWE354" s="10"/>
      <c r="AWF354" s="10"/>
      <c r="AWG354" s="10"/>
      <c r="AWH354" s="10"/>
      <c r="AWI354" s="10"/>
      <c r="AWJ354" s="10"/>
      <c r="AWK354" s="10"/>
      <c r="AWL354" s="10"/>
      <c r="AWM354" s="10"/>
      <c r="AWN354" s="10"/>
      <c r="AWO354" s="10"/>
      <c r="AWP354" s="10"/>
      <c r="AWQ354" s="10"/>
      <c r="AWR354" s="10"/>
      <c r="AWS354" s="10"/>
      <c r="AWT354" s="10"/>
      <c r="AWU354" s="10"/>
      <c r="AWV354" s="10"/>
      <c r="AWW354" s="10"/>
      <c r="AWX354" s="10"/>
      <c r="AWY354" s="10"/>
      <c r="AWZ354" s="10"/>
      <c r="AXA354" s="10"/>
      <c r="AXB354" s="10"/>
      <c r="AXC354" s="10"/>
      <c r="AXD354" s="10"/>
      <c r="AXE354" s="10"/>
      <c r="AXF354" s="10"/>
      <c r="AXG354" s="10"/>
      <c r="AXH354" s="10"/>
      <c r="AXI354" s="10"/>
      <c r="AXJ354" s="10"/>
      <c r="AXK354" s="10"/>
      <c r="AXL354" s="10"/>
      <c r="AXM354" s="10"/>
      <c r="AXN354" s="10"/>
      <c r="AXO354" s="10"/>
      <c r="AXP354" s="10"/>
      <c r="AXQ354" s="10"/>
      <c r="AXR354" s="10"/>
      <c r="AXS354" s="10"/>
      <c r="AXT354" s="10"/>
      <c r="AXU354" s="10"/>
      <c r="AXV354" s="10"/>
      <c r="AXW354" s="10"/>
      <c r="AXX354" s="10"/>
      <c r="AXY354" s="10"/>
      <c r="AXZ354" s="10"/>
      <c r="AYA354" s="10"/>
      <c r="AYB354" s="10"/>
      <c r="AYC354" s="10"/>
      <c r="AYD354" s="10"/>
      <c r="AYE354" s="10"/>
      <c r="AYF354" s="10"/>
      <c r="AYG354" s="10"/>
      <c r="AYH354" s="10"/>
      <c r="AYI354" s="10"/>
      <c r="AYJ354" s="10"/>
      <c r="AYK354" s="10"/>
      <c r="AYL354" s="10"/>
      <c r="AYM354" s="10"/>
      <c r="AYN354" s="10"/>
      <c r="AYO354" s="10"/>
      <c r="AYP354" s="10"/>
      <c r="AYQ354" s="10"/>
      <c r="AYR354" s="10"/>
      <c r="AYS354" s="10"/>
      <c r="AYT354" s="10"/>
      <c r="AYU354" s="10"/>
      <c r="AYV354" s="10"/>
      <c r="AYW354" s="10"/>
      <c r="AYX354" s="10"/>
      <c r="AYY354" s="10"/>
      <c r="AYZ354" s="10"/>
      <c r="AZA354" s="10"/>
      <c r="AZB354" s="10"/>
      <c r="AZC354" s="10"/>
      <c r="AZD354" s="10"/>
      <c r="AZE354" s="10"/>
      <c r="AZF354" s="10"/>
      <c r="AZG354" s="10"/>
      <c r="AZH354" s="10"/>
      <c r="AZI354" s="10"/>
      <c r="AZJ354" s="10"/>
      <c r="AZK354" s="10"/>
      <c r="AZL354" s="10"/>
      <c r="AZM354" s="10"/>
      <c r="AZN354" s="10"/>
      <c r="AZO354" s="10"/>
      <c r="AZP354" s="10"/>
      <c r="AZQ354" s="10"/>
      <c r="AZR354" s="10"/>
      <c r="AZS354" s="10"/>
      <c r="AZT354" s="10"/>
      <c r="AZU354" s="10"/>
      <c r="AZV354" s="10"/>
      <c r="AZW354" s="10"/>
      <c r="AZX354" s="10"/>
      <c r="AZY354" s="10"/>
      <c r="AZZ354" s="10"/>
      <c r="BAA354" s="10"/>
      <c r="BAB354" s="10"/>
      <c r="BAC354" s="10"/>
      <c r="BAD354" s="10"/>
      <c r="BAE354" s="10"/>
      <c r="BAF354" s="10"/>
      <c r="BAG354" s="10"/>
      <c r="BAH354" s="10"/>
      <c r="BAI354" s="10"/>
      <c r="BAJ354" s="10"/>
      <c r="BAK354" s="10"/>
      <c r="BAL354" s="10"/>
      <c r="BAM354" s="10"/>
      <c r="BAN354" s="10"/>
      <c r="BAO354" s="10"/>
      <c r="BAP354" s="10"/>
      <c r="BAQ354" s="10"/>
      <c r="BAR354" s="10"/>
      <c r="BAS354" s="10"/>
      <c r="BAT354" s="10"/>
      <c r="BAU354" s="10"/>
      <c r="BAV354" s="10"/>
      <c r="BAW354" s="10"/>
      <c r="BAX354" s="10"/>
      <c r="BAY354" s="10"/>
      <c r="BAZ354" s="10"/>
      <c r="BBA354" s="10"/>
      <c r="BBB354" s="10"/>
      <c r="BBC354" s="10"/>
      <c r="BBD354" s="10"/>
      <c r="BBE354" s="10"/>
      <c r="BBF354" s="10"/>
      <c r="BBG354" s="10"/>
      <c r="BBH354" s="10"/>
      <c r="BBI354" s="10"/>
      <c r="BBJ354" s="10"/>
      <c r="BBK354" s="10"/>
      <c r="BBL354" s="10"/>
      <c r="BBM354" s="10"/>
      <c r="BBN354" s="10"/>
      <c r="BBO354" s="10"/>
      <c r="BBP354" s="10"/>
      <c r="BBQ354" s="10"/>
      <c r="BBR354" s="10"/>
      <c r="BBS354" s="10"/>
      <c r="BBT354" s="10"/>
      <c r="BBU354" s="10"/>
      <c r="BBV354" s="10"/>
      <c r="BBW354" s="10"/>
      <c r="BBX354" s="10"/>
      <c r="BBY354" s="10"/>
      <c r="BBZ354" s="10"/>
      <c r="BCA354" s="10"/>
      <c r="BCB354" s="10"/>
      <c r="BCC354" s="10"/>
      <c r="BCD354" s="10"/>
      <c r="BCE354" s="10"/>
      <c r="BCF354" s="10"/>
      <c r="BCG354" s="10"/>
      <c r="BCH354" s="10"/>
      <c r="BCI354" s="10"/>
      <c r="BCJ354" s="10"/>
      <c r="BCK354" s="10"/>
      <c r="BCL354" s="10"/>
      <c r="BCM354" s="10"/>
      <c r="BCN354" s="10"/>
      <c r="BCO354" s="10"/>
      <c r="BCP354" s="10"/>
      <c r="BCQ354" s="10"/>
      <c r="BCR354" s="10"/>
      <c r="BCS354" s="10"/>
      <c r="BCT354" s="10"/>
    </row>
    <row r="355" spans="1:1450" s="37" customFormat="1" x14ac:dyDescent="0.25">
      <c r="A355" s="17" t="s">
        <v>655</v>
      </c>
      <c r="B355" s="43" t="s">
        <v>655</v>
      </c>
      <c r="C355" s="8" t="s">
        <v>542</v>
      </c>
      <c r="D355" s="29" t="s">
        <v>778</v>
      </c>
      <c r="E355" s="14" t="s">
        <v>774</v>
      </c>
      <c r="F355" s="43" t="s">
        <v>779</v>
      </c>
      <c r="G355" s="43">
        <v>24246</v>
      </c>
      <c r="H355" s="43">
        <v>1416</v>
      </c>
      <c r="I355" s="43">
        <v>591</v>
      </c>
      <c r="J355" s="123"/>
      <c r="K355" s="123"/>
      <c r="L355" s="29"/>
      <c r="M355" s="29"/>
      <c r="N355" s="29"/>
      <c r="O355" s="29" t="str">
        <f t="shared" si="59"/>
        <v/>
      </c>
      <c r="P355" s="29"/>
      <c r="Q355" s="44">
        <f>ABS(G355-$K$353)</f>
        <v>762</v>
      </c>
      <c r="R355" s="30">
        <f>IF(Q355&gt;$P$353,"",G355)</f>
        <v>24246</v>
      </c>
      <c r="S355" s="30">
        <f t="shared" si="60"/>
        <v>591</v>
      </c>
      <c r="T355" s="29"/>
      <c r="U355" s="29"/>
      <c r="V355" s="29"/>
      <c r="W355" s="44">
        <f>IF(R355="","",((R355-$T$353)/S355)^2)</f>
        <v>1.4855663809686452</v>
      </c>
      <c r="X355" s="29"/>
      <c r="Y355" s="31"/>
      <c r="Z355" s="31"/>
      <c r="AA355" s="31"/>
      <c r="AB355" s="31"/>
      <c r="AC355" s="29"/>
      <c r="AD355" s="29"/>
      <c r="AE355" s="29"/>
      <c r="AF355" s="29"/>
      <c r="AG355" s="63"/>
      <c r="AH355" s="32"/>
      <c r="AI355" s="32"/>
      <c r="AJ355" s="32"/>
      <c r="AK355" s="32"/>
      <c r="AL355" s="29"/>
      <c r="AM355" s="29"/>
      <c r="AN355" s="95"/>
      <c r="AO355" s="29"/>
      <c r="AP355" s="29"/>
      <c r="AQ355" s="29"/>
      <c r="AR355" s="29"/>
      <c r="AS355" s="29"/>
      <c r="AT355" s="29"/>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c r="HU355" s="10"/>
      <c r="HV355" s="10"/>
      <c r="HW355" s="10"/>
      <c r="HX355" s="10"/>
      <c r="HY355" s="10"/>
      <c r="HZ355" s="10"/>
      <c r="IA355" s="10"/>
      <c r="IB355" s="10"/>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c r="JC355" s="10"/>
      <c r="JD355" s="10"/>
      <c r="JE355" s="10"/>
      <c r="JF355" s="10"/>
      <c r="JG355" s="10"/>
      <c r="JH355" s="10"/>
      <c r="JI355" s="10"/>
      <c r="JJ355" s="10"/>
      <c r="JK355" s="10"/>
      <c r="JL355" s="10"/>
      <c r="JM355" s="10"/>
      <c r="JN355" s="10"/>
      <c r="JO355" s="10"/>
      <c r="JP355" s="10"/>
      <c r="JQ355" s="10"/>
      <c r="JR355" s="10"/>
      <c r="JS355" s="10"/>
      <c r="JT355" s="10"/>
      <c r="JU355" s="10"/>
      <c r="JV355" s="10"/>
      <c r="JW355" s="10"/>
      <c r="JX355" s="10"/>
      <c r="JY355" s="10"/>
      <c r="JZ355" s="10"/>
      <c r="KA355" s="10"/>
      <c r="KB355" s="10"/>
      <c r="KC355" s="10"/>
      <c r="KD355" s="10"/>
      <c r="KE355" s="10"/>
      <c r="KF355" s="10"/>
      <c r="KG355" s="10"/>
      <c r="KH355" s="10"/>
      <c r="KI355" s="10"/>
      <c r="KJ355" s="10"/>
      <c r="KK355" s="10"/>
      <c r="KL355" s="10"/>
      <c r="KM355" s="10"/>
      <c r="KN355" s="10"/>
      <c r="KO355" s="10"/>
      <c r="KP355" s="10"/>
      <c r="KQ355" s="10"/>
      <c r="KR355" s="10"/>
      <c r="KS355" s="10"/>
      <c r="KT355" s="10"/>
      <c r="KU355" s="10"/>
      <c r="KV355" s="10"/>
      <c r="KW355" s="10"/>
      <c r="KX355" s="10"/>
      <c r="KY355" s="10"/>
      <c r="KZ355" s="10"/>
      <c r="LA355" s="10"/>
      <c r="LB355" s="10"/>
      <c r="LC355" s="10"/>
      <c r="LD355" s="10"/>
      <c r="LE355" s="10"/>
      <c r="LF355" s="10"/>
      <c r="LG355" s="10"/>
      <c r="LH355" s="10"/>
      <c r="LI355" s="10"/>
      <c r="LJ355" s="10"/>
      <c r="LK355" s="10"/>
      <c r="LL355" s="10"/>
      <c r="LM355" s="10"/>
      <c r="LN355" s="10"/>
      <c r="LO355" s="10"/>
      <c r="LP355" s="10"/>
      <c r="LQ355" s="10"/>
      <c r="LR355" s="10"/>
      <c r="LS355" s="10"/>
      <c r="LT355" s="10"/>
      <c r="LU355" s="10"/>
      <c r="LV355" s="10"/>
      <c r="LW355" s="10"/>
      <c r="LX355" s="10"/>
      <c r="LY355" s="10"/>
      <c r="LZ355" s="10"/>
      <c r="MA355" s="10"/>
      <c r="MB355" s="10"/>
      <c r="MC355" s="10"/>
      <c r="MD355" s="10"/>
      <c r="ME355" s="10"/>
      <c r="MF355" s="10"/>
      <c r="MG355" s="10"/>
      <c r="MH355" s="10"/>
      <c r="MI355" s="10"/>
      <c r="MJ355" s="10"/>
      <c r="MK355" s="10"/>
      <c r="ML355" s="10"/>
      <c r="MM355" s="10"/>
      <c r="MN355" s="10"/>
      <c r="MO355" s="10"/>
      <c r="MP355" s="10"/>
      <c r="MQ355" s="10"/>
      <c r="MR355" s="10"/>
      <c r="MS355" s="10"/>
      <c r="MT355" s="10"/>
      <c r="MU355" s="10"/>
      <c r="MV355" s="10"/>
      <c r="MW355" s="10"/>
      <c r="MX355" s="10"/>
      <c r="MY355" s="10"/>
      <c r="MZ355" s="10"/>
      <c r="NA355" s="10"/>
      <c r="NB355" s="10"/>
      <c r="NC355" s="10"/>
      <c r="ND355" s="10"/>
      <c r="NE355" s="10"/>
      <c r="NF355" s="10"/>
      <c r="NG355" s="10"/>
      <c r="NH355" s="10"/>
      <c r="NI355" s="10"/>
      <c r="NJ355" s="10"/>
      <c r="NK355" s="10"/>
      <c r="NL355" s="10"/>
      <c r="NM355" s="10"/>
      <c r="NN355" s="10"/>
      <c r="NO355" s="10"/>
      <c r="NP355" s="10"/>
      <c r="NQ355" s="10"/>
      <c r="NR355" s="10"/>
      <c r="NS355" s="10"/>
      <c r="NT355" s="10"/>
      <c r="NU355" s="10"/>
      <c r="NV355" s="10"/>
      <c r="NW355" s="10"/>
      <c r="NX355" s="10"/>
      <c r="NY355" s="10"/>
      <c r="NZ355" s="10"/>
      <c r="OA355" s="10"/>
      <c r="OB355" s="10"/>
      <c r="OC355" s="10"/>
      <c r="OD355" s="10"/>
      <c r="OE355" s="10"/>
      <c r="OF355" s="10"/>
      <c r="OG355" s="10"/>
      <c r="OH355" s="10"/>
      <c r="OI355" s="10"/>
      <c r="OJ355" s="10"/>
      <c r="OK355" s="10"/>
      <c r="OL355" s="10"/>
      <c r="OM355" s="10"/>
      <c r="ON355" s="10"/>
      <c r="OO355" s="10"/>
      <c r="OP355" s="10"/>
      <c r="OQ355" s="10"/>
      <c r="OR355" s="10"/>
      <c r="OS355" s="10"/>
      <c r="OT355" s="10"/>
      <c r="OU355" s="10"/>
      <c r="OV355" s="10"/>
      <c r="OW355" s="10"/>
      <c r="OX355" s="10"/>
      <c r="OY355" s="10"/>
      <c r="OZ355" s="10"/>
      <c r="PA355" s="10"/>
      <c r="PB355" s="10"/>
      <c r="PC355" s="10"/>
      <c r="PD355" s="10"/>
      <c r="PE355" s="10"/>
      <c r="PF355" s="10"/>
      <c r="PG355" s="10"/>
      <c r="PH355" s="10"/>
      <c r="PI355" s="10"/>
      <c r="PJ355" s="10"/>
      <c r="PK355" s="10"/>
      <c r="PL355" s="10"/>
      <c r="PM355" s="10"/>
      <c r="PN355" s="10"/>
      <c r="PO355" s="10"/>
      <c r="PP355" s="10"/>
      <c r="PQ355" s="10"/>
      <c r="PR355" s="10"/>
      <c r="PS355" s="10"/>
      <c r="PT355" s="10"/>
      <c r="PU355" s="10"/>
      <c r="PV355" s="10"/>
      <c r="PW355" s="10"/>
      <c r="PX355" s="10"/>
      <c r="PY355" s="10"/>
      <c r="PZ355" s="10"/>
      <c r="QA355" s="10"/>
      <c r="QB355" s="10"/>
      <c r="QC355" s="10"/>
      <c r="QD355" s="10"/>
      <c r="QE355" s="10"/>
      <c r="QF355" s="10"/>
      <c r="QG355" s="10"/>
      <c r="QH355" s="10"/>
      <c r="QI355" s="10"/>
      <c r="QJ355" s="10"/>
      <c r="QK355" s="10"/>
      <c r="QL355" s="10"/>
      <c r="QM355" s="10"/>
      <c r="QN355" s="10"/>
      <c r="QO355" s="10"/>
      <c r="QP355" s="10"/>
      <c r="QQ355" s="10"/>
      <c r="QR355" s="10"/>
      <c r="QS355" s="10"/>
      <c r="QT355" s="10"/>
      <c r="QU355" s="10"/>
      <c r="QV355" s="10"/>
      <c r="QW355" s="10"/>
      <c r="QX355" s="10"/>
      <c r="QY355" s="10"/>
      <c r="QZ355" s="10"/>
      <c r="RA355" s="10"/>
      <c r="RB355" s="10"/>
      <c r="RC355" s="10"/>
      <c r="RD355" s="10"/>
      <c r="RE355" s="10"/>
      <c r="RF355" s="10"/>
      <c r="RG355" s="10"/>
      <c r="RH355" s="10"/>
      <c r="RI355" s="10"/>
      <c r="RJ355" s="10"/>
      <c r="RK355" s="10"/>
      <c r="RL355" s="10"/>
      <c r="RM355" s="10"/>
      <c r="RN355" s="10"/>
      <c r="RO355" s="10"/>
      <c r="RP355" s="10"/>
      <c r="RQ355" s="10"/>
      <c r="RR355" s="10"/>
      <c r="RS355" s="10"/>
      <c r="RT355" s="10"/>
      <c r="RU355" s="10"/>
      <c r="RV355" s="10"/>
      <c r="RW355" s="10"/>
      <c r="RX355" s="10"/>
      <c r="RY355" s="10"/>
      <c r="RZ355" s="10"/>
      <c r="SA355" s="10"/>
      <c r="SB355" s="10"/>
      <c r="SC355" s="10"/>
      <c r="SD355" s="10"/>
      <c r="SE355" s="10"/>
      <c r="SF355" s="10"/>
      <c r="SG355" s="10"/>
      <c r="SH355" s="10"/>
      <c r="SI355" s="10"/>
      <c r="SJ355" s="10"/>
      <c r="SK355" s="10"/>
      <c r="SL355" s="10"/>
      <c r="SM355" s="10"/>
      <c r="SN355" s="10"/>
      <c r="SO355" s="10"/>
      <c r="SP355" s="10"/>
      <c r="SQ355" s="10"/>
      <c r="SR355" s="10"/>
      <c r="SS355" s="10"/>
      <c r="ST355" s="10"/>
      <c r="SU355" s="10"/>
      <c r="SV355" s="10"/>
      <c r="SW355" s="10"/>
      <c r="SX355" s="10"/>
      <c r="SY355" s="10"/>
      <c r="SZ355" s="10"/>
      <c r="TA355" s="10"/>
      <c r="TB355" s="10"/>
      <c r="TC355" s="10"/>
      <c r="TD355" s="10"/>
      <c r="TE355" s="10"/>
      <c r="TF355" s="10"/>
      <c r="TG355" s="10"/>
      <c r="TH355" s="10"/>
      <c r="TI355" s="10"/>
      <c r="TJ355" s="10"/>
      <c r="TK355" s="10"/>
      <c r="TL355" s="10"/>
      <c r="TM355" s="10"/>
      <c r="TN355" s="10"/>
      <c r="TO355" s="10"/>
      <c r="TP355" s="10"/>
      <c r="TQ355" s="10"/>
      <c r="TR355" s="10"/>
      <c r="TS355" s="10"/>
      <c r="TT355" s="10"/>
      <c r="TU355" s="10"/>
      <c r="TV355" s="10"/>
      <c r="TW355" s="10"/>
      <c r="TX355" s="10"/>
      <c r="TY355" s="10"/>
      <c r="TZ355" s="10"/>
      <c r="UA355" s="10"/>
      <c r="UB355" s="10"/>
      <c r="UC355" s="10"/>
      <c r="UD355" s="10"/>
      <c r="UE355" s="10"/>
      <c r="UF355" s="10"/>
      <c r="UG355" s="10"/>
      <c r="UH355" s="10"/>
      <c r="UI355" s="10"/>
      <c r="UJ355" s="10"/>
      <c r="UK355" s="10"/>
      <c r="UL355" s="10"/>
      <c r="UM355" s="10"/>
      <c r="UN355" s="10"/>
      <c r="UO355" s="10"/>
      <c r="UP355" s="10"/>
      <c r="UQ355" s="10"/>
      <c r="UR355" s="10"/>
      <c r="US355" s="10"/>
      <c r="UT355" s="10"/>
      <c r="UU355" s="10"/>
      <c r="UV355" s="10"/>
      <c r="UW355" s="10"/>
      <c r="UX355" s="10"/>
      <c r="UY355" s="10"/>
      <c r="UZ355" s="10"/>
      <c r="VA355" s="10"/>
      <c r="VB355" s="10"/>
      <c r="VC355" s="10"/>
      <c r="VD355" s="10"/>
      <c r="VE355" s="10"/>
      <c r="VF355" s="10"/>
      <c r="VG355" s="10"/>
      <c r="VH355" s="10"/>
      <c r="VI355" s="10"/>
      <c r="VJ355" s="10"/>
      <c r="VK355" s="10"/>
      <c r="VL355" s="10"/>
      <c r="VM355" s="10"/>
      <c r="VN355" s="10"/>
      <c r="VO355" s="10"/>
      <c r="VP355" s="10"/>
      <c r="VQ355" s="10"/>
      <c r="VR355" s="10"/>
      <c r="VS355" s="10"/>
      <c r="VT355" s="10"/>
      <c r="VU355" s="10"/>
      <c r="VV355" s="10"/>
      <c r="VW355" s="10"/>
      <c r="VX355" s="10"/>
      <c r="VY355" s="10"/>
      <c r="VZ355" s="10"/>
      <c r="WA355" s="10"/>
      <c r="WB355" s="10"/>
      <c r="WC355" s="10"/>
      <c r="WD355" s="10"/>
      <c r="WE355" s="10"/>
      <c r="WF355" s="10"/>
      <c r="WG355" s="10"/>
      <c r="WH355" s="10"/>
      <c r="WI355" s="10"/>
      <c r="WJ355" s="10"/>
      <c r="WK355" s="10"/>
      <c r="WL355" s="10"/>
      <c r="WM355" s="10"/>
      <c r="WN355" s="10"/>
      <c r="WO355" s="10"/>
      <c r="WP355" s="10"/>
      <c r="WQ355" s="10"/>
      <c r="WR355" s="10"/>
      <c r="WS355" s="10"/>
      <c r="WT355" s="10"/>
      <c r="WU355" s="10"/>
      <c r="WV355" s="10"/>
      <c r="WW355" s="10"/>
      <c r="WX355" s="10"/>
      <c r="WY355" s="10"/>
      <c r="WZ355" s="10"/>
      <c r="XA355" s="10"/>
      <c r="XB355" s="10"/>
      <c r="XC355" s="10"/>
      <c r="XD355" s="10"/>
      <c r="XE355" s="10"/>
      <c r="XF355" s="10"/>
      <c r="XG355" s="10"/>
      <c r="XH355" s="10"/>
      <c r="XI355" s="10"/>
      <c r="XJ355" s="10"/>
      <c r="XK355" s="10"/>
      <c r="XL355" s="10"/>
      <c r="XM355" s="10"/>
      <c r="XN355" s="10"/>
      <c r="XO355" s="10"/>
      <c r="XP355" s="10"/>
      <c r="XQ355" s="10"/>
      <c r="XR355" s="10"/>
      <c r="XS355" s="10"/>
      <c r="XT355" s="10"/>
      <c r="XU355" s="10"/>
      <c r="XV355" s="10"/>
      <c r="XW355" s="10"/>
      <c r="XX355" s="10"/>
      <c r="XY355" s="10"/>
      <c r="XZ355" s="10"/>
      <c r="YA355" s="10"/>
      <c r="YB355" s="10"/>
      <c r="YC355" s="10"/>
      <c r="YD355" s="10"/>
      <c r="YE355" s="10"/>
      <c r="YF355" s="10"/>
      <c r="YG355" s="10"/>
      <c r="YH355" s="10"/>
      <c r="YI355" s="10"/>
      <c r="YJ355" s="10"/>
      <c r="YK355" s="10"/>
      <c r="YL355" s="10"/>
      <c r="YM355" s="10"/>
      <c r="YN355" s="10"/>
      <c r="YO355" s="10"/>
      <c r="YP355" s="10"/>
      <c r="YQ355" s="10"/>
      <c r="YR355" s="10"/>
      <c r="YS355" s="10"/>
      <c r="YT355" s="10"/>
      <c r="YU355" s="10"/>
      <c r="YV355" s="10"/>
      <c r="YW355" s="10"/>
      <c r="YX355" s="10"/>
      <c r="YY355" s="10"/>
      <c r="YZ355" s="10"/>
      <c r="ZA355" s="10"/>
      <c r="ZB355" s="10"/>
      <c r="ZC355" s="10"/>
      <c r="ZD355" s="10"/>
      <c r="ZE355" s="10"/>
      <c r="ZF355" s="10"/>
      <c r="ZG355" s="10"/>
      <c r="ZH355" s="10"/>
      <c r="ZI355" s="10"/>
      <c r="ZJ355" s="10"/>
      <c r="ZK355" s="10"/>
      <c r="ZL355" s="10"/>
      <c r="ZM355" s="10"/>
      <c r="ZN355" s="10"/>
      <c r="ZO355" s="10"/>
      <c r="ZP355" s="10"/>
      <c r="ZQ355" s="10"/>
      <c r="ZR355" s="10"/>
      <c r="ZS355" s="10"/>
      <c r="ZT355" s="10"/>
      <c r="ZU355" s="10"/>
      <c r="ZV355" s="10"/>
      <c r="ZW355" s="10"/>
      <c r="ZX355" s="10"/>
      <c r="ZY355" s="10"/>
      <c r="ZZ355" s="10"/>
      <c r="AAA355" s="10"/>
      <c r="AAB355" s="10"/>
      <c r="AAC355" s="10"/>
      <c r="AAD355" s="10"/>
      <c r="AAE355" s="10"/>
      <c r="AAF355" s="10"/>
      <c r="AAG355" s="10"/>
      <c r="AAH355" s="10"/>
      <c r="AAI355" s="10"/>
      <c r="AAJ355" s="10"/>
      <c r="AAK355" s="10"/>
      <c r="AAL355" s="10"/>
      <c r="AAM355" s="10"/>
      <c r="AAN355" s="10"/>
      <c r="AAO355" s="10"/>
      <c r="AAP355" s="10"/>
      <c r="AAQ355" s="10"/>
      <c r="AAR355" s="10"/>
      <c r="AAS355" s="10"/>
      <c r="AAT355" s="10"/>
      <c r="AAU355" s="10"/>
      <c r="AAV355" s="10"/>
      <c r="AAW355" s="10"/>
      <c r="AAX355" s="10"/>
      <c r="AAY355" s="10"/>
      <c r="AAZ355" s="10"/>
      <c r="ABA355" s="10"/>
      <c r="ABB355" s="10"/>
      <c r="ABC355" s="10"/>
      <c r="ABD355" s="10"/>
      <c r="ABE355" s="10"/>
      <c r="ABF355" s="10"/>
      <c r="ABG355" s="10"/>
      <c r="ABH355" s="10"/>
      <c r="ABI355" s="10"/>
      <c r="ABJ355" s="10"/>
      <c r="ABK355" s="10"/>
      <c r="ABL355" s="10"/>
      <c r="ABM355" s="10"/>
      <c r="ABN355" s="10"/>
      <c r="ABO355" s="10"/>
      <c r="ABP355" s="10"/>
      <c r="ABQ355" s="10"/>
      <c r="ABR355" s="10"/>
      <c r="ABS355" s="10"/>
      <c r="ABT355" s="10"/>
      <c r="ABU355" s="10"/>
      <c r="ABV355" s="10"/>
      <c r="ABW355" s="10"/>
      <c r="ABX355" s="10"/>
      <c r="ABY355" s="10"/>
      <c r="ABZ355" s="10"/>
      <c r="ACA355" s="10"/>
      <c r="ACB355" s="10"/>
      <c r="ACC355" s="10"/>
      <c r="ACD355" s="10"/>
      <c r="ACE355" s="10"/>
      <c r="ACF355" s="10"/>
      <c r="ACG355" s="10"/>
      <c r="ACH355" s="10"/>
      <c r="ACI355" s="10"/>
      <c r="ACJ355" s="10"/>
      <c r="ACK355" s="10"/>
      <c r="ACL355" s="10"/>
      <c r="ACM355" s="10"/>
      <c r="ACN355" s="10"/>
      <c r="ACO355" s="10"/>
      <c r="ACP355" s="10"/>
      <c r="ACQ355" s="10"/>
      <c r="ACR355" s="10"/>
      <c r="ACS355" s="10"/>
      <c r="ACT355" s="10"/>
      <c r="ACU355" s="10"/>
      <c r="ACV355" s="10"/>
      <c r="ACW355" s="10"/>
      <c r="ACX355" s="10"/>
      <c r="ACY355" s="10"/>
      <c r="ACZ355" s="10"/>
      <c r="ADA355" s="10"/>
      <c r="ADB355" s="10"/>
      <c r="ADC355" s="10"/>
      <c r="ADD355" s="10"/>
      <c r="ADE355" s="10"/>
      <c r="ADF355" s="10"/>
      <c r="ADG355" s="10"/>
      <c r="ADH355" s="10"/>
      <c r="ADI355" s="10"/>
      <c r="ADJ355" s="10"/>
      <c r="ADK355" s="10"/>
      <c r="ADL355" s="10"/>
      <c r="ADM355" s="10"/>
      <c r="ADN355" s="10"/>
      <c r="ADO355" s="10"/>
      <c r="ADP355" s="10"/>
      <c r="ADQ355" s="10"/>
      <c r="ADR355" s="10"/>
      <c r="ADS355" s="10"/>
      <c r="ADT355" s="10"/>
      <c r="ADU355" s="10"/>
      <c r="ADV355" s="10"/>
      <c r="ADW355" s="10"/>
      <c r="ADX355" s="10"/>
      <c r="ADY355" s="10"/>
      <c r="ADZ355" s="10"/>
      <c r="AEA355" s="10"/>
      <c r="AEB355" s="10"/>
      <c r="AEC355" s="10"/>
      <c r="AED355" s="10"/>
      <c r="AEE355" s="10"/>
      <c r="AEF355" s="10"/>
      <c r="AEG355" s="10"/>
      <c r="AEH355" s="10"/>
      <c r="AEI355" s="10"/>
      <c r="AEJ355" s="10"/>
      <c r="AEK355" s="10"/>
      <c r="AEL355" s="10"/>
      <c r="AEM355" s="10"/>
      <c r="AEN355" s="10"/>
      <c r="AEO355" s="10"/>
      <c r="AEP355" s="10"/>
      <c r="AEQ355" s="10"/>
      <c r="AER355" s="10"/>
      <c r="AES355" s="10"/>
      <c r="AET355" s="10"/>
      <c r="AEU355" s="10"/>
      <c r="AEV355" s="10"/>
      <c r="AEW355" s="10"/>
      <c r="AEX355" s="10"/>
      <c r="AEY355" s="10"/>
      <c r="AEZ355" s="10"/>
      <c r="AFA355" s="10"/>
      <c r="AFB355" s="10"/>
      <c r="AFC355" s="10"/>
      <c r="AFD355" s="10"/>
      <c r="AFE355" s="10"/>
      <c r="AFF355" s="10"/>
      <c r="AFG355" s="10"/>
      <c r="AFH355" s="10"/>
      <c r="AFI355" s="10"/>
      <c r="AFJ355" s="10"/>
      <c r="AFK355" s="10"/>
      <c r="AFL355" s="10"/>
      <c r="AFM355" s="10"/>
      <c r="AFN355" s="10"/>
      <c r="AFO355" s="10"/>
      <c r="AFP355" s="10"/>
      <c r="AFQ355" s="10"/>
      <c r="AFR355" s="10"/>
      <c r="AFS355" s="10"/>
      <c r="AFT355" s="10"/>
      <c r="AFU355" s="10"/>
      <c r="AFV355" s="10"/>
      <c r="AFW355" s="10"/>
      <c r="AFX355" s="10"/>
      <c r="AFY355" s="10"/>
      <c r="AFZ355" s="10"/>
      <c r="AGA355" s="10"/>
      <c r="AGB355" s="10"/>
      <c r="AGC355" s="10"/>
      <c r="AGD355" s="10"/>
      <c r="AGE355" s="10"/>
      <c r="AGF355" s="10"/>
      <c r="AGG355" s="10"/>
      <c r="AGH355" s="10"/>
      <c r="AGI355" s="10"/>
      <c r="AGJ355" s="10"/>
      <c r="AGK355" s="10"/>
      <c r="AGL355" s="10"/>
      <c r="AGM355" s="10"/>
      <c r="AGN355" s="10"/>
      <c r="AGO355" s="10"/>
      <c r="AGP355" s="10"/>
      <c r="AGQ355" s="10"/>
      <c r="AGR355" s="10"/>
      <c r="AGS355" s="10"/>
      <c r="AGT355" s="10"/>
      <c r="AGU355" s="10"/>
      <c r="AGV355" s="10"/>
      <c r="AGW355" s="10"/>
      <c r="AGX355" s="10"/>
      <c r="AGY355" s="10"/>
      <c r="AGZ355" s="10"/>
      <c r="AHA355" s="10"/>
      <c r="AHB355" s="10"/>
      <c r="AHC355" s="10"/>
      <c r="AHD355" s="10"/>
      <c r="AHE355" s="10"/>
      <c r="AHF355" s="10"/>
      <c r="AHG355" s="10"/>
      <c r="AHH355" s="10"/>
      <c r="AHI355" s="10"/>
      <c r="AHJ355" s="10"/>
      <c r="AHK355" s="10"/>
      <c r="AHL355" s="10"/>
      <c r="AHM355" s="10"/>
      <c r="AHN355" s="10"/>
      <c r="AHO355" s="10"/>
      <c r="AHP355" s="10"/>
      <c r="AHQ355" s="10"/>
      <c r="AHR355" s="10"/>
      <c r="AHS355" s="10"/>
      <c r="AHT355" s="10"/>
      <c r="AHU355" s="10"/>
      <c r="AHV355" s="10"/>
      <c r="AHW355" s="10"/>
      <c r="AHX355" s="10"/>
      <c r="AHY355" s="10"/>
      <c r="AHZ355" s="10"/>
      <c r="AIA355" s="10"/>
      <c r="AIB355" s="10"/>
      <c r="AIC355" s="10"/>
      <c r="AID355" s="10"/>
      <c r="AIE355" s="10"/>
      <c r="AIF355" s="10"/>
      <c r="AIG355" s="10"/>
      <c r="AIH355" s="10"/>
      <c r="AII355" s="10"/>
      <c r="AIJ355" s="10"/>
      <c r="AIK355" s="10"/>
      <c r="AIL355" s="10"/>
      <c r="AIM355" s="10"/>
      <c r="AIN355" s="10"/>
      <c r="AIO355" s="10"/>
      <c r="AIP355" s="10"/>
      <c r="AIQ355" s="10"/>
      <c r="AIR355" s="10"/>
      <c r="AIS355" s="10"/>
      <c r="AIT355" s="10"/>
      <c r="AIU355" s="10"/>
      <c r="AIV355" s="10"/>
      <c r="AIW355" s="10"/>
      <c r="AIX355" s="10"/>
      <c r="AIY355" s="10"/>
      <c r="AIZ355" s="10"/>
      <c r="AJA355" s="10"/>
      <c r="AJB355" s="10"/>
      <c r="AJC355" s="10"/>
      <c r="AJD355" s="10"/>
      <c r="AJE355" s="10"/>
      <c r="AJF355" s="10"/>
      <c r="AJG355" s="10"/>
      <c r="AJH355" s="10"/>
      <c r="AJI355" s="10"/>
      <c r="AJJ355" s="10"/>
      <c r="AJK355" s="10"/>
      <c r="AJL355" s="10"/>
      <c r="AJM355" s="10"/>
      <c r="AJN355" s="10"/>
      <c r="AJO355" s="10"/>
      <c r="AJP355" s="10"/>
      <c r="AJQ355" s="10"/>
      <c r="AJR355" s="10"/>
      <c r="AJS355" s="10"/>
      <c r="AJT355" s="10"/>
      <c r="AJU355" s="10"/>
      <c r="AJV355" s="10"/>
      <c r="AJW355" s="10"/>
      <c r="AJX355" s="10"/>
      <c r="AJY355" s="10"/>
      <c r="AJZ355" s="10"/>
      <c r="AKA355" s="10"/>
      <c r="AKB355" s="10"/>
      <c r="AKC355" s="10"/>
      <c r="AKD355" s="10"/>
      <c r="AKE355" s="10"/>
      <c r="AKF355" s="10"/>
      <c r="AKG355" s="10"/>
      <c r="AKH355" s="10"/>
      <c r="AKI355" s="10"/>
      <c r="AKJ355" s="10"/>
      <c r="AKK355" s="10"/>
      <c r="AKL355" s="10"/>
      <c r="AKM355" s="10"/>
      <c r="AKN355" s="10"/>
      <c r="AKO355" s="10"/>
      <c r="AKP355" s="10"/>
      <c r="AKQ355" s="10"/>
      <c r="AKR355" s="10"/>
      <c r="AKS355" s="10"/>
      <c r="AKT355" s="10"/>
      <c r="AKU355" s="10"/>
      <c r="AKV355" s="10"/>
      <c r="AKW355" s="10"/>
      <c r="AKX355" s="10"/>
      <c r="AKY355" s="10"/>
      <c r="AKZ355" s="10"/>
      <c r="ALA355" s="10"/>
      <c r="ALB355" s="10"/>
      <c r="ALC355" s="10"/>
      <c r="ALD355" s="10"/>
      <c r="ALE355" s="10"/>
      <c r="ALF355" s="10"/>
      <c r="ALG355" s="10"/>
      <c r="ALH355" s="10"/>
      <c r="ALI355" s="10"/>
      <c r="ALJ355" s="10"/>
      <c r="ALK355" s="10"/>
      <c r="ALL355" s="10"/>
      <c r="ALM355" s="10"/>
      <c r="ALN355" s="10"/>
      <c r="ALO355" s="10"/>
      <c r="ALP355" s="10"/>
      <c r="ALQ355" s="10"/>
      <c r="ALR355" s="10"/>
      <c r="ALS355" s="10"/>
      <c r="ALT355" s="10"/>
      <c r="ALU355" s="10"/>
      <c r="ALV355" s="10"/>
      <c r="ALW355" s="10"/>
      <c r="ALX355" s="10"/>
      <c r="ALY355" s="10"/>
      <c r="ALZ355" s="10"/>
      <c r="AMA355" s="10"/>
      <c r="AMB355" s="10"/>
      <c r="AMC355" s="10"/>
      <c r="AMD355" s="10"/>
      <c r="AME355" s="10"/>
      <c r="AMF355" s="10"/>
      <c r="AMG355" s="10"/>
      <c r="AMH355" s="10"/>
      <c r="AMI355" s="10"/>
      <c r="AMJ355" s="10"/>
      <c r="AMK355" s="10"/>
      <c r="AML355" s="10"/>
      <c r="AMM355" s="10"/>
      <c r="AMN355" s="10"/>
      <c r="AMO355" s="10"/>
      <c r="AMP355" s="10"/>
      <c r="AMQ355" s="10"/>
      <c r="AMR355" s="10"/>
      <c r="AMS355" s="10"/>
      <c r="AMT355" s="10"/>
      <c r="AMU355" s="10"/>
      <c r="AMV355" s="10"/>
      <c r="AMW355" s="10"/>
      <c r="AMX355" s="10"/>
      <c r="AMY355" s="10"/>
      <c r="AMZ355" s="10"/>
      <c r="ANA355" s="10"/>
      <c r="ANB355" s="10"/>
      <c r="ANC355" s="10"/>
      <c r="AND355" s="10"/>
      <c r="ANE355" s="10"/>
      <c r="ANF355" s="10"/>
      <c r="ANG355" s="10"/>
      <c r="ANH355" s="10"/>
      <c r="ANI355" s="10"/>
      <c r="ANJ355" s="10"/>
      <c r="ANK355" s="10"/>
      <c r="ANL355" s="10"/>
      <c r="ANM355" s="10"/>
      <c r="ANN355" s="10"/>
      <c r="ANO355" s="10"/>
      <c r="ANP355" s="10"/>
      <c r="ANQ355" s="10"/>
      <c r="ANR355" s="10"/>
      <c r="ANS355" s="10"/>
      <c r="ANT355" s="10"/>
      <c r="ANU355" s="10"/>
      <c r="ANV355" s="10"/>
      <c r="ANW355" s="10"/>
      <c r="ANX355" s="10"/>
      <c r="ANY355" s="10"/>
      <c r="ANZ355" s="10"/>
      <c r="AOA355" s="10"/>
      <c r="AOB355" s="10"/>
      <c r="AOC355" s="10"/>
      <c r="AOD355" s="10"/>
      <c r="AOE355" s="10"/>
      <c r="AOF355" s="10"/>
      <c r="AOG355" s="10"/>
      <c r="AOH355" s="10"/>
      <c r="AOI355" s="10"/>
      <c r="AOJ355" s="10"/>
      <c r="AOK355" s="10"/>
      <c r="AOL355" s="10"/>
      <c r="AOM355" s="10"/>
      <c r="AON355" s="10"/>
      <c r="AOO355" s="10"/>
      <c r="AOP355" s="10"/>
      <c r="AOQ355" s="10"/>
      <c r="AOR355" s="10"/>
      <c r="AOS355" s="10"/>
      <c r="AOT355" s="10"/>
      <c r="AOU355" s="10"/>
      <c r="AOV355" s="10"/>
      <c r="AOW355" s="10"/>
      <c r="AOX355" s="10"/>
      <c r="AOY355" s="10"/>
      <c r="AOZ355" s="10"/>
      <c r="APA355" s="10"/>
      <c r="APB355" s="10"/>
      <c r="APC355" s="10"/>
      <c r="APD355" s="10"/>
      <c r="APE355" s="10"/>
      <c r="APF355" s="10"/>
      <c r="APG355" s="10"/>
      <c r="APH355" s="10"/>
      <c r="API355" s="10"/>
      <c r="APJ355" s="10"/>
      <c r="APK355" s="10"/>
      <c r="APL355" s="10"/>
      <c r="APM355" s="10"/>
      <c r="APN355" s="10"/>
      <c r="APO355" s="10"/>
      <c r="APP355" s="10"/>
      <c r="APQ355" s="10"/>
      <c r="APR355" s="10"/>
      <c r="APS355" s="10"/>
      <c r="APT355" s="10"/>
      <c r="APU355" s="10"/>
      <c r="APV355" s="10"/>
      <c r="APW355" s="10"/>
      <c r="APX355" s="10"/>
      <c r="APY355" s="10"/>
      <c r="APZ355" s="10"/>
      <c r="AQA355" s="10"/>
      <c r="AQB355" s="10"/>
      <c r="AQC355" s="10"/>
      <c r="AQD355" s="10"/>
      <c r="AQE355" s="10"/>
      <c r="AQF355" s="10"/>
      <c r="AQG355" s="10"/>
      <c r="AQH355" s="10"/>
      <c r="AQI355" s="10"/>
      <c r="AQJ355" s="10"/>
      <c r="AQK355" s="10"/>
      <c r="AQL355" s="10"/>
      <c r="AQM355" s="10"/>
      <c r="AQN355" s="10"/>
      <c r="AQO355" s="10"/>
      <c r="AQP355" s="10"/>
      <c r="AQQ355" s="10"/>
      <c r="AQR355" s="10"/>
      <c r="AQS355" s="10"/>
      <c r="AQT355" s="10"/>
      <c r="AQU355" s="10"/>
      <c r="AQV355" s="10"/>
      <c r="AQW355" s="10"/>
      <c r="AQX355" s="10"/>
      <c r="AQY355" s="10"/>
      <c r="AQZ355" s="10"/>
      <c r="ARA355" s="10"/>
      <c r="ARB355" s="10"/>
      <c r="ARC355" s="10"/>
      <c r="ARD355" s="10"/>
      <c r="ARE355" s="10"/>
      <c r="ARF355" s="10"/>
      <c r="ARG355" s="10"/>
      <c r="ARH355" s="10"/>
      <c r="ARI355" s="10"/>
      <c r="ARJ355" s="10"/>
      <c r="ARK355" s="10"/>
      <c r="ARL355" s="10"/>
      <c r="ARM355" s="10"/>
      <c r="ARN355" s="10"/>
      <c r="ARO355" s="10"/>
      <c r="ARP355" s="10"/>
      <c r="ARQ355" s="10"/>
      <c r="ARR355" s="10"/>
      <c r="ARS355" s="10"/>
      <c r="ART355" s="10"/>
      <c r="ARU355" s="10"/>
      <c r="ARV355" s="10"/>
      <c r="ARW355" s="10"/>
      <c r="ARX355" s="10"/>
      <c r="ARY355" s="10"/>
      <c r="ARZ355" s="10"/>
      <c r="ASA355" s="10"/>
      <c r="ASB355" s="10"/>
      <c r="ASC355" s="10"/>
      <c r="ASD355" s="10"/>
      <c r="ASE355" s="10"/>
      <c r="ASF355" s="10"/>
      <c r="ASG355" s="10"/>
      <c r="ASH355" s="10"/>
      <c r="ASI355" s="10"/>
      <c r="ASJ355" s="10"/>
      <c r="ASK355" s="10"/>
      <c r="ASL355" s="10"/>
      <c r="ASM355" s="10"/>
      <c r="ASN355" s="10"/>
      <c r="ASO355" s="10"/>
      <c r="ASP355" s="10"/>
      <c r="ASQ355" s="10"/>
      <c r="ASR355" s="10"/>
      <c r="ASS355" s="10"/>
      <c r="AST355" s="10"/>
      <c r="ASU355" s="10"/>
      <c r="ASV355" s="10"/>
      <c r="ASW355" s="10"/>
      <c r="ASX355" s="10"/>
      <c r="ASY355" s="10"/>
      <c r="ASZ355" s="10"/>
      <c r="ATA355" s="10"/>
      <c r="ATB355" s="10"/>
      <c r="ATC355" s="10"/>
      <c r="ATD355" s="10"/>
      <c r="ATE355" s="10"/>
      <c r="ATF355" s="10"/>
      <c r="ATG355" s="10"/>
      <c r="ATH355" s="10"/>
      <c r="ATI355" s="10"/>
      <c r="ATJ355" s="10"/>
      <c r="ATK355" s="10"/>
      <c r="ATL355" s="10"/>
      <c r="ATM355" s="10"/>
      <c r="ATN355" s="10"/>
      <c r="ATO355" s="10"/>
      <c r="ATP355" s="10"/>
      <c r="ATQ355" s="10"/>
      <c r="ATR355" s="10"/>
      <c r="ATS355" s="10"/>
      <c r="ATT355" s="10"/>
      <c r="ATU355" s="10"/>
      <c r="ATV355" s="10"/>
      <c r="ATW355" s="10"/>
      <c r="ATX355" s="10"/>
      <c r="ATY355" s="10"/>
      <c r="ATZ355" s="10"/>
      <c r="AUA355" s="10"/>
      <c r="AUB355" s="10"/>
      <c r="AUC355" s="10"/>
      <c r="AUD355" s="10"/>
      <c r="AUE355" s="10"/>
      <c r="AUF355" s="10"/>
      <c r="AUG355" s="10"/>
      <c r="AUH355" s="10"/>
      <c r="AUI355" s="10"/>
      <c r="AUJ355" s="10"/>
      <c r="AUK355" s="10"/>
      <c r="AUL355" s="10"/>
      <c r="AUM355" s="10"/>
      <c r="AUN355" s="10"/>
      <c r="AUO355" s="10"/>
      <c r="AUP355" s="10"/>
      <c r="AUQ355" s="10"/>
      <c r="AUR355" s="10"/>
      <c r="AUS355" s="10"/>
      <c r="AUT355" s="10"/>
      <c r="AUU355" s="10"/>
      <c r="AUV355" s="10"/>
      <c r="AUW355" s="10"/>
      <c r="AUX355" s="10"/>
      <c r="AUY355" s="10"/>
      <c r="AUZ355" s="10"/>
      <c r="AVA355" s="10"/>
      <c r="AVB355" s="10"/>
      <c r="AVC355" s="10"/>
      <c r="AVD355" s="10"/>
      <c r="AVE355" s="10"/>
      <c r="AVF355" s="10"/>
      <c r="AVG355" s="10"/>
      <c r="AVH355" s="10"/>
      <c r="AVI355" s="10"/>
      <c r="AVJ355" s="10"/>
      <c r="AVK355" s="10"/>
      <c r="AVL355" s="10"/>
      <c r="AVM355" s="10"/>
      <c r="AVN355" s="10"/>
      <c r="AVO355" s="10"/>
      <c r="AVP355" s="10"/>
      <c r="AVQ355" s="10"/>
      <c r="AVR355" s="10"/>
      <c r="AVS355" s="10"/>
      <c r="AVT355" s="10"/>
      <c r="AVU355" s="10"/>
      <c r="AVV355" s="10"/>
      <c r="AVW355" s="10"/>
      <c r="AVX355" s="10"/>
      <c r="AVY355" s="10"/>
      <c r="AVZ355" s="10"/>
      <c r="AWA355" s="10"/>
      <c r="AWB355" s="10"/>
      <c r="AWC355" s="10"/>
      <c r="AWD355" s="10"/>
      <c r="AWE355" s="10"/>
      <c r="AWF355" s="10"/>
      <c r="AWG355" s="10"/>
      <c r="AWH355" s="10"/>
      <c r="AWI355" s="10"/>
      <c r="AWJ355" s="10"/>
      <c r="AWK355" s="10"/>
      <c r="AWL355" s="10"/>
      <c r="AWM355" s="10"/>
      <c r="AWN355" s="10"/>
      <c r="AWO355" s="10"/>
      <c r="AWP355" s="10"/>
      <c r="AWQ355" s="10"/>
      <c r="AWR355" s="10"/>
      <c r="AWS355" s="10"/>
      <c r="AWT355" s="10"/>
      <c r="AWU355" s="10"/>
      <c r="AWV355" s="10"/>
      <c r="AWW355" s="10"/>
      <c r="AWX355" s="10"/>
      <c r="AWY355" s="10"/>
      <c r="AWZ355" s="10"/>
      <c r="AXA355" s="10"/>
      <c r="AXB355" s="10"/>
      <c r="AXC355" s="10"/>
      <c r="AXD355" s="10"/>
      <c r="AXE355" s="10"/>
      <c r="AXF355" s="10"/>
      <c r="AXG355" s="10"/>
      <c r="AXH355" s="10"/>
      <c r="AXI355" s="10"/>
      <c r="AXJ355" s="10"/>
      <c r="AXK355" s="10"/>
      <c r="AXL355" s="10"/>
      <c r="AXM355" s="10"/>
      <c r="AXN355" s="10"/>
      <c r="AXO355" s="10"/>
      <c r="AXP355" s="10"/>
      <c r="AXQ355" s="10"/>
      <c r="AXR355" s="10"/>
      <c r="AXS355" s="10"/>
      <c r="AXT355" s="10"/>
      <c r="AXU355" s="10"/>
      <c r="AXV355" s="10"/>
      <c r="AXW355" s="10"/>
      <c r="AXX355" s="10"/>
      <c r="AXY355" s="10"/>
      <c r="AXZ355" s="10"/>
      <c r="AYA355" s="10"/>
      <c r="AYB355" s="10"/>
      <c r="AYC355" s="10"/>
      <c r="AYD355" s="10"/>
      <c r="AYE355" s="10"/>
      <c r="AYF355" s="10"/>
      <c r="AYG355" s="10"/>
      <c r="AYH355" s="10"/>
      <c r="AYI355" s="10"/>
      <c r="AYJ355" s="10"/>
      <c r="AYK355" s="10"/>
      <c r="AYL355" s="10"/>
      <c r="AYM355" s="10"/>
      <c r="AYN355" s="10"/>
      <c r="AYO355" s="10"/>
      <c r="AYP355" s="10"/>
      <c r="AYQ355" s="10"/>
      <c r="AYR355" s="10"/>
      <c r="AYS355" s="10"/>
      <c r="AYT355" s="10"/>
      <c r="AYU355" s="10"/>
      <c r="AYV355" s="10"/>
      <c r="AYW355" s="10"/>
      <c r="AYX355" s="10"/>
      <c r="AYY355" s="10"/>
      <c r="AYZ355" s="10"/>
      <c r="AZA355" s="10"/>
      <c r="AZB355" s="10"/>
      <c r="AZC355" s="10"/>
      <c r="AZD355" s="10"/>
      <c r="AZE355" s="10"/>
      <c r="AZF355" s="10"/>
      <c r="AZG355" s="10"/>
      <c r="AZH355" s="10"/>
      <c r="AZI355" s="10"/>
      <c r="AZJ355" s="10"/>
      <c r="AZK355" s="10"/>
      <c r="AZL355" s="10"/>
      <c r="AZM355" s="10"/>
      <c r="AZN355" s="10"/>
      <c r="AZO355" s="10"/>
      <c r="AZP355" s="10"/>
      <c r="AZQ355" s="10"/>
      <c r="AZR355" s="10"/>
      <c r="AZS355" s="10"/>
      <c r="AZT355" s="10"/>
      <c r="AZU355" s="10"/>
      <c r="AZV355" s="10"/>
      <c r="AZW355" s="10"/>
      <c r="AZX355" s="10"/>
      <c r="AZY355" s="10"/>
      <c r="AZZ355" s="10"/>
      <c r="BAA355" s="10"/>
      <c r="BAB355" s="10"/>
      <c r="BAC355" s="10"/>
      <c r="BAD355" s="10"/>
      <c r="BAE355" s="10"/>
      <c r="BAF355" s="10"/>
      <c r="BAG355" s="10"/>
      <c r="BAH355" s="10"/>
      <c r="BAI355" s="10"/>
      <c r="BAJ355" s="10"/>
      <c r="BAK355" s="10"/>
      <c r="BAL355" s="10"/>
      <c r="BAM355" s="10"/>
      <c r="BAN355" s="10"/>
      <c r="BAO355" s="10"/>
      <c r="BAP355" s="10"/>
      <c r="BAQ355" s="10"/>
      <c r="BAR355" s="10"/>
      <c r="BAS355" s="10"/>
      <c r="BAT355" s="10"/>
      <c r="BAU355" s="10"/>
      <c r="BAV355" s="10"/>
      <c r="BAW355" s="10"/>
      <c r="BAX355" s="10"/>
      <c r="BAY355" s="10"/>
      <c r="BAZ355" s="10"/>
      <c r="BBA355" s="10"/>
      <c r="BBB355" s="10"/>
      <c r="BBC355" s="10"/>
      <c r="BBD355" s="10"/>
      <c r="BBE355" s="10"/>
      <c r="BBF355" s="10"/>
      <c r="BBG355" s="10"/>
      <c r="BBH355" s="10"/>
      <c r="BBI355" s="10"/>
      <c r="BBJ355" s="10"/>
      <c r="BBK355" s="10"/>
      <c r="BBL355" s="10"/>
      <c r="BBM355" s="10"/>
      <c r="BBN355" s="10"/>
      <c r="BBO355" s="10"/>
      <c r="BBP355" s="10"/>
      <c r="BBQ355" s="10"/>
      <c r="BBR355" s="10"/>
      <c r="BBS355" s="10"/>
      <c r="BBT355" s="10"/>
      <c r="BBU355" s="10"/>
      <c r="BBV355" s="10"/>
      <c r="BBW355" s="10"/>
      <c r="BBX355" s="10"/>
      <c r="BBY355" s="10"/>
      <c r="BBZ355" s="10"/>
      <c r="BCA355" s="10"/>
      <c r="BCB355" s="10"/>
      <c r="BCC355" s="10"/>
      <c r="BCD355" s="10"/>
      <c r="BCE355" s="10"/>
      <c r="BCF355" s="10"/>
      <c r="BCG355" s="10"/>
      <c r="BCH355" s="10"/>
      <c r="BCI355" s="10"/>
      <c r="BCJ355" s="10"/>
      <c r="BCK355" s="10"/>
      <c r="BCL355" s="10"/>
      <c r="BCM355" s="10"/>
      <c r="BCN355" s="10"/>
      <c r="BCO355" s="10"/>
      <c r="BCP355" s="10"/>
      <c r="BCQ355" s="10"/>
      <c r="BCR355" s="10"/>
      <c r="BCS355" s="10"/>
      <c r="BCT355" s="10"/>
    </row>
    <row r="356" spans="1:1450" s="61" customFormat="1" x14ac:dyDescent="0.25">
      <c r="A356" s="115" t="s">
        <v>655</v>
      </c>
      <c r="B356" s="53" t="s">
        <v>655</v>
      </c>
      <c r="C356" s="121" t="s">
        <v>84</v>
      </c>
      <c r="D356" s="52" t="s">
        <v>780</v>
      </c>
      <c r="E356" s="118" t="s">
        <v>774</v>
      </c>
      <c r="F356" s="53" t="s">
        <v>781</v>
      </c>
      <c r="G356" s="53">
        <v>29455</v>
      </c>
      <c r="H356" s="53">
        <v>1726</v>
      </c>
      <c r="I356" s="53">
        <v>726</v>
      </c>
      <c r="J356" s="125"/>
      <c r="K356" s="125"/>
      <c r="L356" s="52"/>
      <c r="M356" s="52"/>
      <c r="N356" s="52"/>
      <c r="O356" s="52">
        <f t="shared" si="59"/>
        <v>1</v>
      </c>
      <c r="P356" s="52"/>
      <c r="Q356" s="55">
        <f>ABS(G356-$K$353)</f>
        <v>4447</v>
      </c>
      <c r="R356" s="56" t="str">
        <f>IF(Q356&gt;$P$353,"",G356)</f>
        <v/>
      </c>
      <c r="S356" s="56" t="str">
        <f t="shared" si="60"/>
        <v/>
      </c>
      <c r="T356" s="52"/>
      <c r="U356" s="52"/>
      <c r="V356" s="52"/>
      <c r="W356" s="55" t="str">
        <f>IF(R356="","",((R356-$T$353)/S356)^2)</f>
        <v/>
      </c>
      <c r="X356" s="52"/>
      <c r="Y356" s="58"/>
      <c r="Z356" s="58"/>
      <c r="AA356" s="58"/>
      <c r="AB356" s="58"/>
      <c r="AC356" s="52"/>
      <c r="AD356" s="52"/>
      <c r="AE356" s="52"/>
      <c r="AF356" s="29"/>
      <c r="AG356" s="60"/>
      <c r="AH356" s="59"/>
      <c r="AI356" s="59"/>
      <c r="AJ356" s="59"/>
      <c r="AK356" s="59"/>
      <c r="AL356" s="52"/>
      <c r="AM356" s="29"/>
      <c r="AN356" s="106"/>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c r="DC356" s="52"/>
      <c r="DD356" s="52"/>
      <c r="DE356" s="52"/>
      <c r="DF356" s="52"/>
      <c r="DG356" s="52"/>
      <c r="DH356" s="52"/>
      <c r="DI356" s="52"/>
      <c r="DJ356" s="52"/>
      <c r="DK356" s="52"/>
      <c r="DL356" s="52"/>
      <c r="DM356" s="52"/>
      <c r="DN356" s="52"/>
      <c r="DO356" s="52"/>
      <c r="DP356" s="52"/>
      <c r="DQ356" s="52"/>
      <c r="DR356" s="52"/>
      <c r="DS356" s="52"/>
      <c r="DT356" s="52"/>
      <c r="DU356" s="52"/>
      <c r="DV356" s="52"/>
      <c r="DW356" s="52"/>
      <c r="DX356" s="52"/>
      <c r="DY356" s="52"/>
      <c r="DZ356" s="52"/>
      <c r="EA356" s="52"/>
      <c r="EB356" s="52"/>
      <c r="EC356" s="52"/>
      <c r="ED356" s="52"/>
      <c r="EE356" s="52"/>
      <c r="EF356" s="52"/>
      <c r="EG356" s="52"/>
      <c r="EH356" s="52"/>
      <c r="EI356" s="52"/>
      <c r="EJ356" s="52"/>
      <c r="EK356" s="52"/>
      <c r="EL356" s="52"/>
      <c r="EM356" s="52"/>
      <c r="EN356" s="52"/>
      <c r="EO356" s="52"/>
      <c r="EP356" s="52"/>
      <c r="EQ356" s="52"/>
      <c r="ER356" s="52"/>
      <c r="ES356" s="52"/>
      <c r="ET356" s="52"/>
      <c r="EU356" s="52"/>
      <c r="EV356" s="52"/>
      <c r="EW356" s="52"/>
      <c r="EX356" s="52"/>
      <c r="EY356" s="52"/>
      <c r="EZ356" s="52"/>
      <c r="FA356" s="52"/>
      <c r="FB356" s="52"/>
      <c r="FC356" s="52"/>
      <c r="FD356" s="52"/>
      <c r="FE356" s="52"/>
      <c r="FF356" s="52"/>
      <c r="FG356" s="52"/>
      <c r="FH356" s="52"/>
      <c r="FI356" s="52"/>
      <c r="FJ356" s="52"/>
      <c r="FK356" s="52"/>
      <c r="FL356" s="52"/>
      <c r="FM356" s="52"/>
      <c r="FN356" s="52"/>
      <c r="FO356" s="52"/>
      <c r="FP356" s="52"/>
      <c r="FQ356" s="52"/>
      <c r="FR356" s="52"/>
      <c r="FS356" s="52"/>
      <c r="FT356" s="52"/>
      <c r="FU356" s="52"/>
      <c r="FV356" s="52"/>
      <c r="FW356" s="52"/>
      <c r="FX356" s="52"/>
      <c r="FY356" s="52"/>
      <c r="FZ356" s="52"/>
      <c r="GA356" s="52"/>
      <c r="GB356" s="52"/>
      <c r="GC356" s="52"/>
      <c r="GD356" s="52"/>
      <c r="GE356" s="52"/>
      <c r="GF356" s="52"/>
      <c r="GG356" s="52"/>
      <c r="GH356" s="52"/>
      <c r="GI356" s="52"/>
      <c r="GJ356" s="52"/>
      <c r="GK356" s="52"/>
      <c r="GL356" s="52"/>
      <c r="GM356" s="52"/>
      <c r="GN356" s="52"/>
      <c r="GO356" s="52"/>
      <c r="GP356" s="52"/>
      <c r="GQ356" s="52"/>
      <c r="GR356" s="52"/>
      <c r="GS356" s="52"/>
      <c r="GT356" s="52"/>
      <c r="GU356" s="52"/>
      <c r="GV356" s="52"/>
      <c r="GW356" s="52"/>
      <c r="GX356" s="52"/>
      <c r="GY356" s="52"/>
      <c r="GZ356" s="52"/>
      <c r="HA356" s="52"/>
      <c r="HB356" s="52"/>
      <c r="HC356" s="52"/>
      <c r="HD356" s="52"/>
      <c r="HE356" s="52"/>
      <c r="HF356" s="52"/>
      <c r="HG356" s="52"/>
      <c r="HH356" s="52"/>
      <c r="HI356" s="52"/>
      <c r="HJ356" s="52"/>
      <c r="HK356" s="52"/>
      <c r="HL356" s="52"/>
      <c r="HM356" s="52"/>
      <c r="HN356" s="52"/>
      <c r="HO356" s="52"/>
      <c r="HP356" s="52"/>
      <c r="HQ356" s="52"/>
      <c r="HR356" s="52"/>
      <c r="HS356" s="52"/>
      <c r="HT356" s="52"/>
      <c r="HU356" s="52"/>
      <c r="HV356" s="52"/>
      <c r="HW356" s="52"/>
      <c r="HX356" s="52"/>
      <c r="HY356" s="52"/>
      <c r="HZ356" s="52"/>
      <c r="IA356" s="52"/>
      <c r="IB356" s="52"/>
      <c r="IC356" s="52"/>
      <c r="ID356" s="52"/>
      <c r="IE356" s="52"/>
      <c r="IF356" s="52"/>
      <c r="IG356" s="52"/>
      <c r="IH356" s="52"/>
      <c r="II356" s="52"/>
      <c r="IJ356" s="52"/>
      <c r="IK356" s="52"/>
      <c r="IL356" s="52"/>
      <c r="IM356" s="52"/>
      <c r="IN356" s="52"/>
      <c r="IO356" s="52"/>
      <c r="IP356" s="52"/>
      <c r="IQ356" s="52"/>
      <c r="IR356" s="52"/>
      <c r="IS356" s="52"/>
      <c r="IT356" s="52"/>
      <c r="IU356" s="52"/>
      <c r="IV356" s="52"/>
      <c r="IW356" s="52"/>
      <c r="IX356" s="52"/>
      <c r="IY356" s="52"/>
      <c r="IZ356" s="52"/>
      <c r="JA356" s="52"/>
      <c r="JB356" s="52"/>
      <c r="JC356" s="52"/>
      <c r="JD356" s="52"/>
      <c r="JE356" s="52"/>
      <c r="JF356" s="52"/>
      <c r="JG356" s="52"/>
      <c r="JH356" s="52"/>
      <c r="JI356" s="52"/>
      <c r="JJ356" s="52"/>
      <c r="JK356" s="52"/>
      <c r="JL356" s="52"/>
      <c r="JM356" s="52"/>
      <c r="JN356" s="52"/>
      <c r="JO356" s="52"/>
      <c r="JP356" s="52"/>
      <c r="JQ356" s="52"/>
      <c r="JR356" s="52"/>
      <c r="JS356" s="52"/>
      <c r="JT356" s="52"/>
      <c r="JU356" s="52"/>
      <c r="JV356" s="52"/>
      <c r="JW356" s="52"/>
      <c r="JX356" s="52"/>
      <c r="JY356" s="52"/>
      <c r="JZ356" s="52"/>
      <c r="KA356" s="52"/>
      <c r="KB356" s="52"/>
      <c r="KC356" s="52"/>
      <c r="KD356" s="52"/>
      <c r="KE356" s="52"/>
      <c r="KF356" s="52"/>
      <c r="KG356" s="52"/>
      <c r="KH356" s="52"/>
      <c r="KI356" s="52"/>
      <c r="KJ356" s="52"/>
      <c r="KK356" s="52"/>
      <c r="KL356" s="52"/>
      <c r="KM356" s="52"/>
      <c r="KN356" s="52"/>
      <c r="KO356" s="52"/>
      <c r="KP356" s="52"/>
      <c r="KQ356" s="52"/>
      <c r="KR356" s="52"/>
      <c r="KS356" s="52"/>
      <c r="KT356" s="52"/>
      <c r="KU356" s="52"/>
      <c r="KV356" s="52"/>
      <c r="KW356" s="52"/>
      <c r="KX356" s="52"/>
      <c r="KY356" s="52"/>
      <c r="KZ356" s="52"/>
      <c r="LA356" s="52"/>
      <c r="LB356" s="52"/>
      <c r="LC356" s="52"/>
      <c r="LD356" s="52"/>
      <c r="LE356" s="52"/>
      <c r="LF356" s="52"/>
      <c r="LG356" s="52"/>
      <c r="LH356" s="52"/>
      <c r="LI356" s="52"/>
      <c r="LJ356" s="52"/>
      <c r="LK356" s="52"/>
      <c r="LL356" s="52"/>
      <c r="LM356" s="52"/>
      <c r="LN356" s="52"/>
      <c r="LO356" s="52"/>
      <c r="LP356" s="52"/>
      <c r="LQ356" s="52"/>
      <c r="LR356" s="52"/>
      <c r="LS356" s="52"/>
      <c r="LT356" s="52"/>
      <c r="LU356" s="52"/>
      <c r="LV356" s="52"/>
      <c r="LW356" s="52"/>
      <c r="LX356" s="52"/>
      <c r="LY356" s="52"/>
      <c r="LZ356" s="52"/>
      <c r="MA356" s="52"/>
      <c r="MB356" s="52"/>
      <c r="MC356" s="52"/>
      <c r="MD356" s="52"/>
      <c r="ME356" s="52"/>
      <c r="MF356" s="52"/>
      <c r="MG356" s="52"/>
      <c r="MH356" s="52"/>
      <c r="MI356" s="52"/>
      <c r="MJ356" s="52"/>
      <c r="MK356" s="52"/>
      <c r="ML356" s="52"/>
      <c r="MM356" s="52"/>
      <c r="MN356" s="52"/>
      <c r="MO356" s="52"/>
      <c r="MP356" s="52"/>
      <c r="MQ356" s="52"/>
      <c r="MR356" s="52"/>
      <c r="MS356" s="52"/>
      <c r="MT356" s="52"/>
      <c r="MU356" s="52"/>
      <c r="MV356" s="52"/>
      <c r="MW356" s="52"/>
      <c r="MX356" s="52"/>
      <c r="MY356" s="52"/>
      <c r="MZ356" s="52"/>
      <c r="NA356" s="52"/>
      <c r="NB356" s="52"/>
      <c r="NC356" s="52"/>
      <c r="ND356" s="52"/>
      <c r="NE356" s="52"/>
      <c r="NF356" s="52"/>
      <c r="NG356" s="52"/>
      <c r="NH356" s="52"/>
      <c r="NI356" s="52"/>
      <c r="NJ356" s="52"/>
      <c r="NK356" s="52"/>
      <c r="NL356" s="52"/>
      <c r="NM356" s="52"/>
      <c r="NN356" s="52"/>
      <c r="NO356" s="52"/>
      <c r="NP356" s="52"/>
      <c r="NQ356" s="52"/>
      <c r="NR356" s="52"/>
      <c r="NS356" s="52"/>
      <c r="NT356" s="52"/>
      <c r="NU356" s="52"/>
      <c r="NV356" s="52"/>
      <c r="NW356" s="52"/>
      <c r="NX356" s="52"/>
      <c r="NY356" s="52"/>
      <c r="NZ356" s="52"/>
      <c r="OA356" s="52"/>
      <c r="OB356" s="52"/>
      <c r="OC356" s="52"/>
      <c r="OD356" s="52"/>
      <c r="OE356" s="52"/>
      <c r="OF356" s="52"/>
      <c r="OG356" s="52"/>
      <c r="OH356" s="52"/>
      <c r="OI356" s="52"/>
      <c r="OJ356" s="52"/>
      <c r="OK356" s="52"/>
      <c r="OL356" s="52"/>
      <c r="OM356" s="52"/>
      <c r="ON356" s="52"/>
      <c r="OO356" s="52"/>
      <c r="OP356" s="52"/>
      <c r="OQ356" s="52"/>
      <c r="OR356" s="52"/>
      <c r="OS356" s="52"/>
      <c r="OT356" s="52"/>
      <c r="OU356" s="52"/>
      <c r="OV356" s="52"/>
      <c r="OW356" s="52"/>
      <c r="OX356" s="52"/>
      <c r="OY356" s="52"/>
      <c r="OZ356" s="52"/>
      <c r="PA356" s="52"/>
      <c r="PB356" s="52"/>
      <c r="PC356" s="52"/>
      <c r="PD356" s="52"/>
      <c r="PE356" s="52"/>
      <c r="PF356" s="52"/>
      <c r="PG356" s="52"/>
      <c r="PH356" s="52"/>
      <c r="PI356" s="52"/>
      <c r="PJ356" s="52"/>
      <c r="PK356" s="52"/>
      <c r="PL356" s="52"/>
      <c r="PM356" s="52"/>
      <c r="PN356" s="52"/>
      <c r="PO356" s="52"/>
      <c r="PP356" s="52"/>
      <c r="PQ356" s="52"/>
      <c r="PR356" s="52"/>
      <c r="PS356" s="52"/>
      <c r="PT356" s="52"/>
      <c r="PU356" s="52"/>
      <c r="PV356" s="52"/>
      <c r="PW356" s="52"/>
      <c r="PX356" s="52"/>
      <c r="PY356" s="52"/>
      <c r="PZ356" s="52"/>
      <c r="QA356" s="52"/>
      <c r="QB356" s="52"/>
      <c r="QC356" s="52"/>
      <c r="QD356" s="52"/>
      <c r="QE356" s="52"/>
      <c r="QF356" s="52"/>
      <c r="QG356" s="52"/>
      <c r="QH356" s="52"/>
      <c r="QI356" s="52"/>
      <c r="QJ356" s="52"/>
      <c r="QK356" s="52"/>
      <c r="QL356" s="52"/>
      <c r="QM356" s="52"/>
      <c r="QN356" s="52"/>
      <c r="QO356" s="52"/>
      <c r="QP356" s="52"/>
      <c r="QQ356" s="52"/>
      <c r="QR356" s="52"/>
      <c r="QS356" s="52"/>
      <c r="QT356" s="52"/>
      <c r="QU356" s="52"/>
      <c r="QV356" s="52"/>
      <c r="QW356" s="52"/>
      <c r="QX356" s="52"/>
      <c r="QY356" s="52"/>
      <c r="QZ356" s="52"/>
      <c r="RA356" s="52"/>
      <c r="RB356" s="52"/>
      <c r="RC356" s="52"/>
      <c r="RD356" s="52"/>
      <c r="RE356" s="52"/>
      <c r="RF356" s="52"/>
      <c r="RG356" s="52"/>
      <c r="RH356" s="52"/>
      <c r="RI356" s="52"/>
      <c r="RJ356" s="52"/>
      <c r="RK356" s="52"/>
      <c r="RL356" s="52"/>
      <c r="RM356" s="52"/>
      <c r="RN356" s="52"/>
      <c r="RO356" s="52"/>
      <c r="RP356" s="52"/>
      <c r="RQ356" s="52"/>
      <c r="RR356" s="52"/>
      <c r="RS356" s="52"/>
      <c r="RT356" s="52"/>
      <c r="RU356" s="52"/>
      <c r="RV356" s="52"/>
      <c r="RW356" s="52"/>
      <c r="RX356" s="52"/>
      <c r="RY356" s="52"/>
      <c r="RZ356" s="52"/>
      <c r="SA356" s="52"/>
      <c r="SB356" s="52"/>
      <c r="SC356" s="52"/>
      <c r="SD356" s="52"/>
      <c r="SE356" s="52"/>
      <c r="SF356" s="52"/>
      <c r="SG356" s="52"/>
      <c r="SH356" s="52"/>
      <c r="SI356" s="52"/>
      <c r="SJ356" s="52"/>
      <c r="SK356" s="52"/>
      <c r="SL356" s="52"/>
      <c r="SM356" s="52"/>
      <c r="SN356" s="52"/>
      <c r="SO356" s="52"/>
      <c r="SP356" s="52"/>
      <c r="SQ356" s="52"/>
      <c r="SR356" s="52"/>
      <c r="SS356" s="52"/>
      <c r="ST356" s="52"/>
      <c r="SU356" s="52"/>
      <c r="SV356" s="52"/>
      <c r="SW356" s="52"/>
      <c r="SX356" s="52"/>
      <c r="SY356" s="52"/>
      <c r="SZ356" s="52"/>
      <c r="TA356" s="52"/>
      <c r="TB356" s="52"/>
      <c r="TC356" s="52"/>
      <c r="TD356" s="52"/>
      <c r="TE356" s="52"/>
      <c r="TF356" s="52"/>
      <c r="TG356" s="52"/>
      <c r="TH356" s="52"/>
      <c r="TI356" s="52"/>
      <c r="TJ356" s="52"/>
      <c r="TK356" s="52"/>
      <c r="TL356" s="52"/>
      <c r="TM356" s="52"/>
      <c r="TN356" s="52"/>
      <c r="TO356" s="52"/>
      <c r="TP356" s="52"/>
      <c r="TQ356" s="52"/>
      <c r="TR356" s="52"/>
      <c r="TS356" s="52"/>
      <c r="TT356" s="52"/>
      <c r="TU356" s="52"/>
      <c r="TV356" s="52"/>
      <c r="TW356" s="52"/>
      <c r="TX356" s="52"/>
      <c r="TY356" s="52"/>
      <c r="TZ356" s="52"/>
      <c r="UA356" s="52"/>
      <c r="UB356" s="52"/>
      <c r="UC356" s="52"/>
      <c r="UD356" s="52"/>
      <c r="UE356" s="52"/>
      <c r="UF356" s="52"/>
      <c r="UG356" s="52"/>
      <c r="UH356" s="52"/>
      <c r="UI356" s="52"/>
      <c r="UJ356" s="52"/>
      <c r="UK356" s="52"/>
      <c r="UL356" s="52"/>
      <c r="UM356" s="52"/>
      <c r="UN356" s="52"/>
      <c r="UO356" s="52"/>
      <c r="UP356" s="52"/>
      <c r="UQ356" s="52"/>
      <c r="UR356" s="52"/>
      <c r="US356" s="52"/>
      <c r="UT356" s="52"/>
      <c r="UU356" s="52"/>
      <c r="UV356" s="52"/>
      <c r="UW356" s="52"/>
      <c r="UX356" s="52"/>
      <c r="UY356" s="52"/>
      <c r="UZ356" s="52"/>
      <c r="VA356" s="52"/>
      <c r="VB356" s="52"/>
      <c r="VC356" s="52"/>
      <c r="VD356" s="52"/>
      <c r="VE356" s="52"/>
      <c r="VF356" s="52"/>
      <c r="VG356" s="52"/>
      <c r="VH356" s="52"/>
      <c r="VI356" s="52"/>
      <c r="VJ356" s="52"/>
      <c r="VK356" s="52"/>
      <c r="VL356" s="52"/>
      <c r="VM356" s="52"/>
      <c r="VN356" s="52"/>
      <c r="VO356" s="52"/>
      <c r="VP356" s="52"/>
      <c r="VQ356" s="52"/>
      <c r="VR356" s="52"/>
      <c r="VS356" s="52"/>
      <c r="VT356" s="52"/>
      <c r="VU356" s="52"/>
      <c r="VV356" s="52"/>
      <c r="VW356" s="52"/>
      <c r="VX356" s="52"/>
      <c r="VY356" s="52"/>
      <c r="VZ356" s="52"/>
      <c r="WA356" s="52"/>
      <c r="WB356" s="52"/>
      <c r="WC356" s="52"/>
      <c r="WD356" s="52"/>
      <c r="WE356" s="52"/>
      <c r="WF356" s="52"/>
      <c r="WG356" s="52"/>
      <c r="WH356" s="52"/>
      <c r="WI356" s="52"/>
      <c r="WJ356" s="52"/>
      <c r="WK356" s="52"/>
      <c r="WL356" s="52"/>
      <c r="WM356" s="52"/>
      <c r="WN356" s="52"/>
      <c r="WO356" s="52"/>
      <c r="WP356" s="52"/>
      <c r="WQ356" s="52"/>
      <c r="WR356" s="52"/>
      <c r="WS356" s="52"/>
      <c r="WT356" s="52"/>
      <c r="WU356" s="52"/>
      <c r="WV356" s="52"/>
      <c r="WW356" s="52"/>
      <c r="WX356" s="52"/>
      <c r="WY356" s="52"/>
      <c r="WZ356" s="52"/>
      <c r="XA356" s="52"/>
      <c r="XB356" s="52"/>
      <c r="XC356" s="52"/>
      <c r="XD356" s="52"/>
      <c r="XE356" s="52"/>
      <c r="XF356" s="52"/>
      <c r="XG356" s="52"/>
      <c r="XH356" s="52"/>
      <c r="XI356" s="52"/>
      <c r="XJ356" s="52"/>
      <c r="XK356" s="52"/>
      <c r="XL356" s="52"/>
      <c r="XM356" s="52"/>
      <c r="XN356" s="52"/>
      <c r="XO356" s="52"/>
      <c r="XP356" s="52"/>
      <c r="XQ356" s="52"/>
      <c r="XR356" s="52"/>
      <c r="XS356" s="52"/>
      <c r="XT356" s="52"/>
      <c r="XU356" s="52"/>
      <c r="XV356" s="52"/>
      <c r="XW356" s="52"/>
      <c r="XX356" s="52"/>
      <c r="XY356" s="52"/>
      <c r="XZ356" s="52"/>
      <c r="YA356" s="52"/>
      <c r="YB356" s="52"/>
      <c r="YC356" s="52"/>
      <c r="YD356" s="52"/>
      <c r="YE356" s="52"/>
      <c r="YF356" s="52"/>
      <c r="YG356" s="52"/>
      <c r="YH356" s="52"/>
      <c r="YI356" s="52"/>
      <c r="YJ356" s="52"/>
      <c r="YK356" s="52"/>
      <c r="YL356" s="52"/>
      <c r="YM356" s="52"/>
      <c r="YN356" s="52"/>
      <c r="YO356" s="52"/>
      <c r="YP356" s="52"/>
      <c r="YQ356" s="52"/>
      <c r="YR356" s="52"/>
      <c r="YS356" s="52"/>
      <c r="YT356" s="52"/>
      <c r="YU356" s="52"/>
      <c r="YV356" s="52"/>
      <c r="YW356" s="52"/>
      <c r="YX356" s="52"/>
      <c r="YY356" s="52"/>
      <c r="YZ356" s="52"/>
      <c r="ZA356" s="52"/>
      <c r="ZB356" s="52"/>
      <c r="ZC356" s="52"/>
      <c r="ZD356" s="52"/>
      <c r="ZE356" s="52"/>
      <c r="ZF356" s="52"/>
      <c r="ZG356" s="52"/>
      <c r="ZH356" s="52"/>
      <c r="ZI356" s="52"/>
      <c r="ZJ356" s="52"/>
      <c r="ZK356" s="52"/>
      <c r="ZL356" s="52"/>
      <c r="ZM356" s="52"/>
      <c r="ZN356" s="52"/>
      <c r="ZO356" s="52"/>
      <c r="ZP356" s="52"/>
      <c r="ZQ356" s="52"/>
      <c r="ZR356" s="52"/>
      <c r="ZS356" s="52"/>
      <c r="ZT356" s="52"/>
      <c r="ZU356" s="52"/>
      <c r="ZV356" s="52"/>
      <c r="ZW356" s="52"/>
      <c r="ZX356" s="52"/>
      <c r="ZY356" s="52"/>
      <c r="ZZ356" s="52"/>
      <c r="AAA356" s="52"/>
      <c r="AAB356" s="52"/>
      <c r="AAC356" s="52"/>
      <c r="AAD356" s="52"/>
      <c r="AAE356" s="52"/>
      <c r="AAF356" s="52"/>
      <c r="AAG356" s="52"/>
      <c r="AAH356" s="52"/>
      <c r="AAI356" s="52"/>
      <c r="AAJ356" s="52"/>
      <c r="AAK356" s="52"/>
      <c r="AAL356" s="52"/>
      <c r="AAM356" s="52"/>
      <c r="AAN356" s="52"/>
      <c r="AAO356" s="52"/>
      <c r="AAP356" s="52"/>
      <c r="AAQ356" s="52"/>
      <c r="AAR356" s="52"/>
      <c r="AAS356" s="52"/>
      <c r="AAT356" s="52"/>
      <c r="AAU356" s="52"/>
      <c r="AAV356" s="52"/>
      <c r="AAW356" s="52"/>
      <c r="AAX356" s="52"/>
      <c r="AAY356" s="52"/>
      <c r="AAZ356" s="52"/>
      <c r="ABA356" s="52"/>
      <c r="ABB356" s="52"/>
      <c r="ABC356" s="52"/>
      <c r="ABD356" s="52"/>
      <c r="ABE356" s="52"/>
      <c r="ABF356" s="52"/>
      <c r="ABG356" s="52"/>
      <c r="ABH356" s="52"/>
      <c r="ABI356" s="52"/>
      <c r="ABJ356" s="52"/>
      <c r="ABK356" s="52"/>
      <c r="ABL356" s="52"/>
      <c r="ABM356" s="52"/>
      <c r="ABN356" s="52"/>
      <c r="ABO356" s="52"/>
      <c r="ABP356" s="52"/>
      <c r="ABQ356" s="52"/>
      <c r="ABR356" s="52"/>
      <c r="ABS356" s="52"/>
      <c r="ABT356" s="52"/>
      <c r="ABU356" s="52"/>
      <c r="ABV356" s="52"/>
      <c r="ABW356" s="52"/>
      <c r="ABX356" s="52"/>
      <c r="ABY356" s="52"/>
      <c r="ABZ356" s="52"/>
      <c r="ACA356" s="52"/>
      <c r="ACB356" s="52"/>
      <c r="ACC356" s="52"/>
      <c r="ACD356" s="52"/>
      <c r="ACE356" s="52"/>
      <c r="ACF356" s="52"/>
      <c r="ACG356" s="52"/>
      <c r="ACH356" s="52"/>
      <c r="ACI356" s="52"/>
      <c r="ACJ356" s="52"/>
      <c r="ACK356" s="52"/>
      <c r="ACL356" s="52"/>
      <c r="ACM356" s="52"/>
      <c r="ACN356" s="52"/>
      <c r="ACO356" s="52"/>
      <c r="ACP356" s="52"/>
      <c r="ACQ356" s="52"/>
      <c r="ACR356" s="52"/>
      <c r="ACS356" s="52"/>
      <c r="ACT356" s="52"/>
      <c r="ACU356" s="52"/>
      <c r="ACV356" s="52"/>
      <c r="ACW356" s="52"/>
      <c r="ACX356" s="52"/>
      <c r="ACY356" s="52"/>
      <c r="ACZ356" s="52"/>
      <c r="ADA356" s="52"/>
      <c r="ADB356" s="52"/>
      <c r="ADC356" s="52"/>
      <c r="ADD356" s="52"/>
      <c r="ADE356" s="52"/>
      <c r="ADF356" s="52"/>
      <c r="ADG356" s="52"/>
      <c r="ADH356" s="52"/>
      <c r="ADI356" s="52"/>
      <c r="ADJ356" s="52"/>
      <c r="ADK356" s="52"/>
      <c r="ADL356" s="52"/>
      <c r="ADM356" s="52"/>
      <c r="ADN356" s="52"/>
      <c r="ADO356" s="52"/>
      <c r="ADP356" s="52"/>
      <c r="ADQ356" s="52"/>
      <c r="ADR356" s="52"/>
      <c r="ADS356" s="52"/>
      <c r="ADT356" s="52"/>
      <c r="ADU356" s="52"/>
      <c r="ADV356" s="52"/>
      <c r="ADW356" s="52"/>
      <c r="ADX356" s="52"/>
      <c r="ADY356" s="52"/>
      <c r="ADZ356" s="52"/>
      <c r="AEA356" s="52"/>
      <c r="AEB356" s="52"/>
      <c r="AEC356" s="52"/>
      <c r="AED356" s="52"/>
      <c r="AEE356" s="52"/>
      <c r="AEF356" s="52"/>
      <c r="AEG356" s="52"/>
      <c r="AEH356" s="52"/>
      <c r="AEI356" s="52"/>
      <c r="AEJ356" s="52"/>
      <c r="AEK356" s="52"/>
      <c r="AEL356" s="52"/>
      <c r="AEM356" s="52"/>
      <c r="AEN356" s="52"/>
      <c r="AEO356" s="52"/>
      <c r="AEP356" s="52"/>
      <c r="AEQ356" s="52"/>
      <c r="AER356" s="52"/>
      <c r="AES356" s="52"/>
      <c r="AET356" s="52"/>
      <c r="AEU356" s="52"/>
      <c r="AEV356" s="52"/>
      <c r="AEW356" s="52"/>
      <c r="AEX356" s="52"/>
      <c r="AEY356" s="52"/>
      <c r="AEZ356" s="52"/>
      <c r="AFA356" s="52"/>
      <c r="AFB356" s="52"/>
      <c r="AFC356" s="52"/>
      <c r="AFD356" s="52"/>
      <c r="AFE356" s="52"/>
      <c r="AFF356" s="52"/>
      <c r="AFG356" s="52"/>
      <c r="AFH356" s="52"/>
      <c r="AFI356" s="52"/>
      <c r="AFJ356" s="52"/>
      <c r="AFK356" s="52"/>
      <c r="AFL356" s="52"/>
      <c r="AFM356" s="52"/>
      <c r="AFN356" s="52"/>
      <c r="AFO356" s="52"/>
      <c r="AFP356" s="52"/>
      <c r="AFQ356" s="52"/>
      <c r="AFR356" s="52"/>
      <c r="AFS356" s="52"/>
      <c r="AFT356" s="52"/>
      <c r="AFU356" s="52"/>
      <c r="AFV356" s="52"/>
      <c r="AFW356" s="52"/>
      <c r="AFX356" s="52"/>
      <c r="AFY356" s="52"/>
      <c r="AFZ356" s="52"/>
      <c r="AGA356" s="52"/>
      <c r="AGB356" s="52"/>
      <c r="AGC356" s="52"/>
      <c r="AGD356" s="52"/>
      <c r="AGE356" s="52"/>
      <c r="AGF356" s="52"/>
      <c r="AGG356" s="52"/>
      <c r="AGH356" s="52"/>
      <c r="AGI356" s="52"/>
      <c r="AGJ356" s="52"/>
      <c r="AGK356" s="52"/>
      <c r="AGL356" s="52"/>
      <c r="AGM356" s="52"/>
      <c r="AGN356" s="52"/>
      <c r="AGO356" s="52"/>
      <c r="AGP356" s="52"/>
      <c r="AGQ356" s="52"/>
      <c r="AGR356" s="52"/>
      <c r="AGS356" s="52"/>
      <c r="AGT356" s="52"/>
      <c r="AGU356" s="52"/>
      <c r="AGV356" s="52"/>
      <c r="AGW356" s="52"/>
      <c r="AGX356" s="52"/>
      <c r="AGY356" s="52"/>
      <c r="AGZ356" s="52"/>
      <c r="AHA356" s="52"/>
      <c r="AHB356" s="52"/>
      <c r="AHC356" s="52"/>
      <c r="AHD356" s="52"/>
      <c r="AHE356" s="52"/>
      <c r="AHF356" s="52"/>
      <c r="AHG356" s="52"/>
      <c r="AHH356" s="52"/>
      <c r="AHI356" s="52"/>
      <c r="AHJ356" s="52"/>
      <c r="AHK356" s="52"/>
      <c r="AHL356" s="52"/>
      <c r="AHM356" s="52"/>
      <c r="AHN356" s="52"/>
      <c r="AHO356" s="52"/>
      <c r="AHP356" s="52"/>
      <c r="AHQ356" s="52"/>
      <c r="AHR356" s="52"/>
      <c r="AHS356" s="52"/>
      <c r="AHT356" s="52"/>
      <c r="AHU356" s="52"/>
      <c r="AHV356" s="52"/>
      <c r="AHW356" s="52"/>
      <c r="AHX356" s="52"/>
      <c r="AHY356" s="52"/>
      <c r="AHZ356" s="52"/>
      <c r="AIA356" s="52"/>
      <c r="AIB356" s="52"/>
      <c r="AIC356" s="52"/>
      <c r="AID356" s="52"/>
      <c r="AIE356" s="52"/>
      <c r="AIF356" s="52"/>
      <c r="AIG356" s="52"/>
      <c r="AIH356" s="52"/>
      <c r="AII356" s="52"/>
      <c r="AIJ356" s="52"/>
      <c r="AIK356" s="52"/>
      <c r="AIL356" s="52"/>
      <c r="AIM356" s="52"/>
      <c r="AIN356" s="52"/>
      <c r="AIO356" s="52"/>
      <c r="AIP356" s="52"/>
      <c r="AIQ356" s="52"/>
      <c r="AIR356" s="52"/>
      <c r="AIS356" s="52"/>
      <c r="AIT356" s="52"/>
      <c r="AIU356" s="52"/>
      <c r="AIV356" s="52"/>
      <c r="AIW356" s="52"/>
      <c r="AIX356" s="52"/>
      <c r="AIY356" s="52"/>
      <c r="AIZ356" s="52"/>
      <c r="AJA356" s="52"/>
      <c r="AJB356" s="52"/>
      <c r="AJC356" s="52"/>
      <c r="AJD356" s="52"/>
      <c r="AJE356" s="52"/>
      <c r="AJF356" s="52"/>
      <c r="AJG356" s="52"/>
      <c r="AJH356" s="52"/>
      <c r="AJI356" s="52"/>
      <c r="AJJ356" s="52"/>
      <c r="AJK356" s="52"/>
      <c r="AJL356" s="52"/>
      <c r="AJM356" s="52"/>
      <c r="AJN356" s="52"/>
      <c r="AJO356" s="52"/>
      <c r="AJP356" s="52"/>
      <c r="AJQ356" s="52"/>
      <c r="AJR356" s="52"/>
      <c r="AJS356" s="52"/>
      <c r="AJT356" s="52"/>
      <c r="AJU356" s="52"/>
      <c r="AJV356" s="52"/>
      <c r="AJW356" s="52"/>
      <c r="AJX356" s="52"/>
      <c r="AJY356" s="52"/>
      <c r="AJZ356" s="52"/>
      <c r="AKA356" s="52"/>
      <c r="AKB356" s="52"/>
      <c r="AKC356" s="52"/>
      <c r="AKD356" s="52"/>
      <c r="AKE356" s="52"/>
      <c r="AKF356" s="52"/>
      <c r="AKG356" s="52"/>
      <c r="AKH356" s="52"/>
      <c r="AKI356" s="52"/>
      <c r="AKJ356" s="52"/>
      <c r="AKK356" s="52"/>
      <c r="AKL356" s="52"/>
      <c r="AKM356" s="52"/>
      <c r="AKN356" s="52"/>
      <c r="AKO356" s="52"/>
      <c r="AKP356" s="52"/>
      <c r="AKQ356" s="52"/>
      <c r="AKR356" s="52"/>
      <c r="AKS356" s="52"/>
      <c r="AKT356" s="52"/>
      <c r="AKU356" s="52"/>
      <c r="AKV356" s="52"/>
      <c r="AKW356" s="52"/>
      <c r="AKX356" s="52"/>
      <c r="AKY356" s="52"/>
      <c r="AKZ356" s="52"/>
      <c r="ALA356" s="52"/>
      <c r="ALB356" s="52"/>
      <c r="ALC356" s="52"/>
      <c r="ALD356" s="52"/>
      <c r="ALE356" s="52"/>
      <c r="ALF356" s="52"/>
      <c r="ALG356" s="52"/>
      <c r="ALH356" s="52"/>
      <c r="ALI356" s="52"/>
      <c r="ALJ356" s="52"/>
      <c r="ALK356" s="52"/>
      <c r="ALL356" s="52"/>
      <c r="ALM356" s="52"/>
      <c r="ALN356" s="52"/>
      <c r="ALO356" s="52"/>
      <c r="ALP356" s="52"/>
      <c r="ALQ356" s="52"/>
      <c r="ALR356" s="52"/>
      <c r="ALS356" s="52"/>
      <c r="ALT356" s="52"/>
      <c r="ALU356" s="52"/>
      <c r="ALV356" s="52"/>
      <c r="ALW356" s="52"/>
      <c r="ALX356" s="52"/>
      <c r="ALY356" s="52"/>
      <c r="ALZ356" s="52"/>
      <c r="AMA356" s="52"/>
      <c r="AMB356" s="52"/>
      <c r="AMC356" s="52"/>
      <c r="AMD356" s="52"/>
      <c r="AME356" s="52"/>
      <c r="AMF356" s="52"/>
      <c r="AMG356" s="52"/>
      <c r="AMH356" s="52"/>
      <c r="AMI356" s="52"/>
      <c r="AMJ356" s="52"/>
      <c r="AMK356" s="52"/>
      <c r="AML356" s="52"/>
      <c r="AMM356" s="52"/>
      <c r="AMN356" s="52"/>
      <c r="AMO356" s="52"/>
      <c r="AMP356" s="52"/>
      <c r="AMQ356" s="52"/>
      <c r="AMR356" s="52"/>
      <c r="AMS356" s="52"/>
      <c r="AMT356" s="52"/>
      <c r="AMU356" s="52"/>
      <c r="AMV356" s="52"/>
      <c r="AMW356" s="52"/>
      <c r="AMX356" s="52"/>
      <c r="AMY356" s="52"/>
      <c r="AMZ356" s="52"/>
      <c r="ANA356" s="52"/>
      <c r="ANB356" s="52"/>
      <c r="ANC356" s="52"/>
      <c r="AND356" s="52"/>
      <c r="ANE356" s="52"/>
      <c r="ANF356" s="52"/>
      <c r="ANG356" s="52"/>
      <c r="ANH356" s="52"/>
      <c r="ANI356" s="52"/>
      <c r="ANJ356" s="52"/>
      <c r="ANK356" s="52"/>
      <c r="ANL356" s="52"/>
      <c r="ANM356" s="52"/>
      <c r="ANN356" s="52"/>
      <c r="ANO356" s="52"/>
      <c r="ANP356" s="52"/>
      <c r="ANQ356" s="52"/>
      <c r="ANR356" s="52"/>
      <c r="ANS356" s="52"/>
      <c r="ANT356" s="52"/>
      <c r="ANU356" s="52"/>
      <c r="ANV356" s="52"/>
      <c r="ANW356" s="52"/>
      <c r="ANX356" s="52"/>
      <c r="ANY356" s="52"/>
      <c r="ANZ356" s="52"/>
      <c r="AOA356" s="52"/>
      <c r="AOB356" s="52"/>
      <c r="AOC356" s="52"/>
      <c r="AOD356" s="52"/>
      <c r="AOE356" s="52"/>
      <c r="AOF356" s="52"/>
      <c r="AOG356" s="52"/>
      <c r="AOH356" s="52"/>
      <c r="AOI356" s="52"/>
      <c r="AOJ356" s="52"/>
      <c r="AOK356" s="52"/>
      <c r="AOL356" s="52"/>
      <c r="AOM356" s="52"/>
      <c r="AON356" s="52"/>
      <c r="AOO356" s="52"/>
      <c r="AOP356" s="52"/>
      <c r="AOQ356" s="52"/>
      <c r="AOR356" s="52"/>
      <c r="AOS356" s="52"/>
      <c r="AOT356" s="52"/>
      <c r="AOU356" s="52"/>
      <c r="AOV356" s="52"/>
      <c r="AOW356" s="52"/>
      <c r="AOX356" s="52"/>
      <c r="AOY356" s="52"/>
      <c r="AOZ356" s="52"/>
      <c r="APA356" s="52"/>
      <c r="APB356" s="52"/>
      <c r="APC356" s="52"/>
      <c r="APD356" s="52"/>
      <c r="APE356" s="52"/>
      <c r="APF356" s="52"/>
      <c r="APG356" s="52"/>
      <c r="APH356" s="52"/>
      <c r="API356" s="52"/>
      <c r="APJ356" s="52"/>
      <c r="APK356" s="52"/>
      <c r="APL356" s="52"/>
      <c r="APM356" s="52"/>
      <c r="APN356" s="52"/>
      <c r="APO356" s="52"/>
      <c r="APP356" s="52"/>
      <c r="APQ356" s="52"/>
      <c r="APR356" s="52"/>
      <c r="APS356" s="52"/>
      <c r="APT356" s="52"/>
      <c r="APU356" s="52"/>
      <c r="APV356" s="52"/>
      <c r="APW356" s="52"/>
      <c r="APX356" s="52"/>
      <c r="APY356" s="52"/>
      <c r="APZ356" s="52"/>
      <c r="AQA356" s="52"/>
      <c r="AQB356" s="52"/>
      <c r="AQC356" s="52"/>
      <c r="AQD356" s="52"/>
      <c r="AQE356" s="52"/>
      <c r="AQF356" s="52"/>
      <c r="AQG356" s="52"/>
      <c r="AQH356" s="52"/>
      <c r="AQI356" s="52"/>
      <c r="AQJ356" s="52"/>
      <c r="AQK356" s="52"/>
      <c r="AQL356" s="52"/>
      <c r="AQM356" s="52"/>
      <c r="AQN356" s="52"/>
      <c r="AQO356" s="52"/>
      <c r="AQP356" s="52"/>
      <c r="AQQ356" s="52"/>
      <c r="AQR356" s="52"/>
      <c r="AQS356" s="52"/>
      <c r="AQT356" s="52"/>
      <c r="AQU356" s="52"/>
      <c r="AQV356" s="52"/>
      <c r="AQW356" s="52"/>
      <c r="AQX356" s="52"/>
      <c r="AQY356" s="52"/>
      <c r="AQZ356" s="52"/>
      <c r="ARA356" s="52"/>
      <c r="ARB356" s="52"/>
      <c r="ARC356" s="52"/>
      <c r="ARD356" s="52"/>
      <c r="ARE356" s="52"/>
      <c r="ARF356" s="52"/>
      <c r="ARG356" s="52"/>
      <c r="ARH356" s="52"/>
      <c r="ARI356" s="52"/>
      <c r="ARJ356" s="52"/>
      <c r="ARK356" s="52"/>
      <c r="ARL356" s="52"/>
      <c r="ARM356" s="52"/>
      <c r="ARN356" s="52"/>
      <c r="ARO356" s="52"/>
      <c r="ARP356" s="52"/>
      <c r="ARQ356" s="52"/>
      <c r="ARR356" s="52"/>
      <c r="ARS356" s="52"/>
      <c r="ART356" s="52"/>
      <c r="ARU356" s="52"/>
      <c r="ARV356" s="52"/>
      <c r="ARW356" s="52"/>
      <c r="ARX356" s="52"/>
      <c r="ARY356" s="52"/>
      <c r="ARZ356" s="52"/>
      <c r="ASA356" s="52"/>
      <c r="ASB356" s="52"/>
      <c r="ASC356" s="52"/>
      <c r="ASD356" s="52"/>
      <c r="ASE356" s="52"/>
      <c r="ASF356" s="52"/>
      <c r="ASG356" s="52"/>
      <c r="ASH356" s="52"/>
      <c r="ASI356" s="52"/>
      <c r="ASJ356" s="52"/>
      <c r="ASK356" s="52"/>
      <c r="ASL356" s="52"/>
      <c r="ASM356" s="52"/>
      <c r="ASN356" s="52"/>
      <c r="ASO356" s="52"/>
      <c r="ASP356" s="52"/>
      <c r="ASQ356" s="52"/>
      <c r="ASR356" s="52"/>
      <c r="ASS356" s="52"/>
      <c r="AST356" s="52"/>
      <c r="ASU356" s="52"/>
      <c r="ASV356" s="52"/>
      <c r="ASW356" s="52"/>
      <c r="ASX356" s="52"/>
      <c r="ASY356" s="52"/>
      <c r="ASZ356" s="52"/>
      <c r="ATA356" s="52"/>
      <c r="ATB356" s="52"/>
      <c r="ATC356" s="52"/>
      <c r="ATD356" s="52"/>
      <c r="ATE356" s="52"/>
      <c r="ATF356" s="52"/>
      <c r="ATG356" s="52"/>
      <c r="ATH356" s="52"/>
      <c r="ATI356" s="52"/>
      <c r="ATJ356" s="52"/>
      <c r="ATK356" s="52"/>
      <c r="ATL356" s="52"/>
      <c r="ATM356" s="52"/>
      <c r="ATN356" s="52"/>
      <c r="ATO356" s="52"/>
      <c r="ATP356" s="52"/>
      <c r="ATQ356" s="52"/>
      <c r="ATR356" s="52"/>
      <c r="ATS356" s="52"/>
      <c r="ATT356" s="52"/>
      <c r="ATU356" s="52"/>
      <c r="ATV356" s="52"/>
      <c r="ATW356" s="52"/>
      <c r="ATX356" s="52"/>
      <c r="ATY356" s="52"/>
      <c r="ATZ356" s="52"/>
      <c r="AUA356" s="52"/>
      <c r="AUB356" s="52"/>
      <c r="AUC356" s="52"/>
      <c r="AUD356" s="52"/>
      <c r="AUE356" s="52"/>
      <c r="AUF356" s="52"/>
      <c r="AUG356" s="52"/>
      <c r="AUH356" s="52"/>
      <c r="AUI356" s="52"/>
      <c r="AUJ356" s="52"/>
      <c r="AUK356" s="52"/>
      <c r="AUL356" s="52"/>
      <c r="AUM356" s="52"/>
      <c r="AUN356" s="52"/>
      <c r="AUO356" s="52"/>
      <c r="AUP356" s="52"/>
      <c r="AUQ356" s="52"/>
      <c r="AUR356" s="52"/>
      <c r="AUS356" s="52"/>
      <c r="AUT356" s="52"/>
      <c r="AUU356" s="52"/>
      <c r="AUV356" s="52"/>
      <c r="AUW356" s="52"/>
      <c r="AUX356" s="52"/>
      <c r="AUY356" s="52"/>
      <c r="AUZ356" s="52"/>
      <c r="AVA356" s="52"/>
      <c r="AVB356" s="52"/>
      <c r="AVC356" s="52"/>
      <c r="AVD356" s="52"/>
      <c r="AVE356" s="52"/>
      <c r="AVF356" s="52"/>
      <c r="AVG356" s="52"/>
      <c r="AVH356" s="52"/>
      <c r="AVI356" s="52"/>
      <c r="AVJ356" s="52"/>
      <c r="AVK356" s="52"/>
      <c r="AVL356" s="52"/>
      <c r="AVM356" s="52"/>
      <c r="AVN356" s="52"/>
      <c r="AVO356" s="52"/>
      <c r="AVP356" s="52"/>
      <c r="AVQ356" s="52"/>
      <c r="AVR356" s="52"/>
      <c r="AVS356" s="52"/>
      <c r="AVT356" s="52"/>
      <c r="AVU356" s="52"/>
      <c r="AVV356" s="52"/>
      <c r="AVW356" s="52"/>
      <c r="AVX356" s="52"/>
      <c r="AVY356" s="52"/>
      <c r="AVZ356" s="52"/>
      <c r="AWA356" s="52"/>
      <c r="AWB356" s="52"/>
      <c r="AWC356" s="52"/>
      <c r="AWD356" s="52"/>
      <c r="AWE356" s="52"/>
      <c r="AWF356" s="52"/>
      <c r="AWG356" s="52"/>
      <c r="AWH356" s="52"/>
      <c r="AWI356" s="52"/>
      <c r="AWJ356" s="52"/>
      <c r="AWK356" s="52"/>
      <c r="AWL356" s="52"/>
      <c r="AWM356" s="52"/>
      <c r="AWN356" s="52"/>
      <c r="AWO356" s="52"/>
      <c r="AWP356" s="52"/>
      <c r="AWQ356" s="52"/>
      <c r="AWR356" s="52"/>
      <c r="AWS356" s="52"/>
      <c r="AWT356" s="52"/>
      <c r="AWU356" s="52"/>
      <c r="AWV356" s="52"/>
      <c r="AWW356" s="52"/>
      <c r="AWX356" s="52"/>
      <c r="AWY356" s="52"/>
      <c r="AWZ356" s="52"/>
      <c r="AXA356" s="52"/>
      <c r="AXB356" s="52"/>
      <c r="AXC356" s="52"/>
      <c r="AXD356" s="52"/>
      <c r="AXE356" s="52"/>
      <c r="AXF356" s="52"/>
      <c r="AXG356" s="52"/>
      <c r="AXH356" s="52"/>
      <c r="AXI356" s="52"/>
      <c r="AXJ356" s="52"/>
      <c r="AXK356" s="52"/>
      <c r="AXL356" s="52"/>
      <c r="AXM356" s="52"/>
      <c r="AXN356" s="52"/>
      <c r="AXO356" s="52"/>
      <c r="AXP356" s="52"/>
      <c r="AXQ356" s="52"/>
      <c r="AXR356" s="52"/>
      <c r="AXS356" s="52"/>
      <c r="AXT356" s="52"/>
      <c r="AXU356" s="52"/>
      <c r="AXV356" s="52"/>
      <c r="AXW356" s="52"/>
      <c r="AXX356" s="52"/>
      <c r="AXY356" s="52"/>
      <c r="AXZ356" s="52"/>
      <c r="AYA356" s="52"/>
      <c r="AYB356" s="52"/>
      <c r="AYC356" s="52"/>
      <c r="AYD356" s="52"/>
      <c r="AYE356" s="52"/>
      <c r="AYF356" s="52"/>
      <c r="AYG356" s="52"/>
      <c r="AYH356" s="52"/>
      <c r="AYI356" s="52"/>
      <c r="AYJ356" s="52"/>
      <c r="AYK356" s="52"/>
      <c r="AYL356" s="52"/>
      <c r="AYM356" s="52"/>
      <c r="AYN356" s="52"/>
      <c r="AYO356" s="52"/>
      <c r="AYP356" s="52"/>
      <c r="AYQ356" s="52"/>
      <c r="AYR356" s="52"/>
      <c r="AYS356" s="52"/>
      <c r="AYT356" s="52"/>
      <c r="AYU356" s="52"/>
      <c r="AYV356" s="52"/>
      <c r="AYW356" s="52"/>
      <c r="AYX356" s="52"/>
      <c r="AYY356" s="52"/>
      <c r="AYZ356" s="52"/>
      <c r="AZA356" s="52"/>
      <c r="AZB356" s="52"/>
      <c r="AZC356" s="52"/>
      <c r="AZD356" s="52"/>
      <c r="AZE356" s="52"/>
      <c r="AZF356" s="52"/>
      <c r="AZG356" s="52"/>
      <c r="AZH356" s="52"/>
      <c r="AZI356" s="52"/>
      <c r="AZJ356" s="52"/>
      <c r="AZK356" s="52"/>
      <c r="AZL356" s="52"/>
      <c r="AZM356" s="52"/>
      <c r="AZN356" s="52"/>
      <c r="AZO356" s="52"/>
      <c r="AZP356" s="52"/>
      <c r="AZQ356" s="52"/>
      <c r="AZR356" s="52"/>
      <c r="AZS356" s="52"/>
      <c r="AZT356" s="52"/>
      <c r="AZU356" s="52"/>
      <c r="AZV356" s="52"/>
      <c r="AZW356" s="52"/>
      <c r="AZX356" s="52"/>
      <c r="AZY356" s="52"/>
      <c r="AZZ356" s="52"/>
      <c r="BAA356" s="52"/>
      <c r="BAB356" s="52"/>
      <c r="BAC356" s="52"/>
      <c r="BAD356" s="52"/>
      <c r="BAE356" s="52"/>
      <c r="BAF356" s="52"/>
      <c r="BAG356" s="52"/>
      <c r="BAH356" s="52"/>
      <c r="BAI356" s="52"/>
      <c r="BAJ356" s="52"/>
      <c r="BAK356" s="52"/>
      <c r="BAL356" s="52"/>
      <c r="BAM356" s="52"/>
      <c r="BAN356" s="52"/>
      <c r="BAO356" s="52"/>
      <c r="BAP356" s="52"/>
      <c r="BAQ356" s="52"/>
      <c r="BAR356" s="52"/>
      <c r="BAS356" s="52"/>
      <c r="BAT356" s="52"/>
      <c r="BAU356" s="52"/>
      <c r="BAV356" s="52"/>
      <c r="BAW356" s="52"/>
      <c r="BAX356" s="52"/>
      <c r="BAY356" s="52"/>
      <c r="BAZ356" s="52"/>
      <c r="BBA356" s="52"/>
      <c r="BBB356" s="52"/>
      <c r="BBC356" s="52"/>
      <c r="BBD356" s="52"/>
      <c r="BBE356" s="52"/>
      <c r="BBF356" s="52"/>
      <c r="BBG356" s="52"/>
      <c r="BBH356" s="52"/>
      <c r="BBI356" s="52"/>
      <c r="BBJ356" s="52"/>
      <c r="BBK356" s="52"/>
      <c r="BBL356" s="52"/>
      <c r="BBM356" s="52"/>
      <c r="BBN356" s="52"/>
      <c r="BBO356" s="52"/>
      <c r="BBP356" s="52"/>
      <c r="BBQ356" s="52"/>
      <c r="BBR356" s="52"/>
      <c r="BBS356" s="52"/>
      <c r="BBT356" s="52"/>
      <c r="BBU356" s="52"/>
      <c r="BBV356" s="52"/>
      <c r="BBW356" s="52"/>
      <c r="BBX356" s="52"/>
      <c r="BBY356" s="52"/>
      <c r="BBZ356" s="52"/>
      <c r="BCA356" s="52"/>
      <c r="BCB356" s="52"/>
      <c r="BCC356" s="52"/>
      <c r="BCD356" s="52"/>
      <c r="BCE356" s="52"/>
      <c r="BCF356" s="52"/>
      <c r="BCG356" s="52"/>
      <c r="BCH356" s="52"/>
      <c r="BCI356" s="52"/>
      <c r="BCJ356" s="52"/>
      <c r="BCK356" s="52"/>
      <c r="BCL356" s="52"/>
      <c r="BCM356" s="52"/>
      <c r="BCN356" s="52"/>
      <c r="BCO356" s="52"/>
      <c r="BCP356" s="52"/>
      <c r="BCQ356" s="52"/>
      <c r="BCR356" s="52"/>
      <c r="BCS356" s="52"/>
      <c r="BCT356" s="52"/>
    </row>
    <row r="357" spans="1:1450" x14ac:dyDescent="0.25">
      <c r="A357" s="66" t="s">
        <v>655</v>
      </c>
      <c r="B357" s="67" t="s">
        <v>655</v>
      </c>
      <c r="C357" s="33" t="s">
        <v>84</v>
      </c>
      <c r="D357" s="33" t="s">
        <v>782</v>
      </c>
      <c r="E357" s="67" t="s">
        <v>783</v>
      </c>
      <c r="F357" s="67" t="s">
        <v>675</v>
      </c>
      <c r="G357" s="67">
        <v>21186</v>
      </c>
      <c r="H357" s="67">
        <v>1290</v>
      </c>
      <c r="I357" s="67">
        <v>634</v>
      </c>
      <c r="J357" s="124">
        <v>7</v>
      </c>
      <c r="K357" s="68">
        <f>AVERAGE(G357:G363)</f>
        <v>27566.714285714286</v>
      </c>
      <c r="L357" s="68">
        <f>STDEV(G357:G363)</f>
        <v>5576.3001686986518</v>
      </c>
      <c r="M357" s="33"/>
      <c r="N357" s="96">
        <v>1.6930000000000001</v>
      </c>
      <c r="O357" s="33" t="str">
        <f t="shared" si="59"/>
        <v/>
      </c>
      <c r="P357" s="68">
        <f>ABS(L357*N357)</f>
        <v>9440.6761856068169</v>
      </c>
      <c r="Q357" s="68">
        <f t="shared" ref="Q357:Q363" si="61">ABS(G357-$K$357)</f>
        <v>6380.7142857142862</v>
      </c>
      <c r="R357" s="34">
        <f t="shared" ref="R357:R363" si="62">IF(Q357&gt;$P$357,"",G357)</f>
        <v>21186</v>
      </c>
      <c r="S357" s="34">
        <f t="shared" si="60"/>
        <v>634</v>
      </c>
      <c r="T357" s="68">
        <f>AVERAGE(R357:R363)</f>
        <v>25850.333333333332</v>
      </c>
      <c r="U357" s="68">
        <f>STDEV(R357:R363)</f>
        <v>3545.145168630856</v>
      </c>
      <c r="V357" s="33"/>
      <c r="W357" s="68">
        <f t="shared" ref="W357:W363" si="63">IF(R357="","",((R357-$T$357)/S357)^2)</f>
        <v>54.125340695111987</v>
      </c>
      <c r="X357" s="70">
        <f>(1/(J357-1))*SUM(W357:W363)</f>
        <v>22.759298491026925</v>
      </c>
      <c r="Y357" s="71">
        <f>U357/T357</f>
        <v>0.13714117813945106</v>
      </c>
      <c r="Z357" s="75"/>
      <c r="AA357" s="71" t="str">
        <f>IF(X357&lt;2,"A",IF(Y357&lt;0.15,"B","C"))</f>
        <v>B</v>
      </c>
      <c r="AB357" s="75"/>
      <c r="AC357" s="38">
        <f>T357/1000</f>
        <v>25.850333333333332</v>
      </c>
      <c r="AD357" s="72">
        <f>AC357*(SQRT((U357/T357)^2+(0.21/3.98)^2))</f>
        <v>3.798479624009687</v>
      </c>
      <c r="AE357" s="71">
        <f>AD357/AC357</f>
        <v>0.14694122412385477</v>
      </c>
      <c r="AF357" s="71"/>
      <c r="AG357" s="73">
        <v>22</v>
      </c>
      <c r="AH357" s="36"/>
      <c r="AI357" s="72">
        <f>(MEDIAN(R357:R363))/1000</f>
        <v>25.13</v>
      </c>
      <c r="AJ357" s="72">
        <f>(QUARTILE(R357:R363,1))/1000</f>
        <v>23.889250000000001</v>
      </c>
      <c r="AK357" s="72">
        <f>(QUARTILE(R357:R363,3))/1000</f>
        <v>28.652999999999999</v>
      </c>
      <c r="AL357" s="38">
        <f>(AK357-AJ357)</f>
        <v>4.7637499999999982</v>
      </c>
      <c r="AM357" s="29"/>
      <c r="AN357" s="106"/>
      <c r="AO357" s="29"/>
      <c r="AP357" s="29"/>
      <c r="AQ357" s="29"/>
      <c r="AR357" s="29"/>
      <c r="AS357" s="29"/>
      <c r="AT357" s="29"/>
    </row>
    <row r="358" spans="1:1450" x14ac:dyDescent="0.25">
      <c r="A358" s="66" t="s">
        <v>655</v>
      </c>
      <c r="B358" s="67" t="s">
        <v>655</v>
      </c>
      <c r="C358" s="33" t="s">
        <v>84</v>
      </c>
      <c r="D358" s="33" t="s">
        <v>784</v>
      </c>
      <c r="E358" s="67" t="s">
        <v>783</v>
      </c>
      <c r="F358" s="67" t="s">
        <v>674</v>
      </c>
      <c r="G358" s="67">
        <v>23664</v>
      </c>
      <c r="H358" s="67">
        <v>1391</v>
      </c>
      <c r="I358" s="67">
        <v>597</v>
      </c>
      <c r="J358" s="124"/>
      <c r="K358" s="124"/>
      <c r="L358" s="33"/>
      <c r="M358" s="33"/>
      <c r="N358" s="33"/>
      <c r="O358" s="33" t="str">
        <f t="shared" si="59"/>
        <v/>
      </c>
      <c r="P358" s="68"/>
      <c r="Q358" s="68">
        <f t="shared" si="61"/>
        <v>3902.7142857142862</v>
      </c>
      <c r="R358" s="34">
        <f t="shared" si="62"/>
        <v>23664</v>
      </c>
      <c r="S358" s="34">
        <f t="shared" si="60"/>
        <v>597</v>
      </c>
      <c r="T358" s="33"/>
      <c r="U358" s="33"/>
      <c r="V358" s="33"/>
      <c r="W358" s="68">
        <f t="shared" si="63"/>
        <v>13.411708022088217</v>
      </c>
      <c r="X358" s="33"/>
      <c r="Y358" s="75"/>
      <c r="Z358" s="75"/>
      <c r="AA358" s="75"/>
      <c r="AB358" s="75"/>
      <c r="AC358" s="33"/>
      <c r="AD358" s="33"/>
      <c r="AE358" s="33"/>
      <c r="AF358" s="33"/>
      <c r="AG358" s="76"/>
      <c r="AH358" s="36"/>
      <c r="AI358" s="36"/>
      <c r="AJ358" s="36"/>
      <c r="AK358" s="36"/>
      <c r="AL358" s="33"/>
      <c r="AM358" s="29"/>
      <c r="AN358" s="106"/>
      <c r="AO358" s="29"/>
      <c r="AP358" s="29"/>
      <c r="AQ358" s="29"/>
      <c r="AR358" s="29"/>
      <c r="AS358" s="29"/>
      <c r="AT358" s="29"/>
    </row>
    <row r="359" spans="1:1450" x14ac:dyDescent="0.25">
      <c r="A359" s="66" t="s">
        <v>655</v>
      </c>
      <c r="B359" s="67" t="s">
        <v>655</v>
      </c>
      <c r="C359" s="33" t="s">
        <v>84</v>
      </c>
      <c r="D359" s="33" t="s">
        <v>785</v>
      </c>
      <c r="E359" s="67" t="s">
        <v>783</v>
      </c>
      <c r="F359" s="67" t="s">
        <v>672</v>
      </c>
      <c r="G359" s="67">
        <v>25695</v>
      </c>
      <c r="H359" s="67">
        <v>1509</v>
      </c>
      <c r="I359" s="67">
        <v>645</v>
      </c>
      <c r="J359" s="124"/>
      <c r="K359" s="124"/>
      <c r="L359" s="33"/>
      <c r="M359" s="33"/>
      <c r="N359" s="33"/>
      <c r="O359" s="33" t="str">
        <f t="shared" si="59"/>
        <v/>
      </c>
      <c r="P359" s="68"/>
      <c r="Q359" s="68">
        <f t="shared" si="61"/>
        <v>1871.7142857142862</v>
      </c>
      <c r="R359" s="34">
        <f t="shared" si="62"/>
        <v>25695</v>
      </c>
      <c r="S359" s="34">
        <f t="shared" si="60"/>
        <v>645</v>
      </c>
      <c r="T359" s="33"/>
      <c r="U359" s="33"/>
      <c r="V359" s="33"/>
      <c r="W359" s="68">
        <f t="shared" si="63"/>
        <v>5.799758294440014E-2</v>
      </c>
      <c r="X359" s="33"/>
      <c r="Y359" s="75"/>
      <c r="Z359" s="75"/>
      <c r="AA359" s="75"/>
      <c r="AB359" s="75"/>
      <c r="AC359" s="33"/>
      <c r="AD359" s="33"/>
      <c r="AE359" s="33"/>
      <c r="AF359" s="33"/>
      <c r="AG359" s="76"/>
      <c r="AH359" s="36"/>
      <c r="AI359" s="36"/>
      <c r="AJ359" s="36"/>
      <c r="AK359" s="36"/>
      <c r="AL359" s="33"/>
      <c r="AO359" s="29"/>
      <c r="AP359" s="29"/>
      <c r="AQ359" s="29"/>
      <c r="AR359" s="29"/>
      <c r="AS359" s="29"/>
      <c r="AT359" s="29"/>
    </row>
    <row r="360" spans="1:1450" s="64" customFormat="1" x14ac:dyDescent="0.25">
      <c r="A360" s="66" t="s">
        <v>655</v>
      </c>
      <c r="B360" s="67" t="s">
        <v>655</v>
      </c>
      <c r="C360" s="33" t="s">
        <v>84</v>
      </c>
      <c r="D360" s="33" t="s">
        <v>786</v>
      </c>
      <c r="E360" s="67" t="s">
        <v>783</v>
      </c>
      <c r="F360" s="67" t="s">
        <v>673</v>
      </c>
      <c r="G360" s="67">
        <v>24565</v>
      </c>
      <c r="H360" s="67">
        <v>1422</v>
      </c>
      <c r="I360" s="67">
        <v>567</v>
      </c>
      <c r="J360" s="124"/>
      <c r="K360" s="124"/>
      <c r="L360" s="33"/>
      <c r="M360" s="33"/>
      <c r="N360" s="33"/>
      <c r="O360" s="33" t="str">
        <f t="shared" si="59"/>
        <v/>
      </c>
      <c r="P360" s="68"/>
      <c r="Q360" s="68">
        <f t="shared" si="61"/>
        <v>3001.7142857142862</v>
      </c>
      <c r="R360" s="34">
        <f t="shared" si="62"/>
        <v>24565</v>
      </c>
      <c r="S360" s="34">
        <f t="shared" si="60"/>
        <v>567</v>
      </c>
      <c r="T360" s="33"/>
      <c r="U360" s="33"/>
      <c r="V360" s="33"/>
      <c r="W360" s="68">
        <f t="shared" si="63"/>
        <v>5.1388438726605719</v>
      </c>
      <c r="X360" s="33"/>
      <c r="Y360" s="75"/>
      <c r="Z360" s="75"/>
      <c r="AA360" s="75"/>
      <c r="AB360" s="75"/>
      <c r="AC360" s="33"/>
      <c r="AD360" s="33"/>
      <c r="AE360" s="33"/>
      <c r="AF360" s="33"/>
      <c r="AG360" s="76"/>
      <c r="AH360" s="36"/>
      <c r="AI360" s="36"/>
      <c r="AJ360" s="36"/>
      <c r="AK360" s="36"/>
      <c r="AL360" s="33"/>
      <c r="AO360" s="29"/>
      <c r="AP360" s="29"/>
      <c r="AQ360" s="29"/>
      <c r="AR360" s="29"/>
      <c r="AS360" s="29"/>
      <c r="AT360" s="29"/>
    </row>
    <row r="361" spans="1:1450" s="61" customFormat="1" x14ac:dyDescent="0.25">
      <c r="A361" s="77" t="s">
        <v>655</v>
      </c>
      <c r="B361" s="78" t="s">
        <v>655</v>
      </c>
      <c r="C361" s="61" t="s">
        <v>84</v>
      </c>
      <c r="D361" s="61" t="s">
        <v>787</v>
      </c>
      <c r="E361" s="78" t="s">
        <v>783</v>
      </c>
      <c r="F361" s="78" t="s">
        <v>671</v>
      </c>
      <c r="G361" s="78">
        <v>37865</v>
      </c>
      <c r="H361" s="78">
        <v>2154</v>
      </c>
      <c r="I361" s="78">
        <v>757</v>
      </c>
      <c r="J361" s="126"/>
      <c r="K361" s="126"/>
      <c r="O361" s="61">
        <f t="shared" si="59"/>
        <v>1</v>
      </c>
      <c r="P361" s="79"/>
      <c r="Q361" s="79">
        <f t="shared" si="61"/>
        <v>10298.285714285714</v>
      </c>
      <c r="R361" s="80" t="str">
        <f t="shared" si="62"/>
        <v/>
      </c>
      <c r="S361" s="80" t="str">
        <f t="shared" si="60"/>
        <v/>
      </c>
      <c r="W361" s="79" t="str">
        <f t="shared" si="63"/>
        <v/>
      </c>
      <c r="Y361" s="88"/>
      <c r="Z361" s="88"/>
      <c r="AA361" s="88"/>
      <c r="AB361" s="88"/>
      <c r="AF361" s="33"/>
      <c r="AG361" s="89"/>
      <c r="AH361" s="86"/>
      <c r="AI361" s="86"/>
      <c r="AJ361" s="86"/>
      <c r="AK361" s="86"/>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c r="CN361" s="52"/>
      <c r="CO361" s="52"/>
      <c r="CP361" s="52"/>
      <c r="CQ361" s="52"/>
      <c r="CR361" s="52"/>
      <c r="CS361" s="52"/>
      <c r="CT361" s="52"/>
      <c r="CU361" s="52"/>
      <c r="CV361" s="52"/>
      <c r="CW361" s="52"/>
      <c r="CX361" s="52"/>
      <c r="CY361" s="52"/>
      <c r="CZ361" s="52"/>
      <c r="DA361" s="52"/>
      <c r="DB361" s="52"/>
      <c r="DC361" s="52"/>
      <c r="DD361" s="52"/>
      <c r="DE361" s="52"/>
      <c r="DF361" s="52"/>
      <c r="DG361" s="52"/>
      <c r="DH361" s="52"/>
      <c r="DI361" s="52"/>
      <c r="DJ361" s="52"/>
      <c r="DK361" s="52"/>
      <c r="DL361" s="52"/>
      <c r="DM361" s="52"/>
      <c r="DN361" s="52"/>
      <c r="DO361" s="52"/>
      <c r="DP361" s="52"/>
      <c r="DQ361" s="52"/>
      <c r="DR361" s="52"/>
      <c r="DS361" s="52"/>
      <c r="DT361" s="52"/>
      <c r="DU361" s="52"/>
      <c r="DV361" s="52"/>
      <c r="DW361" s="52"/>
      <c r="DX361" s="52"/>
      <c r="DY361" s="52"/>
      <c r="DZ361" s="52"/>
      <c r="EA361" s="52"/>
      <c r="EB361" s="52"/>
      <c r="EC361" s="52"/>
      <c r="ED361" s="52"/>
      <c r="EE361" s="52"/>
      <c r="EF361" s="52"/>
      <c r="EG361" s="52"/>
      <c r="EH361" s="52"/>
      <c r="EI361" s="52"/>
      <c r="EJ361" s="52"/>
      <c r="EK361" s="52"/>
      <c r="EL361" s="52"/>
      <c r="EM361" s="52"/>
      <c r="EN361" s="52"/>
      <c r="EO361" s="52"/>
      <c r="EP361" s="52"/>
      <c r="EQ361" s="52"/>
      <c r="ER361" s="52"/>
      <c r="ES361" s="52"/>
      <c r="ET361" s="52"/>
      <c r="EU361" s="52"/>
      <c r="EV361" s="52"/>
      <c r="EW361" s="52"/>
      <c r="EX361" s="52"/>
      <c r="EY361" s="52"/>
      <c r="EZ361" s="52"/>
      <c r="FA361" s="52"/>
      <c r="FB361" s="52"/>
      <c r="FC361" s="52"/>
      <c r="FD361" s="52"/>
      <c r="FE361" s="52"/>
      <c r="FF361" s="52"/>
      <c r="FG361" s="52"/>
      <c r="FH361" s="52"/>
      <c r="FI361" s="52"/>
      <c r="FJ361" s="52"/>
      <c r="FK361" s="52"/>
      <c r="FL361" s="52"/>
      <c r="FM361" s="52"/>
      <c r="FN361" s="52"/>
      <c r="FO361" s="52"/>
      <c r="FP361" s="52"/>
      <c r="FQ361" s="52"/>
      <c r="FR361" s="52"/>
      <c r="FS361" s="52"/>
      <c r="FT361" s="52"/>
      <c r="FU361" s="52"/>
      <c r="FV361" s="52"/>
      <c r="FW361" s="52"/>
      <c r="FX361" s="52"/>
      <c r="FY361" s="52"/>
      <c r="FZ361" s="52"/>
      <c r="GA361" s="52"/>
      <c r="GB361" s="52"/>
      <c r="GC361" s="52"/>
      <c r="GD361" s="52"/>
      <c r="GE361" s="52"/>
      <c r="GF361" s="52"/>
      <c r="GG361" s="52"/>
      <c r="GH361" s="52"/>
      <c r="GI361" s="52"/>
      <c r="GJ361" s="52"/>
      <c r="GK361" s="52"/>
      <c r="GL361" s="52"/>
      <c r="GM361" s="52"/>
      <c r="GN361" s="52"/>
      <c r="GO361" s="52"/>
      <c r="GP361" s="52"/>
      <c r="GQ361" s="52"/>
      <c r="GR361" s="52"/>
      <c r="GS361" s="52"/>
      <c r="GT361" s="52"/>
      <c r="GU361" s="52"/>
      <c r="GV361" s="52"/>
      <c r="GW361" s="52"/>
      <c r="GX361" s="52"/>
      <c r="GY361" s="52"/>
      <c r="GZ361" s="52"/>
      <c r="HA361" s="52"/>
      <c r="HB361" s="52"/>
      <c r="HC361" s="52"/>
      <c r="HD361" s="52"/>
      <c r="HE361" s="52"/>
      <c r="HF361" s="52"/>
      <c r="HG361" s="52"/>
      <c r="HH361" s="52"/>
      <c r="HI361" s="52"/>
      <c r="HJ361" s="52"/>
      <c r="HK361" s="52"/>
      <c r="HL361" s="52"/>
      <c r="HM361" s="52"/>
      <c r="HN361" s="52"/>
      <c r="HO361" s="52"/>
      <c r="HP361" s="52"/>
      <c r="HQ361" s="52"/>
      <c r="HR361" s="52"/>
      <c r="HS361" s="52"/>
      <c r="HT361" s="52"/>
      <c r="HU361" s="52"/>
      <c r="HV361" s="52"/>
      <c r="HW361" s="52"/>
      <c r="HX361" s="52"/>
      <c r="HY361" s="52"/>
      <c r="HZ361" s="52"/>
      <c r="IA361" s="52"/>
      <c r="IB361" s="52"/>
      <c r="IC361" s="52"/>
      <c r="ID361" s="52"/>
      <c r="IE361" s="52"/>
      <c r="IF361" s="52"/>
      <c r="IG361" s="52"/>
      <c r="IH361" s="52"/>
      <c r="II361" s="52"/>
      <c r="IJ361" s="52"/>
      <c r="IK361" s="52"/>
      <c r="IL361" s="52"/>
      <c r="IM361" s="52"/>
      <c r="IN361" s="52"/>
      <c r="IO361" s="52"/>
      <c r="IP361" s="52"/>
      <c r="IQ361" s="52"/>
      <c r="IR361" s="52"/>
      <c r="IS361" s="52"/>
      <c r="IT361" s="52"/>
      <c r="IU361" s="52"/>
      <c r="IV361" s="52"/>
      <c r="IW361" s="52"/>
      <c r="IX361" s="52"/>
      <c r="IY361" s="52"/>
      <c r="IZ361" s="52"/>
      <c r="JA361" s="52"/>
      <c r="JB361" s="52"/>
      <c r="JC361" s="52"/>
      <c r="JD361" s="52"/>
      <c r="JE361" s="52"/>
      <c r="JF361" s="52"/>
      <c r="JG361" s="52"/>
      <c r="JH361" s="52"/>
      <c r="JI361" s="52"/>
      <c r="JJ361" s="52"/>
      <c r="JK361" s="52"/>
      <c r="JL361" s="52"/>
      <c r="JM361" s="52"/>
      <c r="JN361" s="52"/>
      <c r="JO361" s="52"/>
      <c r="JP361" s="52"/>
      <c r="JQ361" s="52"/>
      <c r="JR361" s="52"/>
      <c r="JS361" s="52"/>
      <c r="JT361" s="52"/>
      <c r="JU361" s="52"/>
      <c r="JV361" s="52"/>
      <c r="JW361" s="52"/>
      <c r="JX361" s="52"/>
      <c r="JY361" s="52"/>
      <c r="JZ361" s="52"/>
      <c r="KA361" s="52"/>
      <c r="KB361" s="52"/>
      <c r="KC361" s="52"/>
      <c r="KD361" s="52"/>
      <c r="KE361" s="52"/>
      <c r="KF361" s="52"/>
      <c r="KG361" s="52"/>
      <c r="KH361" s="52"/>
      <c r="KI361" s="52"/>
      <c r="KJ361" s="52"/>
      <c r="KK361" s="52"/>
      <c r="KL361" s="52"/>
      <c r="KM361" s="52"/>
      <c r="KN361" s="52"/>
      <c r="KO361" s="52"/>
      <c r="KP361" s="52"/>
      <c r="KQ361" s="52"/>
      <c r="KR361" s="52"/>
      <c r="KS361" s="52"/>
      <c r="KT361" s="52"/>
      <c r="KU361" s="52"/>
      <c r="KV361" s="52"/>
      <c r="KW361" s="52"/>
      <c r="KX361" s="52"/>
      <c r="KY361" s="52"/>
      <c r="KZ361" s="52"/>
      <c r="LA361" s="52"/>
      <c r="LB361" s="52"/>
      <c r="LC361" s="52"/>
      <c r="LD361" s="52"/>
      <c r="LE361" s="52"/>
      <c r="LF361" s="52"/>
      <c r="LG361" s="52"/>
      <c r="LH361" s="52"/>
      <c r="LI361" s="52"/>
      <c r="LJ361" s="52"/>
      <c r="LK361" s="52"/>
      <c r="LL361" s="52"/>
      <c r="LM361" s="52"/>
      <c r="LN361" s="52"/>
      <c r="LO361" s="52"/>
      <c r="LP361" s="52"/>
      <c r="LQ361" s="52"/>
      <c r="LR361" s="52"/>
      <c r="LS361" s="52"/>
      <c r="LT361" s="52"/>
      <c r="LU361" s="52"/>
      <c r="LV361" s="52"/>
      <c r="LW361" s="52"/>
      <c r="LX361" s="52"/>
      <c r="LY361" s="52"/>
      <c r="LZ361" s="52"/>
      <c r="MA361" s="52"/>
      <c r="MB361" s="52"/>
      <c r="MC361" s="52"/>
      <c r="MD361" s="52"/>
      <c r="ME361" s="52"/>
      <c r="MF361" s="52"/>
      <c r="MG361" s="52"/>
      <c r="MH361" s="52"/>
      <c r="MI361" s="52"/>
      <c r="MJ361" s="52"/>
      <c r="MK361" s="52"/>
      <c r="ML361" s="52"/>
      <c r="MM361" s="52"/>
      <c r="MN361" s="52"/>
      <c r="MO361" s="52"/>
      <c r="MP361" s="52"/>
      <c r="MQ361" s="52"/>
      <c r="MR361" s="52"/>
      <c r="MS361" s="52"/>
      <c r="MT361" s="52"/>
      <c r="MU361" s="52"/>
      <c r="MV361" s="52"/>
      <c r="MW361" s="52"/>
      <c r="MX361" s="52"/>
      <c r="MY361" s="52"/>
      <c r="MZ361" s="52"/>
      <c r="NA361" s="52"/>
      <c r="NB361" s="52"/>
      <c r="NC361" s="52"/>
      <c r="ND361" s="52"/>
      <c r="NE361" s="52"/>
      <c r="NF361" s="52"/>
      <c r="NG361" s="52"/>
      <c r="NH361" s="52"/>
      <c r="NI361" s="52"/>
      <c r="NJ361" s="52"/>
      <c r="NK361" s="52"/>
      <c r="NL361" s="52"/>
      <c r="NM361" s="52"/>
      <c r="NN361" s="52"/>
      <c r="NO361" s="52"/>
      <c r="NP361" s="52"/>
      <c r="NQ361" s="52"/>
      <c r="NR361" s="52"/>
      <c r="NS361" s="52"/>
      <c r="NT361" s="52"/>
      <c r="NU361" s="52"/>
      <c r="NV361" s="52"/>
      <c r="NW361" s="52"/>
      <c r="NX361" s="52"/>
      <c r="NY361" s="52"/>
      <c r="NZ361" s="52"/>
      <c r="OA361" s="52"/>
      <c r="OB361" s="52"/>
      <c r="OC361" s="52"/>
      <c r="OD361" s="52"/>
      <c r="OE361" s="52"/>
      <c r="OF361" s="52"/>
      <c r="OG361" s="52"/>
      <c r="OH361" s="52"/>
      <c r="OI361" s="52"/>
      <c r="OJ361" s="52"/>
      <c r="OK361" s="52"/>
      <c r="OL361" s="52"/>
      <c r="OM361" s="52"/>
      <c r="ON361" s="52"/>
      <c r="OO361" s="52"/>
      <c r="OP361" s="52"/>
      <c r="OQ361" s="52"/>
      <c r="OR361" s="52"/>
      <c r="OS361" s="52"/>
      <c r="OT361" s="52"/>
      <c r="OU361" s="52"/>
      <c r="OV361" s="52"/>
      <c r="OW361" s="52"/>
      <c r="OX361" s="52"/>
      <c r="OY361" s="52"/>
      <c r="OZ361" s="52"/>
      <c r="PA361" s="52"/>
      <c r="PB361" s="52"/>
      <c r="PC361" s="52"/>
      <c r="PD361" s="52"/>
      <c r="PE361" s="52"/>
      <c r="PF361" s="52"/>
      <c r="PG361" s="52"/>
      <c r="PH361" s="52"/>
      <c r="PI361" s="52"/>
      <c r="PJ361" s="52"/>
      <c r="PK361" s="52"/>
      <c r="PL361" s="52"/>
      <c r="PM361" s="52"/>
      <c r="PN361" s="52"/>
      <c r="PO361" s="52"/>
      <c r="PP361" s="52"/>
      <c r="PQ361" s="52"/>
      <c r="PR361" s="52"/>
      <c r="PS361" s="52"/>
      <c r="PT361" s="52"/>
      <c r="PU361" s="52"/>
      <c r="PV361" s="52"/>
      <c r="PW361" s="52"/>
      <c r="PX361" s="52"/>
      <c r="PY361" s="52"/>
      <c r="PZ361" s="52"/>
      <c r="QA361" s="52"/>
      <c r="QB361" s="52"/>
      <c r="QC361" s="52"/>
      <c r="QD361" s="52"/>
      <c r="QE361" s="52"/>
      <c r="QF361" s="52"/>
      <c r="QG361" s="52"/>
      <c r="QH361" s="52"/>
      <c r="QI361" s="52"/>
      <c r="QJ361" s="52"/>
      <c r="QK361" s="52"/>
      <c r="QL361" s="52"/>
      <c r="QM361" s="52"/>
      <c r="QN361" s="52"/>
      <c r="QO361" s="52"/>
      <c r="QP361" s="52"/>
      <c r="QQ361" s="52"/>
      <c r="QR361" s="52"/>
      <c r="QS361" s="52"/>
      <c r="QT361" s="52"/>
      <c r="QU361" s="52"/>
      <c r="QV361" s="52"/>
      <c r="QW361" s="52"/>
      <c r="QX361" s="52"/>
      <c r="QY361" s="52"/>
      <c r="QZ361" s="52"/>
      <c r="RA361" s="52"/>
      <c r="RB361" s="52"/>
      <c r="RC361" s="52"/>
      <c r="RD361" s="52"/>
      <c r="RE361" s="52"/>
      <c r="RF361" s="52"/>
      <c r="RG361" s="52"/>
      <c r="RH361" s="52"/>
      <c r="RI361" s="52"/>
      <c r="RJ361" s="52"/>
      <c r="RK361" s="52"/>
      <c r="RL361" s="52"/>
      <c r="RM361" s="52"/>
      <c r="RN361" s="52"/>
      <c r="RO361" s="52"/>
      <c r="RP361" s="52"/>
      <c r="RQ361" s="52"/>
      <c r="RR361" s="52"/>
      <c r="RS361" s="52"/>
      <c r="RT361" s="52"/>
      <c r="RU361" s="52"/>
      <c r="RV361" s="52"/>
      <c r="RW361" s="52"/>
      <c r="RX361" s="52"/>
      <c r="RY361" s="52"/>
      <c r="RZ361" s="52"/>
      <c r="SA361" s="52"/>
      <c r="SB361" s="52"/>
      <c r="SC361" s="52"/>
      <c r="SD361" s="52"/>
      <c r="SE361" s="52"/>
      <c r="SF361" s="52"/>
      <c r="SG361" s="52"/>
      <c r="SH361" s="52"/>
      <c r="SI361" s="52"/>
      <c r="SJ361" s="52"/>
      <c r="SK361" s="52"/>
      <c r="SL361" s="52"/>
      <c r="SM361" s="52"/>
      <c r="SN361" s="52"/>
      <c r="SO361" s="52"/>
      <c r="SP361" s="52"/>
      <c r="SQ361" s="52"/>
      <c r="SR361" s="52"/>
      <c r="SS361" s="52"/>
      <c r="ST361" s="52"/>
      <c r="SU361" s="52"/>
      <c r="SV361" s="52"/>
      <c r="SW361" s="52"/>
      <c r="SX361" s="52"/>
      <c r="SY361" s="52"/>
      <c r="SZ361" s="52"/>
      <c r="TA361" s="52"/>
      <c r="TB361" s="52"/>
      <c r="TC361" s="52"/>
      <c r="TD361" s="52"/>
      <c r="TE361" s="52"/>
      <c r="TF361" s="52"/>
      <c r="TG361" s="52"/>
      <c r="TH361" s="52"/>
      <c r="TI361" s="52"/>
      <c r="TJ361" s="52"/>
      <c r="TK361" s="52"/>
      <c r="TL361" s="52"/>
      <c r="TM361" s="52"/>
      <c r="TN361" s="52"/>
      <c r="TO361" s="52"/>
      <c r="TP361" s="52"/>
      <c r="TQ361" s="52"/>
      <c r="TR361" s="52"/>
      <c r="TS361" s="52"/>
      <c r="TT361" s="52"/>
      <c r="TU361" s="52"/>
      <c r="TV361" s="52"/>
      <c r="TW361" s="52"/>
      <c r="TX361" s="52"/>
      <c r="TY361" s="52"/>
      <c r="TZ361" s="52"/>
      <c r="UA361" s="52"/>
      <c r="UB361" s="52"/>
      <c r="UC361" s="52"/>
      <c r="UD361" s="52"/>
      <c r="UE361" s="52"/>
      <c r="UF361" s="52"/>
      <c r="UG361" s="52"/>
      <c r="UH361" s="52"/>
      <c r="UI361" s="52"/>
      <c r="UJ361" s="52"/>
      <c r="UK361" s="52"/>
      <c r="UL361" s="52"/>
      <c r="UM361" s="52"/>
      <c r="UN361" s="52"/>
      <c r="UO361" s="52"/>
      <c r="UP361" s="52"/>
      <c r="UQ361" s="52"/>
      <c r="UR361" s="52"/>
      <c r="US361" s="52"/>
      <c r="UT361" s="52"/>
      <c r="UU361" s="52"/>
      <c r="UV361" s="52"/>
      <c r="UW361" s="52"/>
      <c r="UX361" s="52"/>
      <c r="UY361" s="52"/>
      <c r="UZ361" s="52"/>
      <c r="VA361" s="52"/>
      <c r="VB361" s="52"/>
      <c r="VC361" s="52"/>
      <c r="VD361" s="52"/>
      <c r="VE361" s="52"/>
      <c r="VF361" s="52"/>
      <c r="VG361" s="52"/>
      <c r="VH361" s="52"/>
      <c r="VI361" s="52"/>
      <c r="VJ361" s="52"/>
      <c r="VK361" s="52"/>
      <c r="VL361" s="52"/>
      <c r="VM361" s="52"/>
      <c r="VN361" s="52"/>
      <c r="VO361" s="52"/>
      <c r="VP361" s="52"/>
      <c r="VQ361" s="52"/>
      <c r="VR361" s="52"/>
      <c r="VS361" s="52"/>
      <c r="VT361" s="52"/>
      <c r="VU361" s="52"/>
      <c r="VV361" s="52"/>
      <c r="VW361" s="52"/>
      <c r="VX361" s="52"/>
      <c r="VY361" s="52"/>
      <c r="VZ361" s="52"/>
      <c r="WA361" s="52"/>
      <c r="WB361" s="52"/>
      <c r="WC361" s="52"/>
      <c r="WD361" s="52"/>
      <c r="WE361" s="52"/>
      <c r="WF361" s="52"/>
      <c r="WG361" s="52"/>
      <c r="WH361" s="52"/>
      <c r="WI361" s="52"/>
      <c r="WJ361" s="52"/>
      <c r="WK361" s="52"/>
      <c r="WL361" s="52"/>
      <c r="WM361" s="52"/>
      <c r="WN361" s="52"/>
      <c r="WO361" s="52"/>
      <c r="WP361" s="52"/>
      <c r="WQ361" s="52"/>
      <c r="WR361" s="52"/>
      <c r="WS361" s="52"/>
      <c r="WT361" s="52"/>
      <c r="WU361" s="52"/>
      <c r="WV361" s="52"/>
      <c r="WW361" s="52"/>
      <c r="WX361" s="52"/>
      <c r="WY361" s="52"/>
      <c r="WZ361" s="52"/>
      <c r="XA361" s="52"/>
      <c r="XB361" s="52"/>
      <c r="XC361" s="52"/>
      <c r="XD361" s="52"/>
      <c r="XE361" s="52"/>
      <c r="XF361" s="52"/>
      <c r="XG361" s="52"/>
      <c r="XH361" s="52"/>
      <c r="XI361" s="52"/>
      <c r="XJ361" s="52"/>
      <c r="XK361" s="52"/>
      <c r="XL361" s="52"/>
      <c r="XM361" s="52"/>
      <c r="XN361" s="52"/>
      <c r="XO361" s="52"/>
      <c r="XP361" s="52"/>
      <c r="XQ361" s="52"/>
      <c r="XR361" s="52"/>
      <c r="XS361" s="52"/>
      <c r="XT361" s="52"/>
      <c r="XU361" s="52"/>
      <c r="XV361" s="52"/>
      <c r="XW361" s="52"/>
      <c r="XX361" s="52"/>
      <c r="XY361" s="52"/>
      <c r="XZ361" s="52"/>
      <c r="YA361" s="52"/>
      <c r="YB361" s="52"/>
      <c r="YC361" s="52"/>
      <c r="YD361" s="52"/>
      <c r="YE361" s="52"/>
      <c r="YF361" s="52"/>
      <c r="YG361" s="52"/>
      <c r="YH361" s="52"/>
      <c r="YI361" s="52"/>
      <c r="YJ361" s="52"/>
      <c r="YK361" s="52"/>
      <c r="YL361" s="52"/>
      <c r="YM361" s="52"/>
      <c r="YN361" s="52"/>
      <c r="YO361" s="52"/>
      <c r="YP361" s="52"/>
      <c r="YQ361" s="52"/>
      <c r="YR361" s="52"/>
      <c r="YS361" s="52"/>
      <c r="YT361" s="52"/>
      <c r="YU361" s="52"/>
      <c r="YV361" s="52"/>
      <c r="YW361" s="52"/>
      <c r="YX361" s="52"/>
      <c r="YY361" s="52"/>
      <c r="YZ361" s="52"/>
      <c r="ZA361" s="52"/>
      <c r="ZB361" s="52"/>
      <c r="ZC361" s="52"/>
      <c r="ZD361" s="52"/>
      <c r="ZE361" s="52"/>
      <c r="ZF361" s="52"/>
      <c r="ZG361" s="52"/>
      <c r="ZH361" s="52"/>
      <c r="ZI361" s="52"/>
      <c r="ZJ361" s="52"/>
      <c r="ZK361" s="52"/>
      <c r="ZL361" s="52"/>
      <c r="ZM361" s="52"/>
      <c r="ZN361" s="52"/>
      <c r="ZO361" s="52"/>
      <c r="ZP361" s="52"/>
      <c r="ZQ361" s="52"/>
      <c r="ZR361" s="52"/>
      <c r="ZS361" s="52"/>
      <c r="ZT361" s="52"/>
      <c r="ZU361" s="52"/>
      <c r="ZV361" s="52"/>
      <c r="ZW361" s="52"/>
      <c r="ZX361" s="52"/>
      <c r="ZY361" s="52"/>
      <c r="ZZ361" s="52"/>
      <c r="AAA361" s="52"/>
      <c r="AAB361" s="52"/>
      <c r="AAC361" s="52"/>
      <c r="AAD361" s="52"/>
      <c r="AAE361" s="52"/>
      <c r="AAF361" s="52"/>
      <c r="AAG361" s="52"/>
      <c r="AAH361" s="52"/>
      <c r="AAI361" s="52"/>
      <c r="AAJ361" s="52"/>
      <c r="AAK361" s="52"/>
      <c r="AAL361" s="52"/>
      <c r="AAM361" s="52"/>
      <c r="AAN361" s="52"/>
      <c r="AAO361" s="52"/>
      <c r="AAP361" s="52"/>
      <c r="AAQ361" s="52"/>
      <c r="AAR361" s="52"/>
      <c r="AAS361" s="52"/>
      <c r="AAT361" s="52"/>
      <c r="AAU361" s="52"/>
      <c r="AAV361" s="52"/>
      <c r="AAW361" s="52"/>
      <c r="AAX361" s="52"/>
      <c r="AAY361" s="52"/>
      <c r="AAZ361" s="52"/>
      <c r="ABA361" s="52"/>
      <c r="ABB361" s="52"/>
      <c r="ABC361" s="52"/>
      <c r="ABD361" s="52"/>
      <c r="ABE361" s="52"/>
      <c r="ABF361" s="52"/>
      <c r="ABG361" s="52"/>
      <c r="ABH361" s="52"/>
      <c r="ABI361" s="52"/>
      <c r="ABJ361" s="52"/>
      <c r="ABK361" s="52"/>
      <c r="ABL361" s="52"/>
      <c r="ABM361" s="52"/>
      <c r="ABN361" s="52"/>
      <c r="ABO361" s="52"/>
      <c r="ABP361" s="52"/>
      <c r="ABQ361" s="52"/>
      <c r="ABR361" s="52"/>
      <c r="ABS361" s="52"/>
      <c r="ABT361" s="52"/>
      <c r="ABU361" s="52"/>
      <c r="ABV361" s="52"/>
      <c r="ABW361" s="52"/>
      <c r="ABX361" s="52"/>
      <c r="ABY361" s="52"/>
      <c r="ABZ361" s="52"/>
      <c r="ACA361" s="52"/>
      <c r="ACB361" s="52"/>
      <c r="ACC361" s="52"/>
      <c r="ACD361" s="52"/>
      <c r="ACE361" s="52"/>
      <c r="ACF361" s="52"/>
      <c r="ACG361" s="52"/>
      <c r="ACH361" s="52"/>
      <c r="ACI361" s="52"/>
      <c r="ACJ361" s="52"/>
      <c r="ACK361" s="52"/>
      <c r="ACL361" s="52"/>
      <c r="ACM361" s="52"/>
      <c r="ACN361" s="52"/>
      <c r="ACO361" s="52"/>
      <c r="ACP361" s="52"/>
      <c r="ACQ361" s="52"/>
      <c r="ACR361" s="52"/>
      <c r="ACS361" s="52"/>
      <c r="ACT361" s="52"/>
      <c r="ACU361" s="52"/>
      <c r="ACV361" s="52"/>
      <c r="ACW361" s="52"/>
      <c r="ACX361" s="52"/>
      <c r="ACY361" s="52"/>
      <c r="ACZ361" s="52"/>
      <c r="ADA361" s="52"/>
      <c r="ADB361" s="52"/>
      <c r="ADC361" s="52"/>
      <c r="ADD361" s="52"/>
      <c r="ADE361" s="52"/>
      <c r="ADF361" s="52"/>
      <c r="ADG361" s="52"/>
      <c r="ADH361" s="52"/>
      <c r="ADI361" s="52"/>
      <c r="ADJ361" s="52"/>
      <c r="ADK361" s="52"/>
      <c r="ADL361" s="52"/>
      <c r="ADM361" s="52"/>
      <c r="ADN361" s="52"/>
      <c r="ADO361" s="52"/>
      <c r="ADP361" s="52"/>
      <c r="ADQ361" s="52"/>
      <c r="ADR361" s="52"/>
      <c r="ADS361" s="52"/>
      <c r="ADT361" s="52"/>
      <c r="ADU361" s="52"/>
      <c r="ADV361" s="52"/>
      <c r="ADW361" s="52"/>
      <c r="ADX361" s="52"/>
      <c r="ADY361" s="52"/>
      <c r="ADZ361" s="52"/>
      <c r="AEA361" s="52"/>
      <c r="AEB361" s="52"/>
      <c r="AEC361" s="52"/>
      <c r="AED361" s="52"/>
      <c r="AEE361" s="52"/>
      <c r="AEF361" s="52"/>
      <c r="AEG361" s="52"/>
      <c r="AEH361" s="52"/>
      <c r="AEI361" s="52"/>
      <c r="AEJ361" s="52"/>
      <c r="AEK361" s="52"/>
      <c r="AEL361" s="52"/>
      <c r="AEM361" s="52"/>
      <c r="AEN361" s="52"/>
      <c r="AEO361" s="52"/>
      <c r="AEP361" s="52"/>
      <c r="AEQ361" s="52"/>
      <c r="AER361" s="52"/>
      <c r="AES361" s="52"/>
      <c r="AET361" s="52"/>
      <c r="AEU361" s="52"/>
      <c r="AEV361" s="52"/>
      <c r="AEW361" s="52"/>
      <c r="AEX361" s="52"/>
      <c r="AEY361" s="52"/>
      <c r="AEZ361" s="52"/>
      <c r="AFA361" s="52"/>
      <c r="AFB361" s="52"/>
      <c r="AFC361" s="52"/>
      <c r="AFD361" s="52"/>
      <c r="AFE361" s="52"/>
      <c r="AFF361" s="52"/>
      <c r="AFG361" s="52"/>
      <c r="AFH361" s="52"/>
      <c r="AFI361" s="52"/>
      <c r="AFJ361" s="52"/>
      <c r="AFK361" s="52"/>
      <c r="AFL361" s="52"/>
      <c r="AFM361" s="52"/>
      <c r="AFN361" s="52"/>
      <c r="AFO361" s="52"/>
      <c r="AFP361" s="52"/>
      <c r="AFQ361" s="52"/>
      <c r="AFR361" s="52"/>
      <c r="AFS361" s="52"/>
      <c r="AFT361" s="52"/>
      <c r="AFU361" s="52"/>
      <c r="AFV361" s="52"/>
      <c r="AFW361" s="52"/>
      <c r="AFX361" s="52"/>
      <c r="AFY361" s="52"/>
      <c r="AFZ361" s="52"/>
      <c r="AGA361" s="52"/>
      <c r="AGB361" s="52"/>
      <c r="AGC361" s="52"/>
      <c r="AGD361" s="52"/>
      <c r="AGE361" s="52"/>
      <c r="AGF361" s="52"/>
      <c r="AGG361" s="52"/>
      <c r="AGH361" s="52"/>
      <c r="AGI361" s="52"/>
      <c r="AGJ361" s="52"/>
      <c r="AGK361" s="52"/>
      <c r="AGL361" s="52"/>
      <c r="AGM361" s="52"/>
      <c r="AGN361" s="52"/>
      <c r="AGO361" s="52"/>
      <c r="AGP361" s="52"/>
      <c r="AGQ361" s="52"/>
      <c r="AGR361" s="52"/>
      <c r="AGS361" s="52"/>
      <c r="AGT361" s="52"/>
      <c r="AGU361" s="52"/>
      <c r="AGV361" s="52"/>
      <c r="AGW361" s="52"/>
      <c r="AGX361" s="52"/>
      <c r="AGY361" s="52"/>
      <c r="AGZ361" s="52"/>
      <c r="AHA361" s="52"/>
      <c r="AHB361" s="52"/>
      <c r="AHC361" s="52"/>
      <c r="AHD361" s="52"/>
      <c r="AHE361" s="52"/>
      <c r="AHF361" s="52"/>
      <c r="AHG361" s="52"/>
      <c r="AHH361" s="52"/>
      <c r="AHI361" s="52"/>
      <c r="AHJ361" s="52"/>
      <c r="AHK361" s="52"/>
      <c r="AHL361" s="52"/>
      <c r="AHM361" s="52"/>
      <c r="AHN361" s="52"/>
      <c r="AHO361" s="52"/>
      <c r="AHP361" s="52"/>
      <c r="AHQ361" s="52"/>
      <c r="AHR361" s="52"/>
      <c r="AHS361" s="52"/>
      <c r="AHT361" s="52"/>
      <c r="AHU361" s="52"/>
      <c r="AHV361" s="52"/>
      <c r="AHW361" s="52"/>
      <c r="AHX361" s="52"/>
      <c r="AHY361" s="52"/>
      <c r="AHZ361" s="52"/>
      <c r="AIA361" s="52"/>
      <c r="AIB361" s="52"/>
      <c r="AIC361" s="52"/>
      <c r="AID361" s="52"/>
      <c r="AIE361" s="52"/>
      <c r="AIF361" s="52"/>
      <c r="AIG361" s="52"/>
      <c r="AIH361" s="52"/>
      <c r="AII361" s="52"/>
      <c r="AIJ361" s="52"/>
      <c r="AIK361" s="52"/>
      <c r="AIL361" s="52"/>
      <c r="AIM361" s="52"/>
      <c r="AIN361" s="52"/>
      <c r="AIO361" s="52"/>
      <c r="AIP361" s="52"/>
      <c r="AIQ361" s="52"/>
      <c r="AIR361" s="52"/>
      <c r="AIS361" s="52"/>
      <c r="AIT361" s="52"/>
      <c r="AIU361" s="52"/>
      <c r="AIV361" s="52"/>
      <c r="AIW361" s="52"/>
      <c r="AIX361" s="52"/>
      <c r="AIY361" s="52"/>
      <c r="AIZ361" s="52"/>
      <c r="AJA361" s="52"/>
      <c r="AJB361" s="52"/>
      <c r="AJC361" s="52"/>
      <c r="AJD361" s="52"/>
      <c r="AJE361" s="52"/>
      <c r="AJF361" s="52"/>
      <c r="AJG361" s="52"/>
      <c r="AJH361" s="52"/>
      <c r="AJI361" s="52"/>
      <c r="AJJ361" s="52"/>
      <c r="AJK361" s="52"/>
      <c r="AJL361" s="52"/>
      <c r="AJM361" s="52"/>
      <c r="AJN361" s="52"/>
      <c r="AJO361" s="52"/>
      <c r="AJP361" s="52"/>
      <c r="AJQ361" s="52"/>
      <c r="AJR361" s="52"/>
      <c r="AJS361" s="52"/>
      <c r="AJT361" s="52"/>
      <c r="AJU361" s="52"/>
      <c r="AJV361" s="52"/>
      <c r="AJW361" s="52"/>
      <c r="AJX361" s="52"/>
      <c r="AJY361" s="52"/>
      <c r="AJZ361" s="52"/>
      <c r="AKA361" s="52"/>
      <c r="AKB361" s="52"/>
      <c r="AKC361" s="52"/>
      <c r="AKD361" s="52"/>
      <c r="AKE361" s="52"/>
      <c r="AKF361" s="52"/>
      <c r="AKG361" s="52"/>
      <c r="AKH361" s="52"/>
      <c r="AKI361" s="52"/>
      <c r="AKJ361" s="52"/>
      <c r="AKK361" s="52"/>
      <c r="AKL361" s="52"/>
      <c r="AKM361" s="52"/>
      <c r="AKN361" s="52"/>
      <c r="AKO361" s="52"/>
      <c r="AKP361" s="52"/>
      <c r="AKQ361" s="52"/>
      <c r="AKR361" s="52"/>
      <c r="AKS361" s="52"/>
      <c r="AKT361" s="52"/>
      <c r="AKU361" s="52"/>
      <c r="AKV361" s="52"/>
      <c r="AKW361" s="52"/>
      <c r="AKX361" s="52"/>
      <c r="AKY361" s="52"/>
      <c r="AKZ361" s="52"/>
      <c r="ALA361" s="52"/>
      <c r="ALB361" s="52"/>
      <c r="ALC361" s="52"/>
      <c r="ALD361" s="52"/>
      <c r="ALE361" s="52"/>
      <c r="ALF361" s="52"/>
      <c r="ALG361" s="52"/>
      <c r="ALH361" s="52"/>
      <c r="ALI361" s="52"/>
      <c r="ALJ361" s="52"/>
      <c r="ALK361" s="52"/>
      <c r="ALL361" s="52"/>
      <c r="ALM361" s="52"/>
      <c r="ALN361" s="52"/>
      <c r="ALO361" s="52"/>
      <c r="ALP361" s="52"/>
      <c r="ALQ361" s="52"/>
      <c r="ALR361" s="52"/>
      <c r="ALS361" s="52"/>
      <c r="ALT361" s="52"/>
      <c r="ALU361" s="52"/>
      <c r="ALV361" s="52"/>
      <c r="ALW361" s="52"/>
      <c r="ALX361" s="52"/>
      <c r="ALY361" s="52"/>
      <c r="ALZ361" s="52"/>
      <c r="AMA361" s="52"/>
      <c r="AMB361" s="52"/>
      <c r="AMC361" s="52"/>
      <c r="AMD361" s="52"/>
      <c r="AME361" s="52"/>
      <c r="AMF361" s="52"/>
      <c r="AMG361" s="52"/>
      <c r="AMH361" s="52"/>
      <c r="AMI361" s="52"/>
      <c r="AMJ361" s="52"/>
      <c r="AMK361" s="52"/>
      <c r="AML361" s="52"/>
      <c r="AMM361" s="52"/>
      <c r="AMN361" s="52"/>
      <c r="AMO361" s="52"/>
      <c r="AMP361" s="52"/>
      <c r="AMQ361" s="52"/>
      <c r="AMR361" s="52"/>
      <c r="AMS361" s="52"/>
      <c r="AMT361" s="52"/>
      <c r="AMU361" s="52"/>
      <c r="AMV361" s="52"/>
      <c r="AMW361" s="52"/>
      <c r="AMX361" s="52"/>
      <c r="AMY361" s="52"/>
      <c r="AMZ361" s="52"/>
      <c r="ANA361" s="52"/>
      <c r="ANB361" s="52"/>
      <c r="ANC361" s="52"/>
      <c r="AND361" s="52"/>
      <c r="ANE361" s="52"/>
      <c r="ANF361" s="52"/>
      <c r="ANG361" s="52"/>
      <c r="ANH361" s="52"/>
      <c r="ANI361" s="52"/>
      <c r="ANJ361" s="52"/>
      <c r="ANK361" s="52"/>
      <c r="ANL361" s="52"/>
      <c r="ANM361" s="52"/>
      <c r="ANN361" s="52"/>
      <c r="ANO361" s="52"/>
      <c r="ANP361" s="52"/>
      <c r="ANQ361" s="52"/>
      <c r="ANR361" s="52"/>
      <c r="ANS361" s="52"/>
      <c r="ANT361" s="52"/>
      <c r="ANU361" s="52"/>
      <c r="ANV361" s="52"/>
      <c r="ANW361" s="52"/>
      <c r="ANX361" s="52"/>
      <c r="ANY361" s="52"/>
      <c r="ANZ361" s="52"/>
      <c r="AOA361" s="52"/>
      <c r="AOB361" s="52"/>
      <c r="AOC361" s="52"/>
      <c r="AOD361" s="52"/>
      <c r="AOE361" s="52"/>
      <c r="AOF361" s="52"/>
      <c r="AOG361" s="52"/>
      <c r="AOH361" s="52"/>
      <c r="AOI361" s="52"/>
      <c r="AOJ361" s="52"/>
      <c r="AOK361" s="52"/>
      <c r="AOL361" s="52"/>
      <c r="AOM361" s="52"/>
      <c r="AON361" s="52"/>
      <c r="AOO361" s="52"/>
      <c r="AOP361" s="52"/>
      <c r="AOQ361" s="52"/>
      <c r="AOR361" s="52"/>
      <c r="AOS361" s="52"/>
      <c r="AOT361" s="52"/>
      <c r="AOU361" s="52"/>
      <c r="AOV361" s="52"/>
      <c r="AOW361" s="52"/>
      <c r="AOX361" s="52"/>
      <c r="AOY361" s="52"/>
      <c r="AOZ361" s="52"/>
      <c r="APA361" s="52"/>
      <c r="APB361" s="52"/>
      <c r="APC361" s="52"/>
      <c r="APD361" s="52"/>
      <c r="APE361" s="52"/>
      <c r="APF361" s="52"/>
      <c r="APG361" s="52"/>
      <c r="APH361" s="52"/>
      <c r="API361" s="52"/>
      <c r="APJ361" s="52"/>
      <c r="APK361" s="52"/>
      <c r="APL361" s="52"/>
      <c r="APM361" s="52"/>
      <c r="APN361" s="52"/>
      <c r="APO361" s="52"/>
      <c r="APP361" s="52"/>
      <c r="APQ361" s="52"/>
      <c r="APR361" s="52"/>
      <c r="APS361" s="52"/>
      <c r="APT361" s="52"/>
      <c r="APU361" s="52"/>
      <c r="APV361" s="52"/>
      <c r="APW361" s="52"/>
      <c r="APX361" s="52"/>
      <c r="APY361" s="52"/>
      <c r="APZ361" s="52"/>
      <c r="AQA361" s="52"/>
      <c r="AQB361" s="52"/>
      <c r="AQC361" s="52"/>
      <c r="AQD361" s="52"/>
      <c r="AQE361" s="52"/>
      <c r="AQF361" s="52"/>
      <c r="AQG361" s="52"/>
      <c r="AQH361" s="52"/>
      <c r="AQI361" s="52"/>
      <c r="AQJ361" s="52"/>
      <c r="AQK361" s="52"/>
      <c r="AQL361" s="52"/>
      <c r="AQM361" s="52"/>
      <c r="AQN361" s="52"/>
      <c r="AQO361" s="52"/>
      <c r="AQP361" s="52"/>
      <c r="AQQ361" s="52"/>
      <c r="AQR361" s="52"/>
      <c r="AQS361" s="52"/>
      <c r="AQT361" s="52"/>
      <c r="AQU361" s="52"/>
      <c r="AQV361" s="52"/>
      <c r="AQW361" s="52"/>
      <c r="AQX361" s="52"/>
      <c r="AQY361" s="52"/>
      <c r="AQZ361" s="52"/>
      <c r="ARA361" s="52"/>
      <c r="ARB361" s="52"/>
      <c r="ARC361" s="52"/>
      <c r="ARD361" s="52"/>
      <c r="ARE361" s="52"/>
      <c r="ARF361" s="52"/>
      <c r="ARG361" s="52"/>
      <c r="ARH361" s="52"/>
      <c r="ARI361" s="52"/>
      <c r="ARJ361" s="52"/>
      <c r="ARK361" s="52"/>
      <c r="ARL361" s="52"/>
      <c r="ARM361" s="52"/>
      <c r="ARN361" s="52"/>
      <c r="ARO361" s="52"/>
      <c r="ARP361" s="52"/>
      <c r="ARQ361" s="52"/>
      <c r="ARR361" s="52"/>
      <c r="ARS361" s="52"/>
      <c r="ART361" s="52"/>
      <c r="ARU361" s="52"/>
      <c r="ARV361" s="52"/>
      <c r="ARW361" s="52"/>
      <c r="ARX361" s="52"/>
      <c r="ARY361" s="52"/>
      <c r="ARZ361" s="52"/>
      <c r="ASA361" s="52"/>
      <c r="ASB361" s="52"/>
      <c r="ASC361" s="52"/>
      <c r="ASD361" s="52"/>
      <c r="ASE361" s="52"/>
      <c r="ASF361" s="52"/>
      <c r="ASG361" s="52"/>
      <c r="ASH361" s="52"/>
      <c r="ASI361" s="52"/>
      <c r="ASJ361" s="52"/>
      <c r="ASK361" s="52"/>
      <c r="ASL361" s="52"/>
      <c r="ASM361" s="52"/>
      <c r="ASN361" s="52"/>
      <c r="ASO361" s="52"/>
      <c r="ASP361" s="52"/>
      <c r="ASQ361" s="52"/>
      <c r="ASR361" s="52"/>
      <c r="ASS361" s="52"/>
      <c r="AST361" s="52"/>
      <c r="ASU361" s="52"/>
      <c r="ASV361" s="52"/>
      <c r="ASW361" s="52"/>
      <c r="ASX361" s="52"/>
      <c r="ASY361" s="52"/>
      <c r="ASZ361" s="52"/>
      <c r="ATA361" s="52"/>
      <c r="ATB361" s="52"/>
      <c r="ATC361" s="52"/>
      <c r="ATD361" s="52"/>
      <c r="ATE361" s="52"/>
      <c r="ATF361" s="52"/>
      <c r="ATG361" s="52"/>
      <c r="ATH361" s="52"/>
      <c r="ATI361" s="52"/>
      <c r="ATJ361" s="52"/>
      <c r="ATK361" s="52"/>
      <c r="ATL361" s="52"/>
      <c r="ATM361" s="52"/>
      <c r="ATN361" s="52"/>
      <c r="ATO361" s="52"/>
      <c r="ATP361" s="52"/>
      <c r="ATQ361" s="52"/>
      <c r="ATR361" s="52"/>
      <c r="ATS361" s="52"/>
      <c r="ATT361" s="52"/>
      <c r="ATU361" s="52"/>
      <c r="ATV361" s="52"/>
      <c r="ATW361" s="52"/>
      <c r="ATX361" s="52"/>
      <c r="ATY361" s="52"/>
      <c r="ATZ361" s="52"/>
      <c r="AUA361" s="52"/>
      <c r="AUB361" s="52"/>
      <c r="AUC361" s="52"/>
      <c r="AUD361" s="52"/>
      <c r="AUE361" s="52"/>
      <c r="AUF361" s="52"/>
      <c r="AUG361" s="52"/>
      <c r="AUH361" s="52"/>
      <c r="AUI361" s="52"/>
      <c r="AUJ361" s="52"/>
      <c r="AUK361" s="52"/>
      <c r="AUL361" s="52"/>
      <c r="AUM361" s="52"/>
      <c r="AUN361" s="52"/>
      <c r="AUO361" s="52"/>
      <c r="AUP361" s="52"/>
      <c r="AUQ361" s="52"/>
      <c r="AUR361" s="52"/>
      <c r="AUS361" s="52"/>
      <c r="AUT361" s="52"/>
      <c r="AUU361" s="52"/>
      <c r="AUV361" s="52"/>
      <c r="AUW361" s="52"/>
      <c r="AUX361" s="52"/>
      <c r="AUY361" s="52"/>
      <c r="AUZ361" s="52"/>
      <c r="AVA361" s="52"/>
      <c r="AVB361" s="52"/>
      <c r="AVC361" s="52"/>
      <c r="AVD361" s="52"/>
      <c r="AVE361" s="52"/>
      <c r="AVF361" s="52"/>
      <c r="AVG361" s="52"/>
      <c r="AVH361" s="52"/>
      <c r="AVI361" s="52"/>
      <c r="AVJ361" s="52"/>
      <c r="AVK361" s="52"/>
      <c r="AVL361" s="52"/>
      <c r="AVM361" s="52"/>
      <c r="AVN361" s="52"/>
      <c r="AVO361" s="52"/>
      <c r="AVP361" s="52"/>
      <c r="AVQ361" s="52"/>
      <c r="AVR361" s="52"/>
      <c r="AVS361" s="52"/>
      <c r="AVT361" s="52"/>
      <c r="AVU361" s="52"/>
      <c r="AVV361" s="52"/>
      <c r="AVW361" s="52"/>
      <c r="AVX361" s="52"/>
      <c r="AVY361" s="52"/>
      <c r="AVZ361" s="52"/>
      <c r="AWA361" s="52"/>
      <c r="AWB361" s="52"/>
      <c r="AWC361" s="52"/>
      <c r="AWD361" s="52"/>
      <c r="AWE361" s="52"/>
      <c r="AWF361" s="52"/>
      <c r="AWG361" s="52"/>
      <c r="AWH361" s="52"/>
      <c r="AWI361" s="52"/>
      <c r="AWJ361" s="52"/>
      <c r="AWK361" s="52"/>
      <c r="AWL361" s="52"/>
      <c r="AWM361" s="52"/>
      <c r="AWN361" s="52"/>
      <c r="AWO361" s="52"/>
      <c r="AWP361" s="52"/>
      <c r="AWQ361" s="52"/>
      <c r="AWR361" s="52"/>
      <c r="AWS361" s="52"/>
      <c r="AWT361" s="52"/>
      <c r="AWU361" s="52"/>
      <c r="AWV361" s="52"/>
      <c r="AWW361" s="52"/>
      <c r="AWX361" s="52"/>
      <c r="AWY361" s="52"/>
      <c r="AWZ361" s="52"/>
      <c r="AXA361" s="52"/>
      <c r="AXB361" s="52"/>
      <c r="AXC361" s="52"/>
      <c r="AXD361" s="52"/>
      <c r="AXE361" s="52"/>
      <c r="AXF361" s="52"/>
      <c r="AXG361" s="52"/>
      <c r="AXH361" s="52"/>
      <c r="AXI361" s="52"/>
      <c r="AXJ361" s="52"/>
      <c r="AXK361" s="52"/>
      <c r="AXL361" s="52"/>
      <c r="AXM361" s="52"/>
      <c r="AXN361" s="52"/>
      <c r="AXO361" s="52"/>
      <c r="AXP361" s="52"/>
      <c r="AXQ361" s="52"/>
      <c r="AXR361" s="52"/>
      <c r="AXS361" s="52"/>
      <c r="AXT361" s="52"/>
      <c r="AXU361" s="52"/>
      <c r="AXV361" s="52"/>
      <c r="AXW361" s="52"/>
      <c r="AXX361" s="52"/>
      <c r="AXY361" s="52"/>
      <c r="AXZ361" s="52"/>
      <c r="AYA361" s="52"/>
      <c r="AYB361" s="52"/>
      <c r="AYC361" s="52"/>
      <c r="AYD361" s="52"/>
      <c r="AYE361" s="52"/>
      <c r="AYF361" s="52"/>
      <c r="AYG361" s="52"/>
      <c r="AYH361" s="52"/>
      <c r="AYI361" s="52"/>
      <c r="AYJ361" s="52"/>
      <c r="AYK361" s="52"/>
      <c r="AYL361" s="52"/>
      <c r="AYM361" s="52"/>
      <c r="AYN361" s="52"/>
      <c r="AYO361" s="52"/>
      <c r="AYP361" s="52"/>
      <c r="AYQ361" s="52"/>
      <c r="AYR361" s="52"/>
      <c r="AYS361" s="52"/>
      <c r="AYT361" s="52"/>
      <c r="AYU361" s="52"/>
      <c r="AYV361" s="52"/>
      <c r="AYW361" s="52"/>
      <c r="AYX361" s="52"/>
      <c r="AYY361" s="52"/>
      <c r="AYZ361" s="52"/>
      <c r="AZA361" s="52"/>
      <c r="AZB361" s="52"/>
      <c r="AZC361" s="52"/>
      <c r="AZD361" s="52"/>
      <c r="AZE361" s="52"/>
      <c r="AZF361" s="52"/>
      <c r="AZG361" s="52"/>
      <c r="AZH361" s="52"/>
      <c r="AZI361" s="52"/>
      <c r="AZJ361" s="52"/>
      <c r="AZK361" s="52"/>
      <c r="AZL361" s="52"/>
      <c r="AZM361" s="52"/>
      <c r="AZN361" s="52"/>
      <c r="AZO361" s="52"/>
      <c r="AZP361" s="52"/>
      <c r="AZQ361" s="52"/>
      <c r="AZR361" s="52"/>
      <c r="AZS361" s="52"/>
      <c r="AZT361" s="52"/>
      <c r="AZU361" s="52"/>
      <c r="AZV361" s="52"/>
      <c r="AZW361" s="52"/>
      <c r="AZX361" s="52"/>
      <c r="AZY361" s="52"/>
      <c r="AZZ361" s="52"/>
      <c r="BAA361" s="52"/>
      <c r="BAB361" s="52"/>
      <c r="BAC361" s="52"/>
      <c r="BAD361" s="52"/>
      <c r="BAE361" s="52"/>
      <c r="BAF361" s="52"/>
      <c r="BAG361" s="52"/>
      <c r="BAH361" s="52"/>
      <c r="BAI361" s="52"/>
      <c r="BAJ361" s="52"/>
      <c r="BAK361" s="52"/>
      <c r="BAL361" s="52"/>
      <c r="BAM361" s="52"/>
      <c r="BAN361" s="52"/>
      <c r="BAO361" s="52"/>
      <c r="BAP361" s="52"/>
      <c r="BAQ361" s="52"/>
      <c r="BAR361" s="52"/>
      <c r="BAS361" s="52"/>
      <c r="BAT361" s="52"/>
      <c r="BAU361" s="52"/>
      <c r="BAV361" s="52"/>
      <c r="BAW361" s="52"/>
      <c r="BAX361" s="52"/>
      <c r="BAY361" s="52"/>
      <c r="BAZ361" s="52"/>
      <c r="BBA361" s="52"/>
      <c r="BBB361" s="52"/>
      <c r="BBC361" s="52"/>
      <c r="BBD361" s="52"/>
      <c r="BBE361" s="52"/>
      <c r="BBF361" s="52"/>
      <c r="BBG361" s="52"/>
      <c r="BBH361" s="52"/>
      <c r="BBI361" s="52"/>
      <c r="BBJ361" s="52"/>
      <c r="BBK361" s="52"/>
      <c r="BBL361" s="52"/>
      <c r="BBM361" s="52"/>
      <c r="BBN361" s="52"/>
      <c r="BBO361" s="52"/>
      <c r="BBP361" s="52"/>
      <c r="BBQ361" s="52"/>
      <c r="BBR361" s="52"/>
      <c r="BBS361" s="52"/>
      <c r="BBT361" s="52"/>
      <c r="BBU361" s="52"/>
      <c r="BBV361" s="52"/>
      <c r="BBW361" s="52"/>
      <c r="BBX361" s="52"/>
      <c r="BBY361" s="52"/>
      <c r="BBZ361" s="52"/>
      <c r="BCA361" s="52"/>
      <c r="BCB361" s="52"/>
      <c r="BCC361" s="52"/>
      <c r="BCD361" s="52"/>
      <c r="BCE361" s="52"/>
      <c r="BCF361" s="52"/>
      <c r="BCG361" s="52"/>
      <c r="BCH361" s="52"/>
      <c r="BCI361" s="52"/>
      <c r="BCJ361" s="52"/>
      <c r="BCK361" s="52"/>
      <c r="BCL361" s="52"/>
      <c r="BCM361" s="52"/>
      <c r="BCN361" s="52"/>
      <c r="BCO361" s="52"/>
      <c r="BCP361" s="52"/>
      <c r="BCQ361" s="52"/>
      <c r="BCR361" s="52"/>
      <c r="BCS361" s="52"/>
      <c r="BCT361" s="52"/>
    </row>
    <row r="362" spans="1:1450" s="37" customFormat="1" x14ac:dyDescent="0.25">
      <c r="A362" s="66" t="s">
        <v>655</v>
      </c>
      <c r="B362" s="33" t="s">
        <v>655</v>
      </c>
      <c r="C362" s="33" t="s">
        <v>542</v>
      </c>
      <c r="D362" s="33" t="s">
        <v>788</v>
      </c>
      <c r="E362" s="67" t="s">
        <v>783</v>
      </c>
      <c r="F362" s="67" t="s">
        <v>789</v>
      </c>
      <c r="G362" s="67">
        <v>29639</v>
      </c>
      <c r="H362" s="67">
        <v>1675</v>
      </c>
      <c r="I362" s="67">
        <v>569</v>
      </c>
      <c r="J362" s="67"/>
      <c r="K362" s="67"/>
      <c r="L362" s="33"/>
      <c r="M362" s="33"/>
      <c r="N362" s="33"/>
      <c r="O362" s="33" t="str">
        <f t="shared" si="59"/>
        <v/>
      </c>
      <c r="P362" s="68"/>
      <c r="Q362" s="68">
        <f t="shared" si="61"/>
        <v>2072.2857142857138</v>
      </c>
      <c r="R362" s="34">
        <f t="shared" si="62"/>
        <v>29639</v>
      </c>
      <c r="S362" s="34">
        <f t="shared" si="60"/>
        <v>569</v>
      </c>
      <c r="T362" s="33"/>
      <c r="U362" s="33"/>
      <c r="V362" s="33"/>
      <c r="W362" s="68">
        <f t="shared" si="63"/>
        <v>44.335158067559462</v>
      </c>
      <c r="X362" s="33"/>
      <c r="Y362" s="75"/>
      <c r="Z362" s="75"/>
      <c r="AA362" s="75"/>
      <c r="AB362" s="75"/>
      <c r="AC362" s="33"/>
      <c r="AD362" s="33"/>
      <c r="AE362" s="33"/>
      <c r="AF362" s="33"/>
      <c r="AG362" s="76"/>
      <c r="AH362" s="36"/>
      <c r="AI362" s="36"/>
      <c r="AJ362" s="36"/>
      <c r="AK362" s="36"/>
      <c r="AL362" s="33"/>
      <c r="AM362" s="10"/>
      <c r="AN362" s="10"/>
      <c r="AO362" s="29"/>
      <c r="AP362" s="29"/>
      <c r="AQ362" s="29"/>
      <c r="AR362" s="29"/>
      <c r="AS362" s="29"/>
      <c r="AT362" s="29"/>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0"/>
      <c r="NH362" s="10"/>
      <c r="NI362" s="10"/>
      <c r="NJ362" s="10"/>
      <c r="NK362" s="10"/>
      <c r="NL362" s="10"/>
      <c r="NM362" s="10"/>
      <c r="NN362" s="10"/>
      <c r="NO362" s="10"/>
      <c r="NP362" s="10"/>
      <c r="NQ362" s="10"/>
      <c r="NR362" s="10"/>
      <c r="NS362" s="10"/>
      <c r="NT362" s="10"/>
      <c r="NU362" s="10"/>
      <c r="NV362" s="10"/>
      <c r="NW362" s="10"/>
      <c r="NX362" s="10"/>
      <c r="NY362" s="10"/>
      <c r="NZ362" s="10"/>
      <c r="OA362" s="10"/>
      <c r="OB362" s="10"/>
      <c r="OC362" s="10"/>
      <c r="OD362" s="10"/>
      <c r="OE362" s="10"/>
      <c r="OF362" s="10"/>
      <c r="OG362" s="10"/>
      <c r="OH362" s="10"/>
      <c r="OI362" s="10"/>
      <c r="OJ362" s="10"/>
      <c r="OK362" s="10"/>
      <c r="OL362" s="10"/>
      <c r="OM362" s="10"/>
      <c r="ON362" s="10"/>
      <c r="OO362" s="10"/>
      <c r="OP362" s="10"/>
      <c r="OQ362" s="10"/>
      <c r="OR362" s="10"/>
      <c r="OS362" s="10"/>
      <c r="OT362" s="10"/>
      <c r="OU362" s="10"/>
      <c r="OV362" s="10"/>
      <c r="OW362" s="10"/>
      <c r="OX362" s="10"/>
      <c r="OY362" s="10"/>
      <c r="OZ362" s="10"/>
      <c r="PA362" s="10"/>
      <c r="PB362" s="10"/>
      <c r="PC362" s="10"/>
      <c r="PD362" s="10"/>
      <c r="PE362" s="10"/>
      <c r="PF362" s="10"/>
      <c r="PG362" s="10"/>
      <c r="PH362" s="10"/>
      <c r="PI362" s="10"/>
      <c r="PJ362" s="10"/>
      <c r="PK362" s="10"/>
      <c r="PL362" s="10"/>
      <c r="PM362" s="10"/>
      <c r="PN362" s="10"/>
      <c r="PO362" s="10"/>
      <c r="PP362" s="10"/>
      <c r="PQ362" s="10"/>
      <c r="PR362" s="10"/>
      <c r="PS362" s="10"/>
      <c r="PT362" s="10"/>
      <c r="PU362" s="10"/>
      <c r="PV362" s="10"/>
      <c r="PW362" s="10"/>
      <c r="PX362" s="10"/>
      <c r="PY362" s="10"/>
      <c r="PZ362" s="10"/>
      <c r="QA362" s="10"/>
      <c r="QB362" s="10"/>
      <c r="QC362" s="10"/>
      <c r="QD362" s="10"/>
      <c r="QE362" s="10"/>
      <c r="QF362" s="10"/>
      <c r="QG362" s="10"/>
      <c r="QH362" s="10"/>
      <c r="QI362" s="10"/>
      <c r="QJ362" s="10"/>
      <c r="QK362" s="10"/>
      <c r="QL362" s="10"/>
      <c r="QM362" s="10"/>
      <c r="QN362" s="10"/>
      <c r="QO362" s="10"/>
      <c r="QP362" s="10"/>
      <c r="QQ362" s="10"/>
      <c r="QR362" s="10"/>
      <c r="QS362" s="10"/>
      <c r="QT362" s="10"/>
      <c r="QU362" s="10"/>
      <c r="QV362" s="10"/>
      <c r="QW362" s="10"/>
      <c r="QX362" s="10"/>
      <c r="QY362" s="10"/>
      <c r="QZ362" s="10"/>
      <c r="RA362" s="10"/>
      <c r="RB362" s="10"/>
      <c r="RC362" s="10"/>
      <c r="RD362" s="10"/>
      <c r="RE362" s="10"/>
      <c r="RF362" s="10"/>
      <c r="RG362" s="10"/>
      <c r="RH362" s="10"/>
      <c r="RI362" s="10"/>
      <c r="RJ362" s="10"/>
      <c r="RK362" s="10"/>
      <c r="RL362" s="10"/>
      <c r="RM362" s="10"/>
      <c r="RN362" s="10"/>
      <c r="RO362" s="10"/>
      <c r="RP362" s="10"/>
      <c r="RQ362" s="10"/>
      <c r="RR362" s="10"/>
      <c r="RS362" s="10"/>
      <c r="RT362" s="10"/>
      <c r="RU362" s="10"/>
      <c r="RV362" s="10"/>
      <c r="RW362" s="10"/>
      <c r="RX362" s="10"/>
      <c r="RY362" s="10"/>
      <c r="RZ362" s="10"/>
      <c r="SA362" s="10"/>
      <c r="SB362" s="10"/>
      <c r="SC362" s="10"/>
      <c r="SD362" s="10"/>
      <c r="SE362" s="10"/>
      <c r="SF362" s="10"/>
      <c r="SG362" s="10"/>
      <c r="SH362" s="10"/>
      <c r="SI362" s="10"/>
      <c r="SJ362" s="10"/>
      <c r="SK362" s="10"/>
      <c r="SL362" s="10"/>
      <c r="SM362" s="10"/>
      <c r="SN362" s="10"/>
      <c r="SO362" s="10"/>
      <c r="SP362" s="10"/>
      <c r="SQ362" s="10"/>
      <c r="SR362" s="10"/>
      <c r="SS362" s="10"/>
      <c r="ST362" s="10"/>
      <c r="SU362" s="10"/>
      <c r="SV362" s="10"/>
      <c r="SW362" s="10"/>
      <c r="SX362" s="10"/>
      <c r="SY362" s="10"/>
      <c r="SZ362" s="10"/>
      <c r="TA362" s="10"/>
      <c r="TB362" s="10"/>
      <c r="TC362" s="10"/>
      <c r="TD362" s="10"/>
      <c r="TE362" s="10"/>
      <c r="TF362" s="10"/>
      <c r="TG362" s="10"/>
      <c r="TH362" s="10"/>
      <c r="TI362" s="10"/>
      <c r="TJ362" s="10"/>
      <c r="TK362" s="10"/>
      <c r="TL362" s="10"/>
      <c r="TM362" s="10"/>
      <c r="TN362" s="10"/>
      <c r="TO362" s="10"/>
      <c r="TP362" s="10"/>
      <c r="TQ362" s="10"/>
      <c r="TR362" s="10"/>
      <c r="TS362" s="10"/>
      <c r="TT362" s="10"/>
      <c r="TU362" s="10"/>
      <c r="TV362" s="10"/>
      <c r="TW362" s="10"/>
      <c r="TX362" s="10"/>
      <c r="TY362" s="10"/>
      <c r="TZ362" s="10"/>
      <c r="UA362" s="10"/>
      <c r="UB362" s="10"/>
      <c r="UC362" s="10"/>
      <c r="UD362" s="10"/>
      <c r="UE362" s="10"/>
      <c r="UF362" s="10"/>
      <c r="UG362" s="10"/>
      <c r="UH362" s="10"/>
      <c r="UI362" s="10"/>
      <c r="UJ362" s="10"/>
      <c r="UK362" s="10"/>
      <c r="UL362" s="10"/>
      <c r="UM362" s="10"/>
      <c r="UN362" s="10"/>
      <c r="UO362" s="10"/>
      <c r="UP362" s="10"/>
      <c r="UQ362" s="10"/>
      <c r="UR362" s="10"/>
      <c r="US362" s="10"/>
      <c r="UT362" s="10"/>
      <c r="UU362" s="10"/>
      <c r="UV362" s="10"/>
      <c r="UW362" s="10"/>
      <c r="UX362" s="10"/>
      <c r="UY362" s="10"/>
      <c r="UZ362" s="10"/>
      <c r="VA362" s="10"/>
      <c r="VB362" s="10"/>
      <c r="VC362" s="10"/>
      <c r="VD362" s="10"/>
      <c r="VE362" s="10"/>
      <c r="VF362" s="10"/>
      <c r="VG362" s="10"/>
      <c r="VH362" s="10"/>
      <c r="VI362" s="10"/>
      <c r="VJ362" s="10"/>
      <c r="VK362" s="10"/>
      <c r="VL362" s="10"/>
      <c r="VM362" s="10"/>
      <c r="VN362" s="10"/>
      <c r="VO362" s="10"/>
      <c r="VP362" s="10"/>
      <c r="VQ362" s="10"/>
      <c r="VR362" s="10"/>
      <c r="VS362" s="10"/>
      <c r="VT362" s="10"/>
      <c r="VU362" s="10"/>
      <c r="VV362" s="10"/>
      <c r="VW362" s="10"/>
      <c r="VX362" s="10"/>
      <c r="VY362" s="10"/>
      <c r="VZ362" s="10"/>
      <c r="WA362" s="10"/>
      <c r="WB362" s="10"/>
      <c r="WC362" s="10"/>
      <c r="WD362" s="10"/>
      <c r="WE362" s="10"/>
      <c r="WF362" s="10"/>
      <c r="WG362" s="10"/>
      <c r="WH362" s="10"/>
      <c r="WI362" s="10"/>
      <c r="WJ362" s="10"/>
      <c r="WK362" s="10"/>
      <c r="WL362" s="10"/>
      <c r="WM362" s="10"/>
      <c r="WN362" s="10"/>
      <c r="WO362" s="10"/>
      <c r="WP362" s="10"/>
      <c r="WQ362" s="10"/>
      <c r="WR362" s="10"/>
      <c r="WS362" s="10"/>
      <c r="WT362" s="10"/>
      <c r="WU362" s="10"/>
      <c r="WV362" s="10"/>
      <c r="WW362" s="10"/>
      <c r="WX362" s="10"/>
      <c r="WY362" s="10"/>
      <c r="WZ362" s="10"/>
      <c r="XA362" s="10"/>
      <c r="XB362" s="10"/>
      <c r="XC362" s="10"/>
      <c r="XD362" s="10"/>
      <c r="XE362" s="10"/>
      <c r="XF362" s="10"/>
      <c r="XG362" s="10"/>
      <c r="XH362" s="10"/>
      <c r="XI362" s="10"/>
      <c r="XJ362" s="10"/>
      <c r="XK362" s="10"/>
      <c r="XL362" s="10"/>
      <c r="XM362" s="10"/>
      <c r="XN362" s="10"/>
      <c r="XO362" s="10"/>
      <c r="XP362" s="10"/>
      <c r="XQ362" s="10"/>
      <c r="XR362" s="10"/>
      <c r="XS362" s="10"/>
      <c r="XT362" s="10"/>
      <c r="XU362" s="10"/>
      <c r="XV362" s="10"/>
      <c r="XW362" s="10"/>
      <c r="XX362" s="10"/>
      <c r="XY362" s="10"/>
      <c r="XZ362" s="10"/>
      <c r="YA362" s="10"/>
      <c r="YB362" s="10"/>
      <c r="YC362" s="10"/>
      <c r="YD362" s="10"/>
      <c r="YE362" s="10"/>
      <c r="YF362" s="10"/>
      <c r="YG362" s="10"/>
      <c r="YH362" s="10"/>
      <c r="YI362" s="10"/>
      <c r="YJ362" s="10"/>
      <c r="YK362" s="10"/>
      <c r="YL362" s="10"/>
      <c r="YM362" s="10"/>
      <c r="YN362" s="10"/>
      <c r="YO362" s="10"/>
      <c r="YP362" s="10"/>
      <c r="YQ362" s="10"/>
      <c r="YR362" s="10"/>
      <c r="YS362" s="10"/>
      <c r="YT362" s="10"/>
      <c r="YU362" s="10"/>
      <c r="YV362" s="10"/>
      <c r="YW362" s="10"/>
      <c r="YX362" s="10"/>
      <c r="YY362" s="10"/>
      <c r="YZ362" s="10"/>
      <c r="ZA362" s="10"/>
      <c r="ZB362" s="10"/>
      <c r="ZC362" s="10"/>
      <c r="ZD362" s="10"/>
      <c r="ZE362" s="10"/>
      <c r="ZF362" s="10"/>
      <c r="ZG362" s="10"/>
      <c r="ZH362" s="10"/>
      <c r="ZI362" s="10"/>
      <c r="ZJ362" s="10"/>
      <c r="ZK362" s="10"/>
      <c r="ZL362" s="10"/>
      <c r="ZM362" s="10"/>
      <c r="ZN362" s="10"/>
      <c r="ZO362" s="10"/>
      <c r="ZP362" s="10"/>
      <c r="ZQ362" s="10"/>
      <c r="ZR362" s="10"/>
      <c r="ZS362" s="10"/>
      <c r="ZT362" s="10"/>
      <c r="ZU362" s="10"/>
      <c r="ZV362" s="10"/>
      <c r="ZW362" s="10"/>
      <c r="ZX362" s="10"/>
      <c r="ZY362" s="10"/>
      <c r="ZZ362" s="10"/>
      <c r="AAA362" s="10"/>
      <c r="AAB362" s="10"/>
      <c r="AAC362" s="10"/>
      <c r="AAD362" s="10"/>
      <c r="AAE362" s="10"/>
      <c r="AAF362" s="10"/>
      <c r="AAG362" s="10"/>
      <c r="AAH362" s="10"/>
      <c r="AAI362" s="10"/>
      <c r="AAJ362" s="10"/>
      <c r="AAK362" s="10"/>
      <c r="AAL362" s="10"/>
      <c r="AAM362" s="10"/>
      <c r="AAN362" s="10"/>
      <c r="AAO362" s="10"/>
      <c r="AAP362" s="10"/>
      <c r="AAQ362" s="10"/>
      <c r="AAR362" s="10"/>
      <c r="AAS362" s="10"/>
      <c r="AAT362" s="10"/>
      <c r="AAU362" s="10"/>
      <c r="AAV362" s="10"/>
      <c r="AAW362" s="10"/>
      <c r="AAX362" s="10"/>
      <c r="AAY362" s="10"/>
      <c r="AAZ362" s="10"/>
      <c r="ABA362" s="10"/>
      <c r="ABB362" s="10"/>
      <c r="ABC362" s="10"/>
      <c r="ABD362" s="10"/>
      <c r="ABE362" s="10"/>
      <c r="ABF362" s="10"/>
      <c r="ABG362" s="10"/>
      <c r="ABH362" s="10"/>
      <c r="ABI362" s="10"/>
      <c r="ABJ362" s="10"/>
      <c r="ABK362" s="10"/>
      <c r="ABL362" s="10"/>
      <c r="ABM362" s="10"/>
      <c r="ABN362" s="10"/>
      <c r="ABO362" s="10"/>
      <c r="ABP362" s="10"/>
      <c r="ABQ362" s="10"/>
      <c r="ABR362" s="10"/>
      <c r="ABS362" s="10"/>
      <c r="ABT362" s="10"/>
      <c r="ABU362" s="10"/>
      <c r="ABV362" s="10"/>
      <c r="ABW362" s="10"/>
      <c r="ABX362" s="10"/>
      <c r="ABY362" s="10"/>
      <c r="ABZ362" s="10"/>
      <c r="ACA362" s="10"/>
      <c r="ACB362" s="10"/>
      <c r="ACC362" s="10"/>
      <c r="ACD362" s="10"/>
      <c r="ACE362" s="10"/>
      <c r="ACF362" s="10"/>
      <c r="ACG362" s="10"/>
      <c r="ACH362" s="10"/>
      <c r="ACI362" s="10"/>
      <c r="ACJ362" s="10"/>
      <c r="ACK362" s="10"/>
      <c r="ACL362" s="10"/>
      <c r="ACM362" s="10"/>
      <c r="ACN362" s="10"/>
      <c r="ACO362" s="10"/>
      <c r="ACP362" s="10"/>
      <c r="ACQ362" s="10"/>
      <c r="ACR362" s="10"/>
      <c r="ACS362" s="10"/>
      <c r="ACT362" s="10"/>
      <c r="ACU362" s="10"/>
      <c r="ACV362" s="10"/>
      <c r="ACW362" s="10"/>
      <c r="ACX362" s="10"/>
      <c r="ACY362" s="10"/>
      <c r="ACZ362" s="10"/>
      <c r="ADA362" s="10"/>
      <c r="ADB362" s="10"/>
      <c r="ADC362" s="10"/>
      <c r="ADD362" s="10"/>
      <c r="ADE362" s="10"/>
      <c r="ADF362" s="10"/>
      <c r="ADG362" s="10"/>
      <c r="ADH362" s="10"/>
      <c r="ADI362" s="10"/>
      <c r="ADJ362" s="10"/>
      <c r="ADK362" s="10"/>
      <c r="ADL362" s="10"/>
      <c r="ADM362" s="10"/>
      <c r="ADN362" s="10"/>
      <c r="ADO362" s="10"/>
      <c r="ADP362" s="10"/>
      <c r="ADQ362" s="10"/>
      <c r="ADR362" s="10"/>
      <c r="ADS362" s="10"/>
      <c r="ADT362" s="10"/>
      <c r="ADU362" s="10"/>
      <c r="ADV362" s="10"/>
      <c r="ADW362" s="10"/>
      <c r="ADX362" s="10"/>
      <c r="ADY362" s="10"/>
      <c r="ADZ362" s="10"/>
      <c r="AEA362" s="10"/>
      <c r="AEB362" s="10"/>
      <c r="AEC362" s="10"/>
      <c r="AED362" s="10"/>
      <c r="AEE362" s="10"/>
      <c r="AEF362" s="10"/>
      <c r="AEG362" s="10"/>
      <c r="AEH362" s="10"/>
      <c r="AEI362" s="10"/>
      <c r="AEJ362" s="10"/>
      <c r="AEK362" s="10"/>
      <c r="AEL362" s="10"/>
      <c r="AEM362" s="10"/>
      <c r="AEN362" s="10"/>
      <c r="AEO362" s="10"/>
      <c r="AEP362" s="10"/>
      <c r="AEQ362" s="10"/>
      <c r="AER362" s="10"/>
      <c r="AES362" s="10"/>
      <c r="AET362" s="10"/>
      <c r="AEU362" s="10"/>
      <c r="AEV362" s="10"/>
      <c r="AEW362" s="10"/>
      <c r="AEX362" s="10"/>
      <c r="AEY362" s="10"/>
      <c r="AEZ362" s="10"/>
      <c r="AFA362" s="10"/>
      <c r="AFB362" s="10"/>
      <c r="AFC362" s="10"/>
      <c r="AFD362" s="10"/>
      <c r="AFE362" s="10"/>
      <c r="AFF362" s="10"/>
      <c r="AFG362" s="10"/>
      <c r="AFH362" s="10"/>
      <c r="AFI362" s="10"/>
      <c r="AFJ362" s="10"/>
      <c r="AFK362" s="10"/>
      <c r="AFL362" s="10"/>
      <c r="AFM362" s="10"/>
      <c r="AFN362" s="10"/>
      <c r="AFO362" s="10"/>
      <c r="AFP362" s="10"/>
      <c r="AFQ362" s="10"/>
      <c r="AFR362" s="10"/>
      <c r="AFS362" s="10"/>
      <c r="AFT362" s="10"/>
      <c r="AFU362" s="10"/>
      <c r="AFV362" s="10"/>
      <c r="AFW362" s="10"/>
      <c r="AFX362" s="10"/>
      <c r="AFY362" s="10"/>
      <c r="AFZ362" s="10"/>
      <c r="AGA362" s="10"/>
      <c r="AGB362" s="10"/>
      <c r="AGC362" s="10"/>
      <c r="AGD362" s="10"/>
      <c r="AGE362" s="10"/>
      <c r="AGF362" s="10"/>
      <c r="AGG362" s="10"/>
      <c r="AGH362" s="10"/>
      <c r="AGI362" s="10"/>
      <c r="AGJ362" s="10"/>
      <c r="AGK362" s="10"/>
      <c r="AGL362" s="10"/>
      <c r="AGM362" s="10"/>
      <c r="AGN362" s="10"/>
      <c r="AGO362" s="10"/>
      <c r="AGP362" s="10"/>
      <c r="AGQ362" s="10"/>
      <c r="AGR362" s="10"/>
      <c r="AGS362" s="10"/>
      <c r="AGT362" s="10"/>
      <c r="AGU362" s="10"/>
      <c r="AGV362" s="10"/>
      <c r="AGW362" s="10"/>
      <c r="AGX362" s="10"/>
      <c r="AGY362" s="10"/>
      <c r="AGZ362" s="10"/>
      <c r="AHA362" s="10"/>
      <c r="AHB362" s="10"/>
      <c r="AHC362" s="10"/>
      <c r="AHD362" s="10"/>
      <c r="AHE362" s="10"/>
      <c r="AHF362" s="10"/>
      <c r="AHG362" s="10"/>
      <c r="AHH362" s="10"/>
      <c r="AHI362" s="10"/>
      <c r="AHJ362" s="10"/>
      <c r="AHK362" s="10"/>
      <c r="AHL362" s="10"/>
      <c r="AHM362" s="10"/>
      <c r="AHN362" s="10"/>
      <c r="AHO362" s="10"/>
      <c r="AHP362" s="10"/>
      <c r="AHQ362" s="10"/>
      <c r="AHR362" s="10"/>
      <c r="AHS362" s="10"/>
      <c r="AHT362" s="10"/>
      <c r="AHU362" s="10"/>
      <c r="AHV362" s="10"/>
      <c r="AHW362" s="10"/>
      <c r="AHX362" s="10"/>
      <c r="AHY362" s="10"/>
      <c r="AHZ362" s="10"/>
      <c r="AIA362" s="10"/>
      <c r="AIB362" s="10"/>
      <c r="AIC362" s="10"/>
      <c r="AID362" s="10"/>
      <c r="AIE362" s="10"/>
      <c r="AIF362" s="10"/>
      <c r="AIG362" s="10"/>
      <c r="AIH362" s="10"/>
      <c r="AII362" s="10"/>
      <c r="AIJ362" s="10"/>
      <c r="AIK362" s="10"/>
      <c r="AIL362" s="10"/>
      <c r="AIM362" s="10"/>
      <c r="AIN362" s="10"/>
      <c r="AIO362" s="10"/>
      <c r="AIP362" s="10"/>
      <c r="AIQ362" s="10"/>
      <c r="AIR362" s="10"/>
      <c r="AIS362" s="10"/>
      <c r="AIT362" s="10"/>
      <c r="AIU362" s="10"/>
      <c r="AIV362" s="10"/>
      <c r="AIW362" s="10"/>
      <c r="AIX362" s="10"/>
      <c r="AIY362" s="10"/>
      <c r="AIZ362" s="10"/>
      <c r="AJA362" s="10"/>
      <c r="AJB362" s="10"/>
      <c r="AJC362" s="10"/>
      <c r="AJD362" s="10"/>
      <c r="AJE362" s="10"/>
      <c r="AJF362" s="10"/>
      <c r="AJG362" s="10"/>
      <c r="AJH362" s="10"/>
      <c r="AJI362" s="10"/>
      <c r="AJJ362" s="10"/>
      <c r="AJK362" s="10"/>
      <c r="AJL362" s="10"/>
      <c r="AJM362" s="10"/>
      <c r="AJN362" s="10"/>
      <c r="AJO362" s="10"/>
      <c r="AJP362" s="10"/>
      <c r="AJQ362" s="10"/>
      <c r="AJR362" s="10"/>
      <c r="AJS362" s="10"/>
      <c r="AJT362" s="10"/>
      <c r="AJU362" s="10"/>
      <c r="AJV362" s="10"/>
      <c r="AJW362" s="10"/>
      <c r="AJX362" s="10"/>
      <c r="AJY362" s="10"/>
      <c r="AJZ362" s="10"/>
      <c r="AKA362" s="10"/>
      <c r="AKB362" s="10"/>
      <c r="AKC362" s="10"/>
      <c r="AKD362" s="10"/>
      <c r="AKE362" s="10"/>
      <c r="AKF362" s="10"/>
      <c r="AKG362" s="10"/>
      <c r="AKH362" s="10"/>
      <c r="AKI362" s="10"/>
      <c r="AKJ362" s="10"/>
      <c r="AKK362" s="10"/>
      <c r="AKL362" s="10"/>
      <c r="AKM362" s="10"/>
      <c r="AKN362" s="10"/>
      <c r="AKO362" s="10"/>
      <c r="AKP362" s="10"/>
      <c r="AKQ362" s="10"/>
      <c r="AKR362" s="10"/>
      <c r="AKS362" s="10"/>
      <c r="AKT362" s="10"/>
      <c r="AKU362" s="10"/>
      <c r="AKV362" s="10"/>
      <c r="AKW362" s="10"/>
      <c r="AKX362" s="10"/>
      <c r="AKY362" s="10"/>
      <c r="AKZ362" s="10"/>
      <c r="ALA362" s="10"/>
      <c r="ALB362" s="10"/>
      <c r="ALC362" s="10"/>
      <c r="ALD362" s="10"/>
      <c r="ALE362" s="10"/>
      <c r="ALF362" s="10"/>
      <c r="ALG362" s="10"/>
      <c r="ALH362" s="10"/>
      <c r="ALI362" s="10"/>
      <c r="ALJ362" s="10"/>
      <c r="ALK362" s="10"/>
      <c r="ALL362" s="10"/>
      <c r="ALM362" s="10"/>
      <c r="ALN362" s="10"/>
      <c r="ALO362" s="10"/>
      <c r="ALP362" s="10"/>
      <c r="ALQ362" s="10"/>
      <c r="ALR362" s="10"/>
      <c r="ALS362" s="10"/>
      <c r="ALT362" s="10"/>
      <c r="ALU362" s="10"/>
      <c r="ALV362" s="10"/>
      <c r="ALW362" s="10"/>
      <c r="ALX362" s="10"/>
      <c r="ALY362" s="10"/>
      <c r="ALZ362" s="10"/>
      <c r="AMA362" s="10"/>
      <c r="AMB362" s="10"/>
      <c r="AMC362" s="10"/>
      <c r="AMD362" s="10"/>
      <c r="AME362" s="10"/>
      <c r="AMF362" s="10"/>
      <c r="AMG362" s="10"/>
      <c r="AMH362" s="10"/>
      <c r="AMI362" s="10"/>
      <c r="AMJ362" s="10"/>
      <c r="AMK362" s="10"/>
      <c r="AML362" s="10"/>
      <c r="AMM362" s="10"/>
      <c r="AMN362" s="10"/>
      <c r="AMO362" s="10"/>
      <c r="AMP362" s="10"/>
      <c r="AMQ362" s="10"/>
      <c r="AMR362" s="10"/>
      <c r="AMS362" s="10"/>
      <c r="AMT362" s="10"/>
      <c r="AMU362" s="10"/>
      <c r="AMV362" s="10"/>
      <c r="AMW362" s="10"/>
      <c r="AMX362" s="10"/>
      <c r="AMY362" s="10"/>
      <c r="AMZ362" s="10"/>
      <c r="ANA362" s="10"/>
      <c r="ANB362" s="10"/>
      <c r="ANC362" s="10"/>
      <c r="AND362" s="10"/>
      <c r="ANE362" s="10"/>
      <c r="ANF362" s="10"/>
      <c r="ANG362" s="10"/>
      <c r="ANH362" s="10"/>
      <c r="ANI362" s="10"/>
      <c r="ANJ362" s="10"/>
      <c r="ANK362" s="10"/>
      <c r="ANL362" s="10"/>
      <c r="ANM362" s="10"/>
      <c r="ANN362" s="10"/>
      <c r="ANO362" s="10"/>
      <c r="ANP362" s="10"/>
      <c r="ANQ362" s="10"/>
      <c r="ANR362" s="10"/>
      <c r="ANS362" s="10"/>
      <c r="ANT362" s="10"/>
      <c r="ANU362" s="10"/>
      <c r="ANV362" s="10"/>
      <c r="ANW362" s="10"/>
      <c r="ANX362" s="10"/>
      <c r="ANY362" s="10"/>
      <c r="ANZ362" s="10"/>
      <c r="AOA362" s="10"/>
      <c r="AOB362" s="10"/>
      <c r="AOC362" s="10"/>
      <c r="AOD362" s="10"/>
      <c r="AOE362" s="10"/>
      <c r="AOF362" s="10"/>
      <c r="AOG362" s="10"/>
      <c r="AOH362" s="10"/>
      <c r="AOI362" s="10"/>
      <c r="AOJ362" s="10"/>
      <c r="AOK362" s="10"/>
      <c r="AOL362" s="10"/>
      <c r="AOM362" s="10"/>
      <c r="AON362" s="10"/>
      <c r="AOO362" s="10"/>
      <c r="AOP362" s="10"/>
      <c r="AOQ362" s="10"/>
      <c r="AOR362" s="10"/>
      <c r="AOS362" s="10"/>
      <c r="AOT362" s="10"/>
      <c r="AOU362" s="10"/>
      <c r="AOV362" s="10"/>
      <c r="AOW362" s="10"/>
      <c r="AOX362" s="10"/>
      <c r="AOY362" s="10"/>
      <c r="AOZ362" s="10"/>
      <c r="APA362" s="10"/>
      <c r="APB362" s="10"/>
      <c r="APC362" s="10"/>
      <c r="APD362" s="10"/>
      <c r="APE362" s="10"/>
      <c r="APF362" s="10"/>
      <c r="APG362" s="10"/>
      <c r="APH362" s="10"/>
      <c r="API362" s="10"/>
      <c r="APJ362" s="10"/>
      <c r="APK362" s="10"/>
      <c r="APL362" s="10"/>
      <c r="APM362" s="10"/>
      <c r="APN362" s="10"/>
      <c r="APO362" s="10"/>
      <c r="APP362" s="10"/>
      <c r="APQ362" s="10"/>
      <c r="APR362" s="10"/>
      <c r="APS362" s="10"/>
      <c r="APT362" s="10"/>
      <c r="APU362" s="10"/>
      <c r="APV362" s="10"/>
      <c r="APW362" s="10"/>
      <c r="APX362" s="10"/>
      <c r="APY362" s="10"/>
      <c r="APZ362" s="10"/>
      <c r="AQA362" s="10"/>
      <c r="AQB362" s="10"/>
      <c r="AQC362" s="10"/>
      <c r="AQD362" s="10"/>
      <c r="AQE362" s="10"/>
      <c r="AQF362" s="10"/>
      <c r="AQG362" s="10"/>
      <c r="AQH362" s="10"/>
      <c r="AQI362" s="10"/>
      <c r="AQJ362" s="10"/>
      <c r="AQK362" s="10"/>
      <c r="AQL362" s="10"/>
      <c r="AQM362" s="10"/>
      <c r="AQN362" s="10"/>
      <c r="AQO362" s="10"/>
      <c r="AQP362" s="10"/>
      <c r="AQQ362" s="10"/>
      <c r="AQR362" s="10"/>
      <c r="AQS362" s="10"/>
      <c r="AQT362" s="10"/>
      <c r="AQU362" s="10"/>
      <c r="AQV362" s="10"/>
      <c r="AQW362" s="10"/>
      <c r="AQX362" s="10"/>
      <c r="AQY362" s="10"/>
      <c r="AQZ362" s="10"/>
      <c r="ARA362" s="10"/>
      <c r="ARB362" s="10"/>
      <c r="ARC362" s="10"/>
      <c r="ARD362" s="10"/>
      <c r="ARE362" s="10"/>
      <c r="ARF362" s="10"/>
      <c r="ARG362" s="10"/>
      <c r="ARH362" s="10"/>
      <c r="ARI362" s="10"/>
      <c r="ARJ362" s="10"/>
      <c r="ARK362" s="10"/>
      <c r="ARL362" s="10"/>
      <c r="ARM362" s="10"/>
      <c r="ARN362" s="10"/>
      <c r="ARO362" s="10"/>
      <c r="ARP362" s="10"/>
      <c r="ARQ362" s="10"/>
      <c r="ARR362" s="10"/>
      <c r="ARS362" s="10"/>
      <c r="ART362" s="10"/>
      <c r="ARU362" s="10"/>
      <c r="ARV362" s="10"/>
      <c r="ARW362" s="10"/>
      <c r="ARX362" s="10"/>
      <c r="ARY362" s="10"/>
      <c r="ARZ362" s="10"/>
      <c r="ASA362" s="10"/>
      <c r="ASB362" s="10"/>
      <c r="ASC362" s="10"/>
      <c r="ASD362" s="10"/>
      <c r="ASE362" s="10"/>
      <c r="ASF362" s="10"/>
      <c r="ASG362" s="10"/>
      <c r="ASH362" s="10"/>
      <c r="ASI362" s="10"/>
      <c r="ASJ362" s="10"/>
      <c r="ASK362" s="10"/>
      <c r="ASL362" s="10"/>
      <c r="ASM362" s="10"/>
      <c r="ASN362" s="10"/>
      <c r="ASO362" s="10"/>
      <c r="ASP362" s="10"/>
      <c r="ASQ362" s="10"/>
      <c r="ASR362" s="10"/>
      <c r="ASS362" s="10"/>
      <c r="AST362" s="10"/>
      <c r="ASU362" s="10"/>
      <c r="ASV362" s="10"/>
      <c r="ASW362" s="10"/>
      <c r="ASX362" s="10"/>
      <c r="ASY362" s="10"/>
      <c r="ASZ362" s="10"/>
      <c r="ATA362" s="10"/>
      <c r="ATB362" s="10"/>
      <c r="ATC362" s="10"/>
      <c r="ATD362" s="10"/>
      <c r="ATE362" s="10"/>
      <c r="ATF362" s="10"/>
      <c r="ATG362" s="10"/>
      <c r="ATH362" s="10"/>
      <c r="ATI362" s="10"/>
      <c r="ATJ362" s="10"/>
      <c r="ATK362" s="10"/>
      <c r="ATL362" s="10"/>
      <c r="ATM362" s="10"/>
      <c r="ATN362" s="10"/>
      <c r="ATO362" s="10"/>
      <c r="ATP362" s="10"/>
      <c r="ATQ362" s="10"/>
      <c r="ATR362" s="10"/>
      <c r="ATS362" s="10"/>
      <c r="ATT362" s="10"/>
      <c r="ATU362" s="10"/>
      <c r="ATV362" s="10"/>
      <c r="ATW362" s="10"/>
      <c r="ATX362" s="10"/>
      <c r="ATY362" s="10"/>
      <c r="ATZ362" s="10"/>
      <c r="AUA362" s="10"/>
      <c r="AUB362" s="10"/>
      <c r="AUC362" s="10"/>
      <c r="AUD362" s="10"/>
      <c r="AUE362" s="10"/>
      <c r="AUF362" s="10"/>
      <c r="AUG362" s="10"/>
      <c r="AUH362" s="10"/>
      <c r="AUI362" s="10"/>
      <c r="AUJ362" s="10"/>
      <c r="AUK362" s="10"/>
      <c r="AUL362" s="10"/>
      <c r="AUM362" s="10"/>
      <c r="AUN362" s="10"/>
      <c r="AUO362" s="10"/>
      <c r="AUP362" s="10"/>
      <c r="AUQ362" s="10"/>
      <c r="AUR362" s="10"/>
      <c r="AUS362" s="10"/>
      <c r="AUT362" s="10"/>
      <c r="AUU362" s="10"/>
      <c r="AUV362" s="10"/>
      <c r="AUW362" s="10"/>
      <c r="AUX362" s="10"/>
      <c r="AUY362" s="10"/>
      <c r="AUZ362" s="10"/>
      <c r="AVA362" s="10"/>
      <c r="AVB362" s="10"/>
      <c r="AVC362" s="10"/>
      <c r="AVD362" s="10"/>
      <c r="AVE362" s="10"/>
      <c r="AVF362" s="10"/>
      <c r="AVG362" s="10"/>
      <c r="AVH362" s="10"/>
      <c r="AVI362" s="10"/>
      <c r="AVJ362" s="10"/>
      <c r="AVK362" s="10"/>
      <c r="AVL362" s="10"/>
      <c r="AVM362" s="10"/>
      <c r="AVN362" s="10"/>
      <c r="AVO362" s="10"/>
      <c r="AVP362" s="10"/>
      <c r="AVQ362" s="10"/>
      <c r="AVR362" s="10"/>
      <c r="AVS362" s="10"/>
      <c r="AVT362" s="10"/>
      <c r="AVU362" s="10"/>
      <c r="AVV362" s="10"/>
      <c r="AVW362" s="10"/>
      <c r="AVX362" s="10"/>
      <c r="AVY362" s="10"/>
      <c r="AVZ362" s="10"/>
      <c r="AWA362" s="10"/>
      <c r="AWB362" s="10"/>
      <c r="AWC362" s="10"/>
      <c r="AWD362" s="10"/>
      <c r="AWE362" s="10"/>
      <c r="AWF362" s="10"/>
      <c r="AWG362" s="10"/>
      <c r="AWH362" s="10"/>
      <c r="AWI362" s="10"/>
      <c r="AWJ362" s="10"/>
      <c r="AWK362" s="10"/>
      <c r="AWL362" s="10"/>
      <c r="AWM362" s="10"/>
      <c r="AWN362" s="10"/>
      <c r="AWO362" s="10"/>
      <c r="AWP362" s="10"/>
      <c r="AWQ362" s="10"/>
      <c r="AWR362" s="10"/>
      <c r="AWS362" s="10"/>
      <c r="AWT362" s="10"/>
      <c r="AWU362" s="10"/>
      <c r="AWV362" s="10"/>
      <c r="AWW362" s="10"/>
      <c r="AWX362" s="10"/>
      <c r="AWY362" s="10"/>
      <c r="AWZ362" s="10"/>
      <c r="AXA362" s="10"/>
      <c r="AXB362" s="10"/>
      <c r="AXC362" s="10"/>
      <c r="AXD362" s="10"/>
      <c r="AXE362" s="10"/>
      <c r="AXF362" s="10"/>
      <c r="AXG362" s="10"/>
      <c r="AXH362" s="10"/>
      <c r="AXI362" s="10"/>
      <c r="AXJ362" s="10"/>
      <c r="AXK362" s="10"/>
      <c r="AXL362" s="10"/>
      <c r="AXM362" s="10"/>
      <c r="AXN362" s="10"/>
      <c r="AXO362" s="10"/>
      <c r="AXP362" s="10"/>
      <c r="AXQ362" s="10"/>
      <c r="AXR362" s="10"/>
      <c r="AXS362" s="10"/>
      <c r="AXT362" s="10"/>
      <c r="AXU362" s="10"/>
      <c r="AXV362" s="10"/>
      <c r="AXW362" s="10"/>
      <c r="AXX362" s="10"/>
      <c r="AXY362" s="10"/>
      <c r="AXZ362" s="10"/>
      <c r="AYA362" s="10"/>
      <c r="AYB362" s="10"/>
      <c r="AYC362" s="10"/>
      <c r="AYD362" s="10"/>
      <c r="AYE362" s="10"/>
      <c r="AYF362" s="10"/>
      <c r="AYG362" s="10"/>
      <c r="AYH362" s="10"/>
      <c r="AYI362" s="10"/>
      <c r="AYJ362" s="10"/>
      <c r="AYK362" s="10"/>
      <c r="AYL362" s="10"/>
      <c r="AYM362" s="10"/>
      <c r="AYN362" s="10"/>
      <c r="AYO362" s="10"/>
      <c r="AYP362" s="10"/>
      <c r="AYQ362" s="10"/>
      <c r="AYR362" s="10"/>
      <c r="AYS362" s="10"/>
      <c r="AYT362" s="10"/>
      <c r="AYU362" s="10"/>
      <c r="AYV362" s="10"/>
      <c r="AYW362" s="10"/>
      <c r="AYX362" s="10"/>
      <c r="AYY362" s="10"/>
      <c r="AYZ362" s="10"/>
      <c r="AZA362" s="10"/>
      <c r="AZB362" s="10"/>
      <c r="AZC362" s="10"/>
      <c r="AZD362" s="10"/>
      <c r="AZE362" s="10"/>
      <c r="AZF362" s="10"/>
      <c r="AZG362" s="10"/>
      <c r="AZH362" s="10"/>
      <c r="AZI362" s="10"/>
      <c r="AZJ362" s="10"/>
      <c r="AZK362" s="10"/>
      <c r="AZL362" s="10"/>
      <c r="AZM362" s="10"/>
      <c r="AZN362" s="10"/>
      <c r="AZO362" s="10"/>
      <c r="AZP362" s="10"/>
      <c r="AZQ362" s="10"/>
      <c r="AZR362" s="10"/>
      <c r="AZS362" s="10"/>
      <c r="AZT362" s="10"/>
      <c r="AZU362" s="10"/>
      <c r="AZV362" s="10"/>
      <c r="AZW362" s="10"/>
      <c r="AZX362" s="10"/>
      <c r="AZY362" s="10"/>
      <c r="AZZ362" s="10"/>
      <c r="BAA362" s="10"/>
      <c r="BAB362" s="10"/>
      <c r="BAC362" s="10"/>
      <c r="BAD362" s="10"/>
      <c r="BAE362" s="10"/>
      <c r="BAF362" s="10"/>
      <c r="BAG362" s="10"/>
      <c r="BAH362" s="10"/>
      <c r="BAI362" s="10"/>
      <c r="BAJ362" s="10"/>
      <c r="BAK362" s="10"/>
      <c r="BAL362" s="10"/>
      <c r="BAM362" s="10"/>
      <c r="BAN362" s="10"/>
      <c r="BAO362" s="10"/>
      <c r="BAP362" s="10"/>
      <c r="BAQ362" s="10"/>
      <c r="BAR362" s="10"/>
      <c r="BAS362" s="10"/>
      <c r="BAT362" s="10"/>
      <c r="BAU362" s="10"/>
      <c r="BAV362" s="10"/>
      <c r="BAW362" s="10"/>
      <c r="BAX362" s="10"/>
      <c r="BAY362" s="10"/>
      <c r="BAZ362" s="10"/>
      <c r="BBA362" s="10"/>
      <c r="BBB362" s="10"/>
      <c r="BBC362" s="10"/>
      <c r="BBD362" s="10"/>
      <c r="BBE362" s="10"/>
      <c r="BBF362" s="10"/>
      <c r="BBG362" s="10"/>
      <c r="BBH362" s="10"/>
      <c r="BBI362" s="10"/>
      <c r="BBJ362" s="10"/>
      <c r="BBK362" s="10"/>
      <c r="BBL362" s="10"/>
      <c r="BBM362" s="10"/>
      <c r="BBN362" s="10"/>
      <c r="BBO362" s="10"/>
      <c r="BBP362" s="10"/>
      <c r="BBQ362" s="10"/>
      <c r="BBR362" s="10"/>
      <c r="BBS362" s="10"/>
      <c r="BBT362" s="10"/>
      <c r="BBU362" s="10"/>
      <c r="BBV362" s="10"/>
      <c r="BBW362" s="10"/>
      <c r="BBX362" s="10"/>
      <c r="BBY362" s="10"/>
      <c r="BBZ362" s="10"/>
      <c r="BCA362" s="10"/>
      <c r="BCB362" s="10"/>
      <c r="BCC362" s="10"/>
      <c r="BCD362" s="10"/>
      <c r="BCE362" s="10"/>
      <c r="BCF362" s="10"/>
      <c r="BCG362" s="10"/>
      <c r="BCH362" s="10"/>
      <c r="BCI362" s="10"/>
      <c r="BCJ362" s="10"/>
      <c r="BCK362" s="10"/>
      <c r="BCL362" s="10"/>
      <c r="BCM362" s="10"/>
      <c r="BCN362" s="10"/>
      <c r="BCO362" s="10"/>
      <c r="BCP362" s="10"/>
      <c r="BCQ362" s="10"/>
      <c r="BCR362" s="10"/>
      <c r="BCS362" s="10"/>
      <c r="BCT362" s="10"/>
    </row>
    <row r="363" spans="1:1450" s="37" customFormat="1" x14ac:dyDescent="0.25">
      <c r="A363" s="66" t="s">
        <v>655</v>
      </c>
      <c r="B363" s="33" t="s">
        <v>655</v>
      </c>
      <c r="C363" s="33" t="s">
        <v>542</v>
      </c>
      <c r="D363" s="33" t="s">
        <v>790</v>
      </c>
      <c r="E363" s="67" t="s">
        <v>783</v>
      </c>
      <c r="F363" s="67" t="s">
        <v>791</v>
      </c>
      <c r="G363" s="67">
        <v>30353</v>
      </c>
      <c r="H363" s="67">
        <v>1909</v>
      </c>
      <c r="I363" s="67">
        <v>1020</v>
      </c>
      <c r="J363" s="67"/>
      <c r="K363" s="67"/>
      <c r="L363" s="33"/>
      <c r="M363" s="33"/>
      <c r="N363" s="33"/>
      <c r="O363" s="33" t="str">
        <f t="shared" si="59"/>
        <v/>
      </c>
      <c r="P363" s="68"/>
      <c r="Q363" s="68">
        <f t="shared" si="61"/>
        <v>2786.2857142857138</v>
      </c>
      <c r="R363" s="34">
        <f t="shared" si="62"/>
        <v>30353</v>
      </c>
      <c r="S363" s="34">
        <f t="shared" si="60"/>
        <v>1020</v>
      </c>
      <c r="T363" s="33"/>
      <c r="U363" s="33"/>
      <c r="V363" s="33"/>
      <c r="W363" s="68">
        <f t="shared" si="63"/>
        <v>19.486742705796924</v>
      </c>
      <c r="X363" s="33"/>
      <c r="Y363" s="75"/>
      <c r="Z363" s="75"/>
      <c r="AA363" s="75"/>
      <c r="AB363" s="75"/>
      <c r="AC363" s="33"/>
      <c r="AD363" s="33"/>
      <c r="AE363" s="33"/>
      <c r="AF363" s="33"/>
      <c r="AG363" s="76"/>
      <c r="AH363" s="36"/>
      <c r="AI363" s="36"/>
      <c r="AJ363" s="36"/>
      <c r="AK363" s="36"/>
      <c r="AL363" s="33"/>
      <c r="AM363" s="10"/>
      <c r="AN363" s="10"/>
      <c r="AO363" s="29"/>
      <c r="AP363" s="29"/>
      <c r="AQ363" s="29"/>
      <c r="AR363" s="29"/>
      <c r="AS363" s="29"/>
      <c r="AT363" s="29"/>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c r="JC363" s="10"/>
      <c r="JD363" s="10"/>
      <c r="JE363" s="10"/>
      <c r="JF363" s="10"/>
      <c r="JG363" s="10"/>
      <c r="JH363" s="10"/>
      <c r="JI363" s="10"/>
      <c r="JJ363" s="10"/>
      <c r="JK363" s="10"/>
      <c r="JL363" s="10"/>
      <c r="JM363" s="10"/>
      <c r="JN363" s="10"/>
      <c r="JO363" s="10"/>
      <c r="JP363" s="10"/>
      <c r="JQ363" s="10"/>
      <c r="JR363" s="10"/>
      <c r="JS363" s="10"/>
      <c r="JT363" s="10"/>
      <c r="JU363" s="10"/>
      <c r="JV363" s="10"/>
      <c r="JW363" s="10"/>
      <c r="JX363" s="10"/>
      <c r="JY363" s="10"/>
      <c r="JZ363" s="10"/>
      <c r="KA363" s="10"/>
      <c r="KB363" s="10"/>
      <c r="KC363" s="10"/>
      <c r="KD363" s="10"/>
      <c r="KE363" s="10"/>
      <c r="KF363" s="10"/>
      <c r="KG363" s="10"/>
      <c r="KH363" s="10"/>
      <c r="KI363" s="10"/>
      <c r="KJ363" s="10"/>
      <c r="KK363" s="10"/>
      <c r="KL363" s="10"/>
      <c r="KM363" s="10"/>
      <c r="KN363" s="10"/>
      <c r="KO363" s="10"/>
      <c r="KP363" s="10"/>
      <c r="KQ363" s="10"/>
      <c r="KR363" s="10"/>
      <c r="KS363" s="10"/>
      <c r="KT363" s="10"/>
      <c r="KU363" s="10"/>
      <c r="KV363" s="10"/>
      <c r="KW363" s="10"/>
      <c r="KX363" s="10"/>
      <c r="KY363" s="10"/>
      <c r="KZ363" s="10"/>
      <c r="LA363" s="10"/>
      <c r="LB363" s="10"/>
      <c r="LC363" s="10"/>
      <c r="LD363" s="10"/>
      <c r="LE363" s="10"/>
      <c r="LF363" s="10"/>
      <c r="LG363" s="10"/>
      <c r="LH363" s="10"/>
      <c r="LI363" s="10"/>
      <c r="LJ363" s="10"/>
      <c r="LK363" s="10"/>
      <c r="LL363" s="10"/>
      <c r="LM363" s="10"/>
      <c r="LN363" s="10"/>
      <c r="LO363" s="10"/>
      <c r="LP363" s="10"/>
      <c r="LQ363" s="10"/>
      <c r="LR363" s="10"/>
      <c r="LS363" s="10"/>
      <c r="LT363" s="10"/>
      <c r="LU363" s="10"/>
      <c r="LV363" s="10"/>
      <c r="LW363" s="10"/>
      <c r="LX363" s="10"/>
      <c r="LY363" s="10"/>
      <c r="LZ363" s="10"/>
      <c r="MA363" s="10"/>
      <c r="MB363" s="10"/>
      <c r="MC363" s="10"/>
      <c r="MD363" s="10"/>
      <c r="ME363" s="10"/>
      <c r="MF363" s="10"/>
      <c r="MG363" s="10"/>
      <c r="MH363" s="10"/>
      <c r="MI363" s="10"/>
      <c r="MJ363" s="10"/>
      <c r="MK363" s="10"/>
      <c r="ML363" s="10"/>
      <c r="MM363" s="10"/>
      <c r="MN363" s="10"/>
      <c r="MO363" s="10"/>
      <c r="MP363" s="10"/>
      <c r="MQ363" s="10"/>
      <c r="MR363" s="10"/>
      <c r="MS363" s="10"/>
      <c r="MT363" s="10"/>
      <c r="MU363" s="10"/>
      <c r="MV363" s="10"/>
      <c r="MW363" s="10"/>
      <c r="MX363" s="10"/>
      <c r="MY363" s="10"/>
      <c r="MZ363" s="10"/>
      <c r="NA363" s="10"/>
      <c r="NB363" s="10"/>
      <c r="NC363" s="10"/>
      <c r="ND363" s="10"/>
      <c r="NE363" s="10"/>
      <c r="NF363" s="10"/>
      <c r="NG363" s="10"/>
      <c r="NH363" s="10"/>
      <c r="NI363" s="10"/>
      <c r="NJ363" s="10"/>
      <c r="NK363" s="10"/>
      <c r="NL363" s="10"/>
      <c r="NM363" s="10"/>
      <c r="NN363" s="10"/>
      <c r="NO363" s="10"/>
      <c r="NP363" s="10"/>
      <c r="NQ363" s="10"/>
      <c r="NR363" s="10"/>
      <c r="NS363" s="10"/>
      <c r="NT363" s="10"/>
      <c r="NU363" s="10"/>
      <c r="NV363" s="10"/>
      <c r="NW363" s="10"/>
      <c r="NX363" s="10"/>
      <c r="NY363" s="10"/>
      <c r="NZ363" s="10"/>
      <c r="OA363" s="10"/>
      <c r="OB363" s="10"/>
      <c r="OC363" s="10"/>
      <c r="OD363" s="10"/>
      <c r="OE363" s="10"/>
      <c r="OF363" s="10"/>
      <c r="OG363" s="10"/>
      <c r="OH363" s="10"/>
      <c r="OI363" s="10"/>
      <c r="OJ363" s="10"/>
      <c r="OK363" s="10"/>
      <c r="OL363" s="10"/>
      <c r="OM363" s="10"/>
      <c r="ON363" s="10"/>
      <c r="OO363" s="10"/>
      <c r="OP363" s="10"/>
      <c r="OQ363" s="10"/>
      <c r="OR363" s="10"/>
      <c r="OS363" s="10"/>
      <c r="OT363" s="10"/>
      <c r="OU363" s="10"/>
      <c r="OV363" s="10"/>
      <c r="OW363" s="10"/>
      <c r="OX363" s="10"/>
      <c r="OY363" s="10"/>
      <c r="OZ363" s="10"/>
      <c r="PA363" s="10"/>
      <c r="PB363" s="10"/>
      <c r="PC363" s="10"/>
      <c r="PD363" s="10"/>
      <c r="PE363" s="10"/>
      <c r="PF363" s="10"/>
      <c r="PG363" s="10"/>
      <c r="PH363" s="10"/>
      <c r="PI363" s="10"/>
      <c r="PJ363" s="10"/>
      <c r="PK363" s="10"/>
      <c r="PL363" s="10"/>
      <c r="PM363" s="10"/>
      <c r="PN363" s="10"/>
      <c r="PO363" s="10"/>
      <c r="PP363" s="10"/>
      <c r="PQ363" s="10"/>
      <c r="PR363" s="10"/>
      <c r="PS363" s="10"/>
      <c r="PT363" s="10"/>
      <c r="PU363" s="10"/>
      <c r="PV363" s="10"/>
      <c r="PW363" s="10"/>
      <c r="PX363" s="10"/>
      <c r="PY363" s="10"/>
      <c r="PZ363" s="10"/>
      <c r="QA363" s="10"/>
      <c r="QB363" s="10"/>
      <c r="QC363" s="10"/>
      <c r="QD363" s="10"/>
      <c r="QE363" s="10"/>
      <c r="QF363" s="10"/>
      <c r="QG363" s="10"/>
      <c r="QH363" s="10"/>
      <c r="QI363" s="10"/>
      <c r="QJ363" s="10"/>
      <c r="QK363" s="10"/>
      <c r="QL363" s="10"/>
      <c r="QM363" s="10"/>
      <c r="QN363" s="10"/>
      <c r="QO363" s="10"/>
      <c r="QP363" s="10"/>
      <c r="QQ363" s="10"/>
      <c r="QR363" s="10"/>
      <c r="QS363" s="10"/>
      <c r="QT363" s="10"/>
      <c r="QU363" s="10"/>
      <c r="QV363" s="10"/>
      <c r="QW363" s="10"/>
      <c r="QX363" s="10"/>
      <c r="QY363" s="10"/>
      <c r="QZ363" s="10"/>
      <c r="RA363" s="10"/>
      <c r="RB363" s="10"/>
      <c r="RC363" s="10"/>
      <c r="RD363" s="10"/>
      <c r="RE363" s="10"/>
      <c r="RF363" s="10"/>
      <c r="RG363" s="10"/>
      <c r="RH363" s="10"/>
      <c r="RI363" s="10"/>
      <c r="RJ363" s="10"/>
      <c r="RK363" s="10"/>
      <c r="RL363" s="10"/>
      <c r="RM363" s="10"/>
      <c r="RN363" s="10"/>
      <c r="RO363" s="10"/>
      <c r="RP363" s="10"/>
      <c r="RQ363" s="10"/>
      <c r="RR363" s="10"/>
      <c r="RS363" s="10"/>
      <c r="RT363" s="10"/>
      <c r="RU363" s="10"/>
      <c r="RV363" s="10"/>
      <c r="RW363" s="10"/>
      <c r="RX363" s="10"/>
      <c r="RY363" s="10"/>
      <c r="RZ363" s="10"/>
      <c r="SA363" s="10"/>
      <c r="SB363" s="10"/>
      <c r="SC363" s="10"/>
      <c r="SD363" s="10"/>
      <c r="SE363" s="10"/>
      <c r="SF363" s="10"/>
      <c r="SG363" s="10"/>
      <c r="SH363" s="10"/>
      <c r="SI363" s="10"/>
      <c r="SJ363" s="10"/>
      <c r="SK363" s="10"/>
      <c r="SL363" s="10"/>
      <c r="SM363" s="10"/>
      <c r="SN363" s="10"/>
      <c r="SO363" s="10"/>
      <c r="SP363" s="10"/>
      <c r="SQ363" s="10"/>
      <c r="SR363" s="10"/>
      <c r="SS363" s="10"/>
      <c r="ST363" s="10"/>
      <c r="SU363" s="10"/>
      <c r="SV363" s="10"/>
      <c r="SW363" s="10"/>
      <c r="SX363" s="10"/>
      <c r="SY363" s="10"/>
      <c r="SZ363" s="10"/>
      <c r="TA363" s="10"/>
      <c r="TB363" s="10"/>
      <c r="TC363" s="10"/>
      <c r="TD363" s="10"/>
      <c r="TE363" s="10"/>
      <c r="TF363" s="10"/>
      <c r="TG363" s="10"/>
      <c r="TH363" s="10"/>
      <c r="TI363" s="10"/>
      <c r="TJ363" s="10"/>
      <c r="TK363" s="10"/>
      <c r="TL363" s="10"/>
      <c r="TM363" s="10"/>
      <c r="TN363" s="10"/>
      <c r="TO363" s="10"/>
      <c r="TP363" s="10"/>
      <c r="TQ363" s="10"/>
      <c r="TR363" s="10"/>
      <c r="TS363" s="10"/>
      <c r="TT363" s="10"/>
      <c r="TU363" s="10"/>
      <c r="TV363" s="10"/>
      <c r="TW363" s="10"/>
      <c r="TX363" s="10"/>
      <c r="TY363" s="10"/>
      <c r="TZ363" s="10"/>
      <c r="UA363" s="10"/>
      <c r="UB363" s="10"/>
      <c r="UC363" s="10"/>
      <c r="UD363" s="10"/>
      <c r="UE363" s="10"/>
      <c r="UF363" s="10"/>
      <c r="UG363" s="10"/>
      <c r="UH363" s="10"/>
      <c r="UI363" s="10"/>
      <c r="UJ363" s="10"/>
      <c r="UK363" s="10"/>
      <c r="UL363" s="10"/>
      <c r="UM363" s="10"/>
      <c r="UN363" s="10"/>
      <c r="UO363" s="10"/>
      <c r="UP363" s="10"/>
      <c r="UQ363" s="10"/>
      <c r="UR363" s="10"/>
      <c r="US363" s="10"/>
      <c r="UT363" s="10"/>
      <c r="UU363" s="10"/>
      <c r="UV363" s="10"/>
      <c r="UW363" s="10"/>
      <c r="UX363" s="10"/>
      <c r="UY363" s="10"/>
      <c r="UZ363" s="10"/>
      <c r="VA363" s="10"/>
      <c r="VB363" s="10"/>
      <c r="VC363" s="10"/>
      <c r="VD363" s="10"/>
      <c r="VE363" s="10"/>
      <c r="VF363" s="10"/>
      <c r="VG363" s="10"/>
      <c r="VH363" s="10"/>
      <c r="VI363" s="10"/>
      <c r="VJ363" s="10"/>
      <c r="VK363" s="10"/>
      <c r="VL363" s="10"/>
      <c r="VM363" s="10"/>
      <c r="VN363" s="10"/>
      <c r="VO363" s="10"/>
      <c r="VP363" s="10"/>
      <c r="VQ363" s="10"/>
      <c r="VR363" s="10"/>
      <c r="VS363" s="10"/>
      <c r="VT363" s="10"/>
      <c r="VU363" s="10"/>
      <c r="VV363" s="10"/>
      <c r="VW363" s="10"/>
      <c r="VX363" s="10"/>
      <c r="VY363" s="10"/>
      <c r="VZ363" s="10"/>
      <c r="WA363" s="10"/>
      <c r="WB363" s="10"/>
      <c r="WC363" s="10"/>
      <c r="WD363" s="10"/>
      <c r="WE363" s="10"/>
      <c r="WF363" s="10"/>
      <c r="WG363" s="10"/>
      <c r="WH363" s="10"/>
      <c r="WI363" s="10"/>
      <c r="WJ363" s="10"/>
      <c r="WK363" s="10"/>
      <c r="WL363" s="10"/>
      <c r="WM363" s="10"/>
      <c r="WN363" s="10"/>
      <c r="WO363" s="10"/>
      <c r="WP363" s="10"/>
      <c r="WQ363" s="10"/>
      <c r="WR363" s="10"/>
      <c r="WS363" s="10"/>
      <c r="WT363" s="10"/>
      <c r="WU363" s="10"/>
      <c r="WV363" s="10"/>
      <c r="WW363" s="10"/>
      <c r="WX363" s="10"/>
      <c r="WY363" s="10"/>
      <c r="WZ363" s="10"/>
      <c r="XA363" s="10"/>
      <c r="XB363" s="10"/>
      <c r="XC363" s="10"/>
      <c r="XD363" s="10"/>
      <c r="XE363" s="10"/>
      <c r="XF363" s="10"/>
      <c r="XG363" s="10"/>
      <c r="XH363" s="10"/>
      <c r="XI363" s="10"/>
      <c r="XJ363" s="10"/>
      <c r="XK363" s="10"/>
      <c r="XL363" s="10"/>
      <c r="XM363" s="10"/>
      <c r="XN363" s="10"/>
      <c r="XO363" s="10"/>
      <c r="XP363" s="10"/>
      <c r="XQ363" s="10"/>
      <c r="XR363" s="10"/>
      <c r="XS363" s="10"/>
      <c r="XT363" s="10"/>
      <c r="XU363" s="10"/>
      <c r="XV363" s="10"/>
      <c r="XW363" s="10"/>
      <c r="XX363" s="10"/>
      <c r="XY363" s="10"/>
      <c r="XZ363" s="10"/>
      <c r="YA363" s="10"/>
      <c r="YB363" s="10"/>
      <c r="YC363" s="10"/>
      <c r="YD363" s="10"/>
      <c r="YE363" s="10"/>
      <c r="YF363" s="10"/>
      <c r="YG363" s="10"/>
      <c r="YH363" s="10"/>
      <c r="YI363" s="10"/>
      <c r="YJ363" s="10"/>
      <c r="YK363" s="10"/>
      <c r="YL363" s="10"/>
      <c r="YM363" s="10"/>
      <c r="YN363" s="10"/>
      <c r="YO363" s="10"/>
      <c r="YP363" s="10"/>
      <c r="YQ363" s="10"/>
      <c r="YR363" s="10"/>
      <c r="YS363" s="10"/>
      <c r="YT363" s="10"/>
      <c r="YU363" s="10"/>
      <c r="YV363" s="10"/>
      <c r="YW363" s="10"/>
      <c r="YX363" s="10"/>
      <c r="YY363" s="10"/>
      <c r="YZ363" s="10"/>
      <c r="ZA363" s="10"/>
      <c r="ZB363" s="10"/>
      <c r="ZC363" s="10"/>
      <c r="ZD363" s="10"/>
      <c r="ZE363" s="10"/>
      <c r="ZF363" s="10"/>
      <c r="ZG363" s="10"/>
      <c r="ZH363" s="10"/>
      <c r="ZI363" s="10"/>
      <c r="ZJ363" s="10"/>
      <c r="ZK363" s="10"/>
      <c r="ZL363" s="10"/>
      <c r="ZM363" s="10"/>
      <c r="ZN363" s="10"/>
      <c r="ZO363" s="10"/>
      <c r="ZP363" s="10"/>
      <c r="ZQ363" s="10"/>
      <c r="ZR363" s="10"/>
      <c r="ZS363" s="10"/>
      <c r="ZT363" s="10"/>
      <c r="ZU363" s="10"/>
      <c r="ZV363" s="10"/>
      <c r="ZW363" s="10"/>
      <c r="ZX363" s="10"/>
      <c r="ZY363" s="10"/>
      <c r="ZZ363" s="10"/>
      <c r="AAA363" s="10"/>
      <c r="AAB363" s="10"/>
      <c r="AAC363" s="10"/>
      <c r="AAD363" s="10"/>
      <c r="AAE363" s="10"/>
      <c r="AAF363" s="10"/>
      <c r="AAG363" s="10"/>
      <c r="AAH363" s="10"/>
      <c r="AAI363" s="10"/>
      <c r="AAJ363" s="10"/>
      <c r="AAK363" s="10"/>
      <c r="AAL363" s="10"/>
      <c r="AAM363" s="10"/>
      <c r="AAN363" s="10"/>
      <c r="AAO363" s="10"/>
      <c r="AAP363" s="10"/>
      <c r="AAQ363" s="10"/>
      <c r="AAR363" s="10"/>
      <c r="AAS363" s="10"/>
      <c r="AAT363" s="10"/>
      <c r="AAU363" s="10"/>
      <c r="AAV363" s="10"/>
      <c r="AAW363" s="10"/>
      <c r="AAX363" s="10"/>
      <c r="AAY363" s="10"/>
      <c r="AAZ363" s="10"/>
      <c r="ABA363" s="10"/>
      <c r="ABB363" s="10"/>
      <c r="ABC363" s="10"/>
      <c r="ABD363" s="10"/>
      <c r="ABE363" s="10"/>
      <c r="ABF363" s="10"/>
      <c r="ABG363" s="10"/>
      <c r="ABH363" s="10"/>
      <c r="ABI363" s="10"/>
      <c r="ABJ363" s="10"/>
      <c r="ABK363" s="10"/>
      <c r="ABL363" s="10"/>
      <c r="ABM363" s="10"/>
      <c r="ABN363" s="10"/>
      <c r="ABO363" s="10"/>
      <c r="ABP363" s="10"/>
      <c r="ABQ363" s="10"/>
      <c r="ABR363" s="10"/>
      <c r="ABS363" s="10"/>
      <c r="ABT363" s="10"/>
      <c r="ABU363" s="10"/>
      <c r="ABV363" s="10"/>
      <c r="ABW363" s="10"/>
      <c r="ABX363" s="10"/>
      <c r="ABY363" s="10"/>
      <c r="ABZ363" s="10"/>
      <c r="ACA363" s="10"/>
      <c r="ACB363" s="10"/>
      <c r="ACC363" s="10"/>
      <c r="ACD363" s="10"/>
      <c r="ACE363" s="10"/>
      <c r="ACF363" s="10"/>
      <c r="ACG363" s="10"/>
      <c r="ACH363" s="10"/>
      <c r="ACI363" s="10"/>
      <c r="ACJ363" s="10"/>
      <c r="ACK363" s="10"/>
      <c r="ACL363" s="10"/>
      <c r="ACM363" s="10"/>
      <c r="ACN363" s="10"/>
      <c r="ACO363" s="10"/>
      <c r="ACP363" s="10"/>
      <c r="ACQ363" s="10"/>
      <c r="ACR363" s="10"/>
      <c r="ACS363" s="10"/>
      <c r="ACT363" s="10"/>
      <c r="ACU363" s="10"/>
      <c r="ACV363" s="10"/>
      <c r="ACW363" s="10"/>
      <c r="ACX363" s="10"/>
      <c r="ACY363" s="10"/>
      <c r="ACZ363" s="10"/>
      <c r="ADA363" s="10"/>
      <c r="ADB363" s="10"/>
      <c r="ADC363" s="10"/>
      <c r="ADD363" s="10"/>
      <c r="ADE363" s="10"/>
      <c r="ADF363" s="10"/>
      <c r="ADG363" s="10"/>
      <c r="ADH363" s="10"/>
      <c r="ADI363" s="10"/>
      <c r="ADJ363" s="10"/>
      <c r="ADK363" s="10"/>
      <c r="ADL363" s="10"/>
      <c r="ADM363" s="10"/>
      <c r="ADN363" s="10"/>
      <c r="ADO363" s="10"/>
      <c r="ADP363" s="10"/>
      <c r="ADQ363" s="10"/>
      <c r="ADR363" s="10"/>
      <c r="ADS363" s="10"/>
      <c r="ADT363" s="10"/>
      <c r="ADU363" s="10"/>
      <c r="ADV363" s="10"/>
      <c r="ADW363" s="10"/>
      <c r="ADX363" s="10"/>
      <c r="ADY363" s="10"/>
      <c r="ADZ363" s="10"/>
      <c r="AEA363" s="10"/>
      <c r="AEB363" s="10"/>
      <c r="AEC363" s="10"/>
      <c r="AED363" s="10"/>
      <c r="AEE363" s="10"/>
      <c r="AEF363" s="10"/>
      <c r="AEG363" s="10"/>
      <c r="AEH363" s="10"/>
      <c r="AEI363" s="10"/>
      <c r="AEJ363" s="10"/>
      <c r="AEK363" s="10"/>
      <c r="AEL363" s="10"/>
      <c r="AEM363" s="10"/>
      <c r="AEN363" s="10"/>
      <c r="AEO363" s="10"/>
      <c r="AEP363" s="10"/>
      <c r="AEQ363" s="10"/>
      <c r="AER363" s="10"/>
      <c r="AES363" s="10"/>
      <c r="AET363" s="10"/>
      <c r="AEU363" s="10"/>
      <c r="AEV363" s="10"/>
      <c r="AEW363" s="10"/>
      <c r="AEX363" s="10"/>
      <c r="AEY363" s="10"/>
      <c r="AEZ363" s="10"/>
      <c r="AFA363" s="10"/>
      <c r="AFB363" s="10"/>
      <c r="AFC363" s="10"/>
      <c r="AFD363" s="10"/>
      <c r="AFE363" s="10"/>
      <c r="AFF363" s="10"/>
      <c r="AFG363" s="10"/>
      <c r="AFH363" s="10"/>
      <c r="AFI363" s="10"/>
      <c r="AFJ363" s="10"/>
      <c r="AFK363" s="10"/>
      <c r="AFL363" s="10"/>
      <c r="AFM363" s="10"/>
      <c r="AFN363" s="10"/>
      <c r="AFO363" s="10"/>
      <c r="AFP363" s="10"/>
      <c r="AFQ363" s="10"/>
      <c r="AFR363" s="10"/>
      <c r="AFS363" s="10"/>
      <c r="AFT363" s="10"/>
      <c r="AFU363" s="10"/>
      <c r="AFV363" s="10"/>
      <c r="AFW363" s="10"/>
      <c r="AFX363" s="10"/>
      <c r="AFY363" s="10"/>
      <c r="AFZ363" s="10"/>
      <c r="AGA363" s="10"/>
      <c r="AGB363" s="10"/>
      <c r="AGC363" s="10"/>
      <c r="AGD363" s="10"/>
      <c r="AGE363" s="10"/>
      <c r="AGF363" s="10"/>
      <c r="AGG363" s="10"/>
      <c r="AGH363" s="10"/>
      <c r="AGI363" s="10"/>
      <c r="AGJ363" s="10"/>
      <c r="AGK363" s="10"/>
      <c r="AGL363" s="10"/>
      <c r="AGM363" s="10"/>
      <c r="AGN363" s="10"/>
      <c r="AGO363" s="10"/>
      <c r="AGP363" s="10"/>
      <c r="AGQ363" s="10"/>
      <c r="AGR363" s="10"/>
      <c r="AGS363" s="10"/>
      <c r="AGT363" s="10"/>
      <c r="AGU363" s="10"/>
      <c r="AGV363" s="10"/>
      <c r="AGW363" s="10"/>
      <c r="AGX363" s="10"/>
      <c r="AGY363" s="10"/>
      <c r="AGZ363" s="10"/>
      <c r="AHA363" s="10"/>
      <c r="AHB363" s="10"/>
      <c r="AHC363" s="10"/>
      <c r="AHD363" s="10"/>
      <c r="AHE363" s="10"/>
      <c r="AHF363" s="10"/>
      <c r="AHG363" s="10"/>
      <c r="AHH363" s="10"/>
      <c r="AHI363" s="10"/>
      <c r="AHJ363" s="10"/>
      <c r="AHK363" s="10"/>
      <c r="AHL363" s="10"/>
      <c r="AHM363" s="10"/>
      <c r="AHN363" s="10"/>
      <c r="AHO363" s="10"/>
      <c r="AHP363" s="10"/>
      <c r="AHQ363" s="10"/>
      <c r="AHR363" s="10"/>
      <c r="AHS363" s="10"/>
      <c r="AHT363" s="10"/>
      <c r="AHU363" s="10"/>
      <c r="AHV363" s="10"/>
      <c r="AHW363" s="10"/>
      <c r="AHX363" s="10"/>
      <c r="AHY363" s="10"/>
      <c r="AHZ363" s="10"/>
      <c r="AIA363" s="10"/>
      <c r="AIB363" s="10"/>
      <c r="AIC363" s="10"/>
      <c r="AID363" s="10"/>
      <c r="AIE363" s="10"/>
      <c r="AIF363" s="10"/>
      <c r="AIG363" s="10"/>
      <c r="AIH363" s="10"/>
      <c r="AII363" s="10"/>
      <c r="AIJ363" s="10"/>
      <c r="AIK363" s="10"/>
      <c r="AIL363" s="10"/>
      <c r="AIM363" s="10"/>
      <c r="AIN363" s="10"/>
      <c r="AIO363" s="10"/>
      <c r="AIP363" s="10"/>
      <c r="AIQ363" s="10"/>
      <c r="AIR363" s="10"/>
      <c r="AIS363" s="10"/>
      <c r="AIT363" s="10"/>
      <c r="AIU363" s="10"/>
      <c r="AIV363" s="10"/>
      <c r="AIW363" s="10"/>
      <c r="AIX363" s="10"/>
      <c r="AIY363" s="10"/>
      <c r="AIZ363" s="10"/>
      <c r="AJA363" s="10"/>
      <c r="AJB363" s="10"/>
      <c r="AJC363" s="10"/>
      <c r="AJD363" s="10"/>
      <c r="AJE363" s="10"/>
      <c r="AJF363" s="10"/>
      <c r="AJG363" s="10"/>
      <c r="AJH363" s="10"/>
      <c r="AJI363" s="10"/>
      <c r="AJJ363" s="10"/>
      <c r="AJK363" s="10"/>
      <c r="AJL363" s="10"/>
      <c r="AJM363" s="10"/>
      <c r="AJN363" s="10"/>
      <c r="AJO363" s="10"/>
      <c r="AJP363" s="10"/>
      <c r="AJQ363" s="10"/>
      <c r="AJR363" s="10"/>
      <c r="AJS363" s="10"/>
      <c r="AJT363" s="10"/>
      <c r="AJU363" s="10"/>
      <c r="AJV363" s="10"/>
      <c r="AJW363" s="10"/>
      <c r="AJX363" s="10"/>
      <c r="AJY363" s="10"/>
      <c r="AJZ363" s="10"/>
      <c r="AKA363" s="10"/>
      <c r="AKB363" s="10"/>
      <c r="AKC363" s="10"/>
      <c r="AKD363" s="10"/>
      <c r="AKE363" s="10"/>
      <c r="AKF363" s="10"/>
      <c r="AKG363" s="10"/>
      <c r="AKH363" s="10"/>
      <c r="AKI363" s="10"/>
      <c r="AKJ363" s="10"/>
      <c r="AKK363" s="10"/>
      <c r="AKL363" s="10"/>
      <c r="AKM363" s="10"/>
      <c r="AKN363" s="10"/>
      <c r="AKO363" s="10"/>
      <c r="AKP363" s="10"/>
      <c r="AKQ363" s="10"/>
      <c r="AKR363" s="10"/>
      <c r="AKS363" s="10"/>
      <c r="AKT363" s="10"/>
      <c r="AKU363" s="10"/>
      <c r="AKV363" s="10"/>
      <c r="AKW363" s="10"/>
      <c r="AKX363" s="10"/>
      <c r="AKY363" s="10"/>
      <c r="AKZ363" s="10"/>
      <c r="ALA363" s="10"/>
      <c r="ALB363" s="10"/>
      <c r="ALC363" s="10"/>
      <c r="ALD363" s="10"/>
      <c r="ALE363" s="10"/>
      <c r="ALF363" s="10"/>
      <c r="ALG363" s="10"/>
      <c r="ALH363" s="10"/>
      <c r="ALI363" s="10"/>
      <c r="ALJ363" s="10"/>
      <c r="ALK363" s="10"/>
      <c r="ALL363" s="10"/>
      <c r="ALM363" s="10"/>
      <c r="ALN363" s="10"/>
      <c r="ALO363" s="10"/>
      <c r="ALP363" s="10"/>
      <c r="ALQ363" s="10"/>
      <c r="ALR363" s="10"/>
      <c r="ALS363" s="10"/>
      <c r="ALT363" s="10"/>
      <c r="ALU363" s="10"/>
      <c r="ALV363" s="10"/>
      <c r="ALW363" s="10"/>
      <c r="ALX363" s="10"/>
      <c r="ALY363" s="10"/>
      <c r="ALZ363" s="10"/>
      <c r="AMA363" s="10"/>
      <c r="AMB363" s="10"/>
      <c r="AMC363" s="10"/>
      <c r="AMD363" s="10"/>
      <c r="AME363" s="10"/>
      <c r="AMF363" s="10"/>
      <c r="AMG363" s="10"/>
      <c r="AMH363" s="10"/>
      <c r="AMI363" s="10"/>
      <c r="AMJ363" s="10"/>
      <c r="AMK363" s="10"/>
      <c r="AML363" s="10"/>
      <c r="AMM363" s="10"/>
      <c r="AMN363" s="10"/>
      <c r="AMO363" s="10"/>
      <c r="AMP363" s="10"/>
      <c r="AMQ363" s="10"/>
      <c r="AMR363" s="10"/>
      <c r="AMS363" s="10"/>
      <c r="AMT363" s="10"/>
      <c r="AMU363" s="10"/>
      <c r="AMV363" s="10"/>
      <c r="AMW363" s="10"/>
      <c r="AMX363" s="10"/>
      <c r="AMY363" s="10"/>
      <c r="AMZ363" s="10"/>
      <c r="ANA363" s="10"/>
      <c r="ANB363" s="10"/>
      <c r="ANC363" s="10"/>
      <c r="AND363" s="10"/>
      <c r="ANE363" s="10"/>
      <c r="ANF363" s="10"/>
      <c r="ANG363" s="10"/>
      <c r="ANH363" s="10"/>
      <c r="ANI363" s="10"/>
      <c r="ANJ363" s="10"/>
      <c r="ANK363" s="10"/>
      <c r="ANL363" s="10"/>
      <c r="ANM363" s="10"/>
      <c r="ANN363" s="10"/>
      <c r="ANO363" s="10"/>
      <c r="ANP363" s="10"/>
      <c r="ANQ363" s="10"/>
      <c r="ANR363" s="10"/>
      <c r="ANS363" s="10"/>
      <c r="ANT363" s="10"/>
      <c r="ANU363" s="10"/>
      <c r="ANV363" s="10"/>
      <c r="ANW363" s="10"/>
      <c r="ANX363" s="10"/>
      <c r="ANY363" s="10"/>
      <c r="ANZ363" s="10"/>
      <c r="AOA363" s="10"/>
      <c r="AOB363" s="10"/>
      <c r="AOC363" s="10"/>
      <c r="AOD363" s="10"/>
      <c r="AOE363" s="10"/>
      <c r="AOF363" s="10"/>
      <c r="AOG363" s="10"/>
      <c r="AOH363" s="10"/>
      <c r="AOI363" s="10"/>
      <c r="AOJ363" s="10"/>
      <c r="AOK363" s="10"/>
      <c r="AOL363" s="10"/>
      <c r="AOM363" s="10"/>
      <c r="AON363" s="10"/>
      <c r="AOO363" s="10"/>
      <c r="AOP363" s="10"/>
      <c r="AOQ363" s="10"/>
      <c r="AOR363" s="10"/>
      <c r="AOS363" s="10"/>
      <c r="AOT363" s="10"/>
      <c r="AOU363" s="10"/>
      <c r="AOV363" s="10"/>
      <c r="AOW363" s="10"/>
      <c r="AOX363" s="10"/>
      <c r="AOY363" s="10"/>
      <c r="AOZ363" s="10"/>
      <c r="APA363" s="10"/>
      <c r="APB363" s="10"/>
      <c r="APC363" s="10"/>
      <c r="APD363" s="10"/>
      <c r="APE363" s="10"/>
      <c r="APF363" s="10"/>
      <c r="APG363" s="10"/>
      <c r="APH363" s="10"/>
      <c r="API363" s="10"/>
      <c r="APJ363" s="10"/>
      <c r="APK363" s="10"/>
      <c r="APL363" s="10"/>
      <c r="APM363" s="10"/>
      <c r="APN363" s="10"/>
      <c r="APO363" s="10"/>
      <c r="APP363" s="10"/>
      <c r="APQ363" s="10"/>
      <c r="APR363" s="10"/>
      <c r="APS363" s="10"/>
      <c r="APT363" s="10"/>
      <c r="APU363" s="10"/>
      <c r="APV363" s="10"/>
      <c r="APW363" s="10"/>
      <c r="APX363" s="10"/>
      <c r="APY363" s="10"/>
      <c r="APZ363" s="10"/>
      <c r="AQA363" s="10"/>
      <c r="AQB363" s="10"/>
      <c r="AQC363" s="10"/>
      <c r="AQD363" s="10"/>
      <c r="AQE363" s="10"/>
      <c r="AQF363" s="10"/>
      <c r="AQG363" s="10"/>
      <c r="AQH363" s="10"/>
      <c r="AQI363" s="10"/>
      <c r="AQJ363" s="10"/>
      <c r="AQK363" s="10"/>
      <c r="AQL363" s="10"/>
      <c r="AQM363" s="10"/>
      <c r="AQN363" s="10"/>
      <c r="AQO363" s="10"/>
      <c r="AQP363" s="10"/>
      <c r="AQQ363" s="10"/>
      <c r="AQR363" s="10"/>
      <c r="AQS363" s="10"/>
      <c r="AQT363" s="10"/>
      <c r="AQU363" s="10"/>
      <c r="AQV363" s="10"/>
      <c r="AQW363" s="10"/>
      <c r="AQX363" s="10"/>
      <c r="AQY363" s="10"/>
      <c r="AQZ363" s="10"/>
      <c r="ARA363" s="10"/>
      <c r="ARB363" s="10"/>
      <c r="ARC363" s="10"/>
      <c r="ARD363" s="10"/>
      <c r="ARE363" s="10"/>
      <c r="ARF363" s="10"/>
      <c r="ARG363" s="10"/>
      <c r="ARH363" s="10"/>
      <c r="ARI363" s="10"/>
      <c r="ARJ363" s="10"/>
      <c r="ARK363" s="10"/>
      <c r="ARL363" s="10"/>
      <c r="ARM363" s="10"/>
      <c r="ARN363" s="10"/>
      <c r="ARO363" s="10"/>
      <c r="ARP363" s="10"/>
      <c r="ARQ363" s="10"/>
      <c r="ARR363" s="10"/>
      <c r="ARS363" s="10"/>
      <c r="ART363" s="10"/>
      <c r="ARU363" s="10"/>
      <c r="ARV363" s="10"/>
      <c r="ARW363" s="10"/>
      <c r="ARX363" s="10"/>
      <c r="ARY363" s="10"/>
      <c r="ARZ363" s="10"/>
      <c r="ASA363" s="10"/>
      <c r="ASB363" s="10"/>
      <c r="ASC363" s="10"/>
      <c r="ASD363" s="10"/>
      <c r="ASE363" s="10"/>
      <c r="ASF363" s="10"/>
      <c r="ASG363" s="10"/>
      <c r="ASH363" s="10"/>
      <c r="ASI363" s="10"/>
      <c r="ASJ363" s="10"/>
      <c r="ASK363" s="10"/>
      <c r="ASL363" s="10"/>
      <c r="ASM363" s="10"/>
      <c r="ASN363" s="10"/>
      <c r="ASO363" s="10"/>
      <c r="ASP363" s="10"/>
      <c r="ASQ363" s="10"/>
      <c r="ASR363" s="10"/>
      <c r="ASS363" s="10"/>
      <c r="AST363" s="10"/>
      <c r="ASU363" s="10"/>
      <c r="ASV363" s="10"/>
      <c r="ASW363" s="10"/>
      <c r="ASX363" s="10"/>
      <c r="ASY363" s="10"/>
      <c r="ASZ363" s="10"/>
      <c r="ATA363" s="10"/>
      <c r="ATB363" s="10"/>
      <c r="ATC363" s="10"/>
      <c r="ATD363" s="10"/>
      <c r="ATE363" s="10"/>
      <c r="ATF363" s="10"/>
      <c r="ATG363" s="10"/>
      <c r="ATH363" s="10"/>
      <c r="ATI363" s="10"/>
      <c r="ATJ363" s="10"/>
      <c r="ATK363" s="10"/>
      <c r="ATL363" s="10"/>
      <c r="ATM363" s="10"/>
      <c r="ATN363" s="10"/>
      <c r="ATO363" s="10"/>
      <c r="ATP363" s="10"/>
      <c r="ATQ363" s="10"/>
      <c r="ATR363" s="10"/>
      <c r="ATS363" s="10"/>
      <c r="ATT363" s="10"/>
      <c r="ATU363" s="10"/>
      <c r="ATV363" s="10"/>
      <c r="ATW363" s="10"/>
      <c r="ATX363" s="10"/>
      <c r="ATY363" s="10"/>
      <c r="ATZ363" s="10"/>
      <c r="AUA363" s="10"/>
      <c r="AUB363" s="10"/>
      <c r="AUC363" s="10"/>
      <c r="AUD363" s="10"/>
      <c r="AUE363" s="10"/>
      <c r="AUF363" s="10"/>
      <c r="AUG363" s="10"/>
      <c r="AUH363" s="10"/>
      <c r="AUI363" s="10"/>
      <c r="AUJ363" s="10"/>
      <c r="AUK363" s="10"/>
      <c r="AUL363" s="10"/>
      <c r="AUM363" s="10"/>
      <c r="AUN363" s="10"/>
      <c r="AUO363" s="10"/>
      <c r="AUP363" s="10"/>
      <c r="AUQ363" s="10"/>
      <c r="AUR363" s="10"/>
      <c r="AUS363" s="10"/>
      <c r="AUT363" s="10"/>
      <c r="AUU363" s="10"/>
      <c r="AUV363" s="10"/>
      <c r="AUW363" s="10"/>
      <c r="AUX363" s="10"/>
      <c r="AUY363" s="10"/>
      <c r="AUZ363" s="10"/>
      <c r="AVA363" s="10"/>
      <c r="AVB363" s="10"/>
      <c r="AVC363" s="10"/>
      <c r="AVD363" s="10"/>
      <c r="AVE363" s="10"/>
      <c r="AVF363" s="10"/>
      <c r="AVG363" s="10"/>
      <c r="AVH363" s="10"/>
      <c r="AVI363" s="10"/>
      <c r="AVJ363" s="10"/>
      <c r="AVK363" s="10"/>
      <c r="AVL363" s="10"/>
      <c r="AVM363" s="10"/>
      <c r="AVN363" s="10"/>
      <c r="AVO363" s="10"/>
      <c r="AVP363" s="10"/>
      <c r="AVQ363" s="10"/>
      <c r="AVR363" s="10"/>
      <c r="AVS363" s="10"/>
      <c r="AVT363" s="10"/>
      <c r="AVU363" s="10"/>
      <c r="AVV363" s="10"/>
      <c r="AVW363" s="10"/>
      <c r="AVX363" s="10"/>
      <c r="AVY363" s="10"/>
      <c r="AVZ363" s="10"/>
      <c r="AWA363" s="10"/>
      <c r="AWB363" s="10"/>
      <c r="AWC363" s="10"/>
      <c r="AWD363" s="10"/>
      <c r="AWE363" s="10"/>
      <c r="AWF363" s="10"/>
      <c r="AWG363" s="10"/>
      <c r="AWH363" s="10"/>
      <c r="AWI363" s="10"/>
      <c r="AWJ363" s="10"/>
      <c r="AWK363" s="10"/>
      <c r="AWL363" s="10"/>
      <c r="AWM363" s="10"/>
      <c r="AWN363" s="10"/>
      <c r="AWO363" s="10"/>
      <c r="AWP363" s="10"/>
      <c r="AWQ363" s="10"/>
      <c r="AWR363" s="10"/>
      <c r="AWS363" s="10"/>
      <c r="AWT363" s="10"/>
      <c r="AWU363" s="10"/>
      <c r="AWV363" s="10"/>
      <c r="AWW363" s="10"/>
      <c r="AWX363" s="10"/>
      <c r="AWY363" s="10"/>
      <c r="AWZ363" s="10"/>
      <c r="AXA363" s="10"/>
      <c r="AXB363" s="10"/>
      <c r="AXC363" s="10"/>
      <c r="AXD363" s="10"/>
      <c r="AXE363" s="10"/>
      <c r="AXF363" s="10"/>
      <c r="AXG363" s="10"/>
      <c r="AXH363" s="10"/>
      <c r="AXI363" s="10"/>
      <c r="AXJ363" s="10"/>
      <c r="AXK363" s="10"/>
      <c r="AXL363" s="10"/>
      <c r="AXM363" s="10"/>
      <c r="AXN363" s="10"/>
      <c r="AXO363" s="10"/>
      <c r="AXP363" s="10"/>
      <c r="AXQ363" s="10"/>
      <c r="AXR363" s="10"/>
      <c r="AXS363" s="10"/>
      <c r="AXT363" s="10"/>
      <c r="AXU363" s="10"/>
      <c r="AXV363" s="10"/>
      <c r="AXW363" s="10"/>
      <c r="AXX363" s="10"/>
      <c r="AXY363" s="10"/>
      <c r="AXZ363" s="10"/>
      <c r="AYA363" s="10"/>
      <c r="AYB363" s="10"/>
      <c r="AYC363" s="10"/>
      <c r="AYD363" s="10"/>
      <c r="AYE363" s="10"/>
      <c r="AYF363" s="10"/>
      <c r="AYG363" s="10"/>
      <c r="AYH363" s="10"/>
      <c r="AYI363" s="10"/>
      <c r="AYJ363" s="10"/>
      <c r="AYK363" s="10"/>
      <c r="AYL363" s="10"/>
      <c r="AYM363" s="10"/>
      <c r="AYN363" s="10"/>
      <c r="AYO363" s="10"/>
      <c r="AYP363" s="10"/>
      <c r="AYQ363" s="10"/>
      <c r="AYR363" s="10"/>
      <c r="AYS363" s="10"/>
      <c r="AYT363" s="10"/>
      <c r="AYU363" s="10"/>
      <c r="AYV363" s="10"/>
      <c r="AYW363" s="10"/>
      <c r="AYX363" s="10"/>
      <c r="AYY363" s="10"/>
      <c r="AYZ363" s="10"/>
      <c r="AZA363" s="10"/>
      <c r="AZB363" s="10"/>
      <c r="AZC363" s="10"/>
      <c r="AZD363" s="10"/>
      <c r="AZE363" s="10"/>
      <c r="AZF363" s="10"/>
      <c r="AZG363" s="10"/>
      <c r="AZH363" s="10"/>
      <c r="AZI363" s="10"/>
      <c r="AZJ363" s="10"/>
      <c r="AZK363" s="10"/>
      <c r="AZL363" s="10"/>
      <c r="AZM363" s="10"/>
      <c r="AZN363" s="10"/>
      <c r="AZO363" s="10"/>
      <c r="AZP363" s="10"/>
      <c r="AZQ363" s="10"/>
      <c r="AZR363" s="10"/>
      <c r="AZS363" s="10"/>
      <c r="AZT363" s="10"/>
      <c r="AZU363" s="10"/>
      <c r="AZV363" s="10"/>
      <c r="AZW363" s="10"/>
      <c r="AZX363" s="10"/>
      <c r="AZY363" s="10"/>
      <c r="AZZ363" s="10"/>
      <c r="BAA363" s="10"/>
      <c r="BAB363" s="10"/>
      <c r="BAC363" s="10"/>
      <c r="BAD363" s="10"/>
      <c r="BAE363" s="10"/>
      <c r="BAF363" s="10"/>
      <c r="BAG363" s="10"/>
      <c r="BAH363" s="10"/>
      <c r="BAI363" s="10"/>
      <c r="BAJ363" s="10"/>
      <c r="BAK363" s="10"/>
      <c r="BAL363" s="10"/>
      <c r="BAM363" s="10"/>
      <c r="BAN363" s="10"/>
      <c r="BAO363" s="10"/>
      <c r="BAP363" s="10"/>
      <c r="BAQ363" s="10"/>
      <c r="BAR363" s="10"/>
      <c r="BAS363" s="10"/>
      <c r="BAT363" s="10"/>
      <c r="BAU363" s="10"/>
      <c r="BAV363" s="10"/>
      <c r="BAW363" s="10"/>
      <c r="BAX363" s="10"/>
      <c r="BAY363" s="10"/>
      <c r="BAZ363" s="10"/>
      <c r="BBA363" s="10"/>
      <c r="BBB363" s="10"/>
      <c r="BBC363" s="10"/>
      <c r="BBD363" s="10"/>
      <c r="BBE363" s="10"/>
      <c r="BBF363" s="10"/>
      <c r="BBG363" s="10"/>
      <c r="BBH363" s="10"/>
      <c r="BBI363" s="10"/>
      <c r="BBJ363" s="10"/>
      <c r="BBK363" s="10"/>
      <c r="BBL363" s="10"/>
      <c r="BBM363" s="10"/>
      <c r="BBN363" s="10"/>
      <c r="BBO363" s="10"/>
      <c r="BBP363" s="10"/>
      <c r="BBQ363" s="10"/>
      <c r="BBR363" s="10"/>
      <c r="BBS363" s="10"/>
      <c r="BBT363" s="10"/>
      <c r="BBU363" s="10"/>
      <c r="BBV363" s="10"/>
      <c r="BBW363" s="10"/>
      <c r="BBX363" s="10"/>
      <c r="BBY363" s="10"/>
      <c r="BBZ363" s="10"/>
      <c r="BCA363" s="10"/>
      <c r="BCB363" s="10"/>
      <c r="BCC363" s="10"/>
      <c r="BCD363" s="10"/>
      <c r="BCE363" s="10"/>
      <c r="BCF363" s="10"/>
      <c r="BCG363" s="10"/>
      <c r="BCH363" s="10"/>
      <c r="BCI363" s="10"/>
      <c r="BCJ363" s="10"/>
      <c r="BCK363" s="10"/>
      <c r="BCL363" s="10"/>
      <c r="BCM363" s="10"/>
      <c r="BCN363" s="10"/>
      <c r="BCO363" s="10"/>
      <c r="BCP363" s="10"/>
      <c r="BCQ363" s="10"/>
      <c r="BCR363" s="10"/>
      <c r="BCS363" s="10"/>
      <c r="BCT363" s="10"/>
    </row>
    <row r="364" spans="1:1450" s="37" customFormat="1" x14ac:dyDescent="0.25">
      <c r="A364" s="17" t="s">
        <v>655</v>
      </c>
      <c r="B364" s="29" t="s">
        <v>655</v>
      </c>
      <c r="C364" s="8" t="s">
        <v>84</v>
      </c>
      <c r="D364" s="29" t="s">
        <v>792</v>
      </c>
      <c r="E364" s="14" t="s">
        <v>793</v>
      </c>
      <c r="F364" s="43" t="s">
        <v>665</v>
      </c>
      <c r="G364" s="43">
        <v>48276</v>
      </c>
      <c r="H364" s="43">
        <v>2771</v>
      </c>
      <c r="I364" s="43">
        <v>1017</v>
      </c>
      <c r="J364" s="43">
        <v>7</v>
      </c>
      <c r="K364" s="112">
        <f>AVERAGE(G364:G370)</f>
        <v>46685.857142857145</v>
      </c>
      <c r="L364" s="112">
        <f>STDEV(G364:G370)</f>
        <v>14165.47686488259</v>
      </c>
      <c r="M364" s="29"/>
      <c r="N364" s="97">
        <v>1.6930000000000001</v>
      </c>
      <c r="O364" s="29" t="str">
        <f t="shared" si="59"/>
        <v/>
      </c>
      <c r="P364" s="44">
        <f>ABS(L364*N364)</f>
        <v>23982.152332246227</v>
      </c>
      <c r="Q364" s="44">
        <f t="shared" ref="Q364:Q370" si="64">ABS(G364-$K$364)</f>
        <v>1590.1428571428551</v>
      </c>
      <c r="R364" s="30">
        <f t="shared" ref="R364:R370" si="65">IF(Q364&gt;$P$364,"",G364)</f>
        <v>48276</v>
      </c>
      <c r="S364" s="30">
        <f t="shared" si="60"/>
        <v>1017</v>
      </c>
      <c r="T364" s="44">
        <f>AVERAGE(R364:R370)</f>
        <v>41646.333333333336</v>
      </c>
      <c r="U364" s="44">
        <f>STDEV(R364:R370)</f>
        <v>5240.2060900948154</v>
      </c>
      <c r="V364" s="29"/>
      <c r="W364" s="44">
        <f t="shared" ref="W364:W370" si="66">IF(R364="","",((R364-$T$364)/S364)^2)</f>
        <v>42.495356821073301</v>
      </c>
      <c r="X364" s="46">
        <f>(1/(J364-1))*SUM(W364:W370)</f>
        <v>17.163872989568688</v>
      </c>
      <c r="Y364" s="47">
        <f>U364/T364</f>
        <v>0.1258263494207929</v>
      </c>
      <c r="Z364" s="31"/>
      <c r="AA364" s="47" t="str">
        <f>IF(X364&lt;2,"A",IF(Y364&lt;0.15,"B","C"))</f>
        <v>B</v>
      </c>
      <c r="AB364" s="31"/>
      <c r="AC364" s="48">
        <f>T364/1000</f>
        <v>41.646333333333338</v>
      </c>
      <c r="AD364" s="49">
        <f>AC364*(SQRT((U364/T364)^2+(0.21/3.98)^2))</f>
        <v>5.6822893939236421</v>
      </c>
      <c r="AE364" s="47">
        <f>AD364/AC364</f>
        <v>0.1364415289202805</v>
      </c>
      <c r="AF364" s="47"/>
      <c r="AG364" s="50">
        <v>21</v>
      </c>
      <c r="AH364" s="32"/>
      <c r="AI364" s="49">
        <f>(MEDIAN(R364:R370))/1000</f>
        <v>42.852499999999999</v>
      </c>
      <c r="AJ364" s="49">
        <f>(QUARTILE(R364:R370,1))/1000</f>
        <v>37.968000000000004</v>
      </c>
      <c r="AK364" s="49">
        <f>(QUARTILE(R364:R370,3))/1000</f>
        <v>44.625250000000001</v>
      </c>
      <c r="AL364" s="48">
        <f>(AK364-AJ364)</f>
        <v>6.6572499999999977</v>
      </c>
      <c r="AM364" s="10"/>
      <c r="AN364" s="10"/>
      <c r="AO364" s="29"/>
      <c r="AP364" s="29"/>
      <c r="AQ364" s="29"/>
      <c r="AR364" s="29"/>
      <c r="AS364" s="29"/>
      <c r="AT364" s="29"/>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c r="JC364" s="10"/>
      <c r="JD364" s="10"/>
      <c r="JE364" s="10"/>
      <c r="JF364" s="10"/>
      <c r="JG364" s="10"/>
      <c r="JH364" s="10"/>
      <c r="JI364" s="10"/>
      <c r="JJ364" s="10"/>
      <c r="JK364" s="10"/>
      <c r="JL364" s="10"/>
      <c r="JM364" s="10"/>
      <c r="JN364" s="10"/>
      <c r="JO364" s="10"/>
      <c r="JP364" s="10"/>
      <c r="JQ364" s="10"/>
      <c r="JR364" s="10"/>
      <c r="JS364" s="10"/>
      <c r="JT364" s="10"/>
      <c r="JU364" s="10"/>
      <c r="JV364" s="10"/>
      <c r="JW364" s="10"/>
      <c r="JX364" s="10"/>
      <c r="JY364" s="10"/>
      <c r="JZ364" s="10"/>
      <c r="KA364" s="10"/>
      <c r="KB364" s="10"/>
      <c r="KC364" s="10"/>
      <c r="KD364" s="10"/>
      <c r="KE364" s="10"/>
      <c r="KF364" s="10"/>
      <c r="KG364" s="10"/>
      <c r="KH364" s="10"/>
      <c r="KI364" s="10"/>
      <c r="KJ364" s="10"/>
      <c r="KK364" s="10"/>
      <c r="KL364" s="10"/>
      <c r="KM364" s="10"/>
      <c r="KN364" s="10"/>
      <c r="KO364" s="10"/>
      <c r="KP364" s="10"/>
      <c r="KQ364" s="10"/>
      <c r="KR364" s="10"/>
      <c r="KS364" s="10"/>
      <c r="KT364" s="10"/>
      <c r="KU364" s="10"/>
      <c r="KV364" s="10"/>
      <c r="KW364" s="10"/>
      <c r="KX364" s="10"/>
      <c r="KY364" s="10"/>
      <c r="KZ364" s="10"/>
      <c r="LA364" s="10"/>
      <c r="LB364" s="10"/>
      <c r="LC364" s="10"/>
      <c r="LD364" s="10"/>
      <c r="LE364" s="10"/>
      <c r="LF364" s="10"/>
      <c r="LG364" s="10"/>
      <c r="LH364" s="10"/>
      <c r="LI364" s="10"/>
      <c r="LJ364" s="10"/>
      <c r="LK364" s="10"/>
      <c r="LL364" s="10"/>
      <c r="LM364" s="10"/>
      <c r="LN364" s="10"/>
      <c r="LO364" s="10"/>
      <c r="LP364" s="10"/>
      <c r="LQ364" s="10"/>
      <c r="LR364" s="10"/>
      <c r="LS364" s="10"/>
      <c r="LT364" s="10"/>
      <c r="LU364" s="10"/>
      <c r="LV364" s="10"/>
      <c r="LW364" s="10"/>
      <c r="LX364" s="10"/>
      <c r="LY364" s="10"/>
      <c r="LZ364" s="10"/>
      <c r="MA364" s="10"/>
      <c r="MB364" s="10"/>
      <c r="MC364" s="10"/>
      <c r="MD364" s="10"/>
      <c r="ME364" s="10"/>
      <c r="MF364" s="10"/>
      <c r="MG364" s="10"/>
      <c r="MH364" s="10"/>
      <c r="MI364" s="10"/>
      <c r="MJ364" s="10"/>
      <c r="MK364" s="10"/>
      <c r="ML364" s="10"/>
      <c r="MM364" s="10"/>
      <c r="MN364" s="10"/>
      <c r="MO364" s="10"/>
      <c r="MP364" s="10"/>
      <c r="MQ364" s="10"/>
      <c r="MR364" s="10"/>
      <c r="MS364" s="10"/>
      <c r="MT364" s="10"/>
      <c r="MU364" s="10"/>
      <c r="MV364" s="10"/>
      <c r="MW364" s="10"/>
      <c r="MX364" s="10"/>
      <c r="MY364" s="10"/>
      <c r="MZ364" s="10"/>
      <c r="NA364" s="10"/>
      <c r="NB364" s="10"/>
      <c r="NC364" s="10"/>
      <c r="ND364" s="10"/>
      <c r="NE364" s="10"/>
      <c r="NF364" s="10"/>
      <c r="NG364" s="10"/>
      <c r="NH364" s="10"/>
      <c r="NI364" s="10"/>
      <c r="NJ364" s="10"/>
      <c r="NK364" s="10"/>
      <c r="NL364" s="10"/>
      <c r="NM364" s="10"/>
      <c r="NN364" s="10"/>
      <c r="NO364" s="10"/>
      <c r="NP364" s="10"/>
      <c r="NQ364" s="10"/>
      <c r="NR364" s="10"/>
      <c r="NS364" s="10"/>
      <c r="NT364" s="10"/>
      <c r="NU364" s="10"/>
      <c r="NV364" s="10"/>
      <c r="NW364" s="10"/>
      <c r="NX364" s="10"/>
      <c r="NY364" s="10"/>
      <c r="NZ364" s="10"/>
      <c r="OA364" s="10"/>
      <c r="OB364" s="10"/>
      <c r="OC364" s="10"/>
      <c r="OD364" s="10"/>
      <c r="OE364" s="10"/>
      <c r="OF364" s="10"/>
      <c r="OG364" s="10"/>
      <c r="OH364" s="10"/>
      <c r="OI364" s="10"/>
      <c r="OJ364" s="10"/>
      <c r="OK364" s="10"/>
      <c r="OL364" s="10"/>
      <c r="OM364" s="10"/>
      <c r="ON364" s="10"/>
      <c r="OO364" s="10"/>
      <c r="OP364" s="10"/>
      <c r="OQ364" s="10"/>
      <c r="OR364" s="10"/>
      <c r="OS364" s="10"/>
      <c r="OT364" s="10"/>
      <c r="OU364" s="10"/>
      <c r="OV364" s="10"/>
      <c r="OW364" s="10"/>
      <c r="OX364" s="10"/>
      <c r="OY364" s="10"/>
      <c r="OZ364" s="10"/>
      <c r="PA364" s="10"/>
      <c r="PB364" s="10"/>
      <c r="PC364" s="10"/>
      <c r="PD364" s="10"/>
      <c r="PE364" s="10"/>
      <c r="PF364" s="10"/>
      <c r="PG364" s="10"/>
      <c r="PH364" s="10"/>
      <c r="PI364" s="10"/>
      <c r="PJ364" s="10"/>
      <c r="PK364" s="10"/>
      <c r="PL364" s="10"/>
      <c r="PM364" s="10"/>
      <c r="PN364" s="10"/>
      <c r="PO364" s="10"/>
      <c r="PP364" s="10"/>
      <c r="PQ364" s="10"/>
      <c r="PR364" s="10"/>
      <c r="PS364" s="10"/>
      <c r="PT364" s="10"/>
      <c r="PU364" s="10"/>
      <c r="PV364" s="10"/>
      <c r="PW364" s="10"/>
      <c r="PX364" s="10"/>
      <c r="PY364" s="10"/>
      <c r="PZ364" s="10"/>
      <c r="QA364" s="10"/>
      <c r="QB364" s="10"/>
      <c r="QC364" s="10"/>
      <c r="QD364" s="10"/>
      <c r="QE364" s="10"/>
      <c r="QF364" s="10"/>
      <c r="QG364" s="10"/>
      <c r="QH364" s="10"/>
      <c r="QI364" s="10"/>
      <c r="QJ364" s="10"/>
      <c r="QK364" s="10"/>
      <c r="QL364" s="10"/>
      <c r="QM364" s="10"/>
      <c r="QN364" s="10"/>
      <c r="QO364" s="10"/>
      <c r="QP364" s="10"/>
      <c r="QQ364" s="10"/>
      <c r="QR364" s="10"/>
      <c r="QS364" s="10"/>
      <c r="QT364" s="10"/>
      <c r="QU364" s="10"/>
      <c r="QV364" s="10"/>
      <c r="QW364" s="10"/>
      <c r="QX364" s="10"/>
      <c r="QY364" s="10"/>
      <c r="QZ364" s="10"/>
      <c r="RA364" s="10"/>
      <c r="RB364" s="10"/>
      <c r="RC364" s="10"/>
      <c r="RD364" s="10"/>
      <c r="RE364" s="10"/>
      <c r="RF364" s="10"/>
      <c r="RG364" s="10"/>
      <c r="RH364" s="10"/>
      <c r="RI364" s="10"/>
      <c r="RJ364" s="10"/>
      <c r="RK364" s="10"/>
      <c r="RL364" s="10"/>
      <c r="RM364" s="10"/>
      <c r="RN364" s="10"/>
      <c r="RO364" s="10"/>
      <c r="RP364" s="10"/>
      <c r="RQ364" s="10"/>
      <c r="RR364" s="10"/>
      <c r="RS364" s="10"/>
      <c r="RT364" s="10"/>
      <c r="RU364" s="10"/>
      <c r="RV364" s="10"/>
      <c r="RW364" s="10"/>
      <c r="RX364" s="10"/>
      <c r="RY364" s="10"/>
      <c r="RZ364" s="10"/>
      <c r="SA364" s="10"/>
      <c r="SB364" s="10"/>
      <c r="SC364" s="10"/>
      <c r="SD364" s="10"/>
      <c r="SE364" s="10"/>
      <c r="SF364" s="10"/>
      <c r="SG364" s="10"/>
      <c r="SH364" s="10"/>
      <c r="SI364" s="10"/>
      <c r="SJ364" s="10"/>
      <c r="SK364" s="10"/>
      <c r="SL364" s="10"/>
      <c r="SM364" s="10"/>
      <c r="SN364" s="10"/>
      <c r="SO364" s="10"/>
      <c r="SP364" s="10"/>
      <c r="SQ364" s="10"/>
      <c r="SR364" s="10"/>
      <c r="SS364" s="10"/>
      <c r="ST364" s="10"/>
      <c r="SU364" s="10"/>
      <c r="SV364" s="10"/>
      <c r="SW364" s="10"/>
      <c r="SX364" s="10"/>
      <c r="SY364" s="10"/>
      <c r="SZ364" s="10"/>
      <c r="TA364" s="10"/>
      <c r="TB364" s="10"/>
      <c r="TC364" s="10"/>
      <c r="TD364" s="10"/>
      <c r="TE364" s="10"/>
      <c r="TF364" s="10"/>
      <c r="TG364" s="10"/>
      <c r="TH364" s="10"/>
      <c r="TI364" s="10"/>
      <c r="TJ364" s="10"/>
      <c r="TK364" s="10"/>
      <c r="TL364" s="10"/>
      <c r="TM364" s="10"/>
      <c r="TN364" s="10"/>
      <c r="TO364" s="10"/>
      <c r="TP364" s="10"/>
      <c r="TQ364" s="10"/>
      <c r="TR364" s="10"/>
      <c r="TS364" s="10"/>
      <c r="TT364" s="10"/>
      <c r="TU364" s="10"/>
      <c r="TV364" s="10"/>
      <c r="TW364" s="10"/>
      <c r="TX364" s="10"/>
      <c r="TY364" s="10"/>
      <c r="TZ364" s="10"/>
      <c r="UA364" s="10"/>
      <c r="UB364" s="10"/>
      <c r="UC364" s="10"/>
      <c r="UD364" s="10"/>
      <c r="UE364" s="10"/>
      <c r="UF364" s="10"/>
      <c r="UG364" s="10"/>
      <c r="UH364" s="10"/>
      <c r="UI364" s="10"/>
      <c r="UJ364" s="10"/>
      <c r="UK364" s="10"/>
      <c r="UL364" s="10"/>
      <c r="UM364" s="10"/>
      <c r="UN364" s="10"/>
      <c r="UO364" s="10"/>
      <c r="UP364" s="10"/>
      <c r="UQ364" s="10"/>
      <c r="UR364" s="10"/>
      <c r="US364" s="10"/>
      <c r="UT364" s="10"/>
      <c r="UU364" s="10"/>
      <c r="UV364" s="10"/>
      <c r="UW364" s="10"/>
      <c r="UX364" s="10"/>
      <c r="UY364" s="10"/>
      <c r="UZ364" s="10"/>
      <c r="VA364" s="10"/>
      <c r="VB364" s="10"/>
      <c r="VC364" s="10"/>
      <c r="VD364" s="10"/>
      <c r="VE364" s="10"/>
      <c r="VF364" s="10"/>
      <c r="VG364" s="10"/>
      <c r="VH364" s="10"/>
      <c r="VI364" s="10"/>
      <c r="VJ364" s="10"/>
      <c r="VK364" s="10"/>
      <c r="VL364" s="10"/>
      <c r="VM364" s="10"/>
      <c r="VN364" s="10"/>
      <c r="VO364" s="10"/>
      <c r="VP364" s="10"/>
      <c r="VQ364" s="10"/>
      <c r="VR364" s="10"/>
      <c r="VS364" s="10"/>
      <c r="VT364" s="10"/>
      <c r="VU364" s="10"/>
      <c r="VV364" s="10"/>
      <c r="VW364" s="10"/>
      <c r="VX364" s="10"/>
      <c r="VY364" s="10"/>
      <c r="VZ364" s="10"/>
      <c r="WA364" s="10"/>
      <c r="WB364" s="10"/>
      <c r="WC364" s="10"/>
      <c r="WD364" s="10"/>
      <c r="WE364" s="10"/>
      <c r="WF364" s="10"/>
      <c r="WG364" s="10"/>
      <c r="WH364" s="10"/>
      <c r="WI364" s="10"/>
      <c r="WJ364" s="10"/>
      <c r="WK364" s="10"/>
      <c r="WL364" s="10"/>
      <c r="WM364" s="10"/>
      <c r="WN364" s="10"/>
      <c r="WO364" s="10"/>
      <c r="WP364" s="10"/>
      <c r="WQ364" s="10"/>
      <c r="WR364" s="10"/>
      <c r="WS364" s="10"/>
      <c r="WT364" s="10"/>
      <c r="WU364" s="10"/>
      <c r="WV364" s="10"/>
      <c r="WW364" s="10"/>
      <c r="WX364" s="10"/>
      <c r="WY364" s="10"/>
      <c r="WZ364" s="10"/>
      <c r="XA364" s="10"/>
      <c r="XB364" s="10"/>
      <c r="XC364" s="10"/>
      <c r="XD364" s="10"/>
      <c r="XE364" s="10"/>
      <c r="XF364" s="10"/>
      <c r="XG364" s="10"/>
      <c r="XH364" s="10"/>
      <c r="XI364" s="10"/>
      <c r="XJ364" s="10"/>
      <c r="XK364" s="10"/>
      <c r="XL364" s="10"/>
      <c r="XM364" s="10"/>
      <c r="XN364" s="10"/>
      <c r="XO364" s="10"/>
      <c r="XP364" s="10"/>
      <c r="XQ364" s="10"/>
      <c r="XR364" s="10"/>
      <c r="XS364" s="10"/>
      <c r="XT364" s="10"/>
      <c r="XU364" s="10"/>
      <c r="XV364" s="10"/>
      <c r="XW364" s="10"/>
      <c r="XX364" s="10"/>
      <c r="XY364" s="10"/>
      <c r="XZ364" s="10"/>
      <c r="YA364" s="10"/>
      <c r="YB364" s="10"/>
      <c r="YC364" s="10"/>
      <c r="YD364" s="10"/>
      <c r="YE364" s="10"/>
      <c r="YF364" s="10"/>
      <c r="YG364" s="10"/>
      <c r="YH364" s="10"/>
      <c r="YI364" s="10"/>
      <c r="YJ364" s="10"/>
      <c r="YK364" s="10"/>
      <c r="YL364" s="10"/>
      <c r="YM364" s="10"/>
      <c r="YN364" s="10"/>
      <c r="YO364" s="10"/>
      <c r="YP364" s="10"/>
      <c r="YQ364" s="10"/>
      <c r="YR364" s="10"/>
      <c r="YS364" s="10"/>
      <c r="YT364" s="10"/>
      <c r="YU364" s="10"/>
      <c r="YV364" s="10"/>
      <c r="YW364" s="10"/>
      <c r="YX364" s="10"/>
      <c r="YY364" s="10"/>
      <c r="YZ364" s="10"/>
      <c r="ZA364" s="10"/>
      <c r="ZB364" s="10"/>
      <c r="ZC364" s="10"/>
      <c r="ZD364" s="10"/>
      <c r="ZE364" s="10"/>
      <c r="ZF364" s="10"/>
      <c r="ZG364" s="10"/>
      <c r="ZH364" s="10"/>
      <c r="ZI364" s="10"/>
      <c r="ZJ364" s="10"/>
      <c r="ZK364" s="10"/>
      <c r="ZL364" s="10"/>
      <c r="ZM364" s="10"/>
      <c r="ZN364" s="10"/>
      <c r="ZO364" s="10"/>
      <c r="ZP364" s="10"/>
      <c r="ZQ364" s="10"/>
      <c r="ZR364" s="10"/>
      <c r="ZS364" s="10"/>
      <c r="ZT364" s="10"/>
      <c r="ZU364" s="10"/>
      <c r="ZV364" s="10"/>
      <c r="ZW364" s="10"/>
      <c r="ZX364" s="10"/>
      <c r="ZY364" s="10"/>
      <c r="ZZ364" s="10"/>
      <c r="AAA364" s="10"/>
      <c r="AAB364" s="10"/>
      <c r="AAC364" s="10"/>
      <c r="AAD364" s="10"/>
      <c r="AAE364" s="10"/>
      <c r="AAF364" s="10"/>
      <c r="AAG364" s="10"/>
      <c r="AAH364" s="10"/>
      <c r="AAI364" s="10"/>
      <c r="AAJ364" s="10"/>
      <c r="AAK364" s="10"/>
      <c r="AAL364" s="10"/>
      <c r="AAM364" s="10"/>
      <c r="AAN364" s="10"/>
      <c r="AAO364" s="10"/>
      <c r="AAP364" s="10"/>
      <c r="AAQ364" s="10"/>
      <c r="AAR364" s="10"/>
      <c r="AAS364" s="10"/>
      <c r="AAT364" s="10"/>
      <c r="AAU364" s="10"/>
      <c r="AAV364" s="10"/>
      <c r="AAW364" s="10"/>
      <c r="AAX364" s="10"/>
      <c r="AAY364" s="10"/>
      <c r="AAZ364" s="10"/>
      <c r="ABA364" s="10"/>
      <c r="ABB364" s="10"/>
      <c r="ABC364" s="10"/>
      <c r="ABD364" s="10"/>
      <c r="ABE364" s="10"/>
      <c r="ABF364" s="10"/>
      <c r="ABG364" s="10"/>
      <c r="ABH364" s="10"/>
      <c r="ABI364" s="10"/>
      <c r="ABJ364" s="10"/>
      <c r="ABK364" s="10"/>
      <c r="ABL364" s="10"/>
      <c r="ABM364" s="10"/>
      <c r="ABN364" s="10"/>
      <c r="ABO364" s="10"/>
      <c r="ABP364" s="10"/>
      <c r="ABQ364" s="10"/>
      <c r="ABR364" s="10"/>
      <c r="ABS364" s="10"/>
      <c r="ABT364" s="10"/>
      <c r="ABU364" s="10"/>
      <c r="ABV364" s="10"/>
      <c r="ABW364" s="10"/>
      <c r="ABX364" s="10"/>
      <c r="ABY364" s="10"/>
      <c r="ABZ364" s="10"/>
      <c r="ACA364" s="10"/>
      <c r="ACB364" s="10"/>
      <c r="ACC364" s="10"/>
      <c r="ACD364" s="10"/>
      <c r="ACE364" s="10"/>
      <c r="ACF364" s="10"/>
      <c r="ACG364" s="10"/>
      <c r="ACH364" s="10"/>
      <c r="ACI364" s="10"/>
      <c r="ACJ364" s="10"/>
      <c r="ACK364" s="10"/>
      <c r="ACL364" s="10"/>
      <c r="ACM364" s="10"/>
      <c r="ACN364" s="10"/>
      <c r="ACO364" s="10"/>
      <c r="ACP364" s="10"/>
      <c r="ACQ364" s="10"/>
      <c r="ACR364" s="10"/>
      <c r="ACS364" s="10"/>
      <c r="ACT364" s="10"/>
      <c r="ACU364" s="10"/>
      <c r="ACV364" s="10"/>
      <c r="ACW364" s="10"/>
      <c r="ACX364" s="10"/>
      <c r="ACY364" s="10"/>
      <c r="ACZ364" s="10"/>
      <c r="ADA364" s="10"/>
      <c r="ADB364" s="10"/>
      <c r="ADC364" s="10"/>
      <c r="ADD364" s="10"/>
      <c r="ADE364" s="10"/>
      <c r="ADF364" s="10"/>
      <c r="ADG364" s="10"/>
      <c r="ADH364" s="10"/>
      <c r="ADI364" s="10"/>
      <c r="ADJ364" s="10"/>
      <c r="ADK364" s="10"/>
      <c r="ADL364" s="10"/>
      <c r="ADM364" s="10"/>
      <c r="ADN364" s="10"/>
      <c r="ADO364" s="10"/>
      <c r="ADP364" s="10"/>
      <c r="ADQ364" s="10"/>
      <c r="ADR364" s="10"/>
      <c r="ADS364" s="10"/>
      <c r="ADT364" s="10"/>
      <c r="ADU364" s="10"/>
      <c r="ADV364" s="10"/>
      <c r="ADW364" s="10"/>
      <c r="ADX364" s="10"/>
      <c r="ADY364" s="10"/>
      <c r="ADZ364" s="10"/>
      <c r="AEA364" s="10"/>
      <c r="AEB364" s="10"/>
      <c r="AEC364" s="10"/>
      <c r="AED364" s="10"/>
      <c r="AEE364" s="10"/>
      <c r="AEF364" s="10"/>
      <c r="AEG364" s="10"/>
      <c r="AEH364" s="10"/>
      <c r="AEI364" s="10"/>
      <c r="AEJ364" s="10"/>
      <c r="AEK364" s="10"/>
      <c r="AEL364" s="10"/>
      <c r="AEM364" s="10"/>
      <c r="AEN364" s="10"/>
      <c r="AEO364" s="10"/>
      <c r="AEP364" s="10"/>
      <c r="AEQ364" s="10"/>
      <c r="AER364" s="10"/>
      <c r="AES364" s="10"/>
      <c r="AET364" s="10"/>
      <c r="AEU364" s="10"/>
      <c r="AEV364" s="10"/>
      <c r="AEW364" s="10"/>
      <c r="AEX364" s="10"/>
      <c r="AEY364" s="10"/>
      <c r="AEZ364" s="10"/>
      <c r="AFA364" s="10"/>
      <c r="AFB364" s="10"/>
      <c r="AFC364" s="10"/>
      <c r="AFD364" s="10"/>
      <c r="AFE364" s="10"/>
      <c r="AFF364" s="10"/>
      <c r="AFG364" s="10"/>
      <c r="AFH364" s="10"/>
      <c r="AFI364" s="10"/>
      <c r="AFJ364" s="10"/>
      <c r="AFK364" s="10"/>
      <c r="AFL364" s="10"/>
      <c r="AFM364" s="10"/>
      <c r="AFN364" s="10"/>
      <c r="AFO364" s="10"/>
      <c r="AFP364" s="10"/>
      <c r="AFQ364" s="10"/>
      <c r="AFR364" s="10"/>
      <c r="AFS364" s="10"/>
      <c r="AFT364" s="10"/>
      <c r="AFU364" s="10"/>
      <c r="AFV364" s="10"/>
      <c r="AFW364" s="10"/>
      <c r="AFX364" s="10"/>
      <c r="AFY364" s="10"/>
      <c r="AFZ364" s="10"/>
      <c r="AGA364" s="10"/>
      <c r="AGB364" s="10"/>
      <c r="AGC364" s="10"/>
      <c r="AGD364" s="10"/>
      <c r="AGE364" s="10"/>
      <c r="AGF364" s="10"/>
      <c r="AGG364" s="10"/>
      <c r="AGH364" s="10"/>
      <c r="AGI364" s="10"/>
      <c r="AGJ364" s="10"/>
      <c r="AGK364" s="10"/>
      <c r="AGL364" s="10"/>
      <c r="AGM364" s="10"/>
      <c r="AGN364" s="10"/>
      <c r="AGO364" s="10"/>
      <c r="AGP364" s="10"/>
      <c r="AGQ364" s="10"/>
      <c r="AGR364" s="10"/>
      <c r="AGS364" s="10"/>
      <c r="AGT364" s="10"/>
      <c r="AGU364" s="10"/>
      <c r="AGV364" s="10"/>
      <c r="AGW364" s="10"/>
      <c r="AGX364" s="10"/>
      <c r="AGY364" s="10"/>
      <c r="AGZ364" s="10"/>
      <c r="AHA364" s="10"/>
      <c r="AHB364" s="10"/>
      <c r="AHC364" s="10"/>
      <c r="AHD364" s="10"/>
      <c r="AHE364" s="10"/>
      <c r="AHF364" s="10"/>
      <c r="AHG364" s="10"/>
      <c r="AHH364" s="10"/>
      <c r="AHI364" s="10"/>
      <c r="AHJ364" s="10"/>
      <c r="AHK364" s="10"/>
      <c r="AHL364" s="10"/>
      <c r="AHM364" s="10"/>
      <c r="AHN364" s="10"/>
      <c r="AHO364" s="10"/>
      <c r="AHP364" s="10"/>
      <c r="AHQ364" s="10"/>
      <c r="AHR364" s="10"/>
      <c r="AHS364" s="10"/>
      <c r="AHT364" s="10"/>
      <c r="AHU364" s="10"/>
      <c r="AHV364" s="10"/>
      <c r="AHW364" s="10"/>
      <c r="AHX364" s="10"/>
      <c r="AHY364" s="10"/>
      <c r="AHZ364" s="10"/>
      <c r="AIA364" s="10"/>
      <c r="AIB364" s="10"/>
      <c r="AIC364" s="10"/>
      <c r="AID364" s="10"/>
      <c r="AIE364" s="10"/>
      <c r="AIF364" s="10"/>
      <c r="AIG364" s="10"/>
      <c r="AIH364" s="10"/>
      <c r="AII364" s="10"/>
      <c r="AIJ364" s="10"/>
      <c r="AIK364" s="10"/>
      <c r="AIL364" s="10"/>
      <c r="AIM364" s="10"/>
      <c r="AIN364" s="10"/>
      <c r="AIO364" s="10"/>
      <c r="AIP364" s="10"/>
      <c r="AIQ364" s="10"/>
      <c r="AIR364" s="10"/>
      <c r="AIS364" s="10"/>
      <c r="AIT364" s="10"/>
      <c r="AIU364" s="10"/>
      <c r="AIV364" s="10"/>
      <c r="AIW364" s="10"/>
      <c r="AIX364" s="10"/>
      <c r="AIY364" s="10"/>
      <c r="AIZ364" s="10"/>
      <c r="AJA364" s="10"/>
      <c r="AJB364" s="10"/>
      <c r="AJC364" s="10"/>
      <c r="AJD364" s="10"/>
      <c r="AJE364" s="10"/>
      <c r="AJF364" s="10"/>
      <c r="AJG364" s="10"/>
      <c r="AJH364" s="10"/>
      <c r="AJI364" s="10"/>
      <c r="AJJ364" s="10"/>
      <c r="AJK364" s="10"/>
      <c r="AJL364" s="10"/>
      <c r="AJM364" s="10"/>
      <c r="AJN364" s="10"/>
      <c r="AJO364" s="10"/>
      <c r="AJP364" s="10"/>
      <c r="AJQ364" s="10"/>
      <c r="AJR364" s="10"/>
      <c r="AJS364" s="10"/>
      <c r="AJT364" s="10"/>
      <c r="AJU364" s="10"/>
      <c r="AJV364" s="10"/>
      <c r="AJW364" s="10"/>
      <c r="AJX364" s="10"/>
      <c r="AJY364" s="10"/>
      <c r="AJZ364" s="10"/>
      <c r="AKA364" s="10"/>
      <c r="AKB364" s="10"/>
      <c r="AKC364" s="10"/>
      <c r="AKD364" s="10"/>
      <c r="AKE364" s="10"/>
      <c r="AKF364" s="10"/>
      <c r="AKG364" s="10"/>
      <c r="AKH364" s="10"/>
      <c r="AKI364" s="10"/>
      <c r="AKJ364" s="10"/>
      <c r="AKK364" s="10"/>
      <c r="AKL364" s="10"/>
      <c r="AKM364" s="10"/>
      <c r="AKN364" s="10"/>
      <c r="AKO364" s="10"/>
      <c r="AKP364" s="10"/>
      <c r="AKQ364" s="10"/>
      <c r="AKR364" s="10"/>
      <c r="AKS364" s="10"/>
      <c r="AKT364" s="10"/>
      <c r="AKU364" s="10"/>
      <c r="AKV364" s="10"/>
      <c r="AKW364" s="10"/>
      <c r="AKX364" s="10"/>
      <c r="AKY364" s="10"/>
      <c r="AKZ364" s="10"/>
      <c r="ALA364" s="10"/>
      <c r="ALB364" s="10"/>
      <c r="ALC364" s="10"/>
      <c r="ALD364" s="10"/>
      <c r="ALE364" s="10"/>
      <c r="ALF364" s="10"/>
      <c r="ALG364" s="10"/>
      <c r="ALH364" s="10"/>
      <c r="ALI364" s="10"/>
      <c r="ALJ364" s="10"/>
      <c r="ALK364" s="10"/>
      <c r="ALL364" s="10"/>
      <c r="ALM364" s="10"/>
      <c r="ALN364" s="10"/>
      <c r="ALO364" s="10"/>
      <c r="ALP364" s="10"/>
      <c r="ALQ364" s="10"/>
      <c r="ALR364" s="10"/>
      <c r="ALS364" s="10"/>
      <c r="ALT364" s="10"/>
      <c r="ALU364" s="10"/>
      <c r="ALV364" s="10"/>
      <c r="ALW364" s="10"/>
      <c r="ALX364" s="10"/>
      <c r="ALY364" s="10"/>
      <c r="ALZ364" s="10"/>
      <c r="AMA364" s="10"/>
      <c r="AMB364" s="10"/>
      <c r="AMC364" s="10"/>
      <c r="AMD364" s="10"/>
      <c r="AME364" s="10"/>
      <c r="AMF364" s="10"/>
      <c r="AMG364" s="10"/>
      <c r="AMH364" s="10"/>
      <c r="AMI364" s="10"/>
      <c r="AMJ364" s="10"/>
      <c r="AMK364" s="10"/>
      <c r="AML364" s="10"/>
      <c r="AMM364" s="10"/>
      <c r="AMN364" s="10"/>
      <c r="AMO364" s="10"/>
      <c r="AMP364" s="10"/>
      <c r="AMQ364" s="10"/>
      <c r="AMR364" s="10"/>
      <c r="AMS364" s="10"/>
      <c r="AMT364" s="10"/>
      <c r="AMU364" s="10"/>
      <c r="AMV364" s="10"/>
      <c r="AMW364" s="10"/>
      <c r="AMX364" s="10"/>
      <c r="AMY364" s="10"/>
      <c r="AMZ364" s="10"/>
      <c r="ANA364" s="10"/>
      <c r="ANB364" s="10"/>
      <c r="ANC364" s="10"/>
      <c r="AND364" s="10"/>
      <c r="ANE364" s="10"/>
      <c r="ANF364" s="10"/>
      <c r="ANG364" s="10"/>
      <c r="ANH364" s="10"/>
      <c r="ANI364" s="10"/>
      <c r="ANJ364" s="10"/>
      <c r="ANK364" s="10"/>
      <c r="ANL364" s="10"/>
      <c r="ANM364" s="10"/>
      <c r="ANN364" s="10"/>
      <c r="ANO364" s="10"/>
      <c r="ANP364" s="10"/>
      <c r="ANQ364" s="10"/>
      <c r="ANR364" s="10"/>
      <c r="ANS364" s="10"/>
      <c r="ANT364" s="10"/>
      <c r="ANU364" s="10"/>
      <c r="ANV364" s="10"/>
      <c r="ANW364" s="10"/>
      <c r="ANX364" s="10"/>
      <c r="ANY364" s="10"/>
      <c r="ANZ364" s="10"/>
      <c r="AOA364" s="10"/>
      <c r="AOB364" s="10"/>
      <c r="AOC364" s="10"/>
      <c r="AOD364" s="10"/>
      <c r="AOE364" s="10"/>
      <c r="AOF364" s="10"/>
      <c r="AOG364" s="10"/>
      <c r="AOH364" s="10"/>
      <c r="AOI364" s="10"/>
      <c r="AOJ364" s="10"/>
      <c r="AOK364" s="10"/>
      <c r="AOL364" s="10"/>
      <c r="AOM364" s="10"/>
      <c r="AON364" s="10"/>
      <c r="AOO364" s="10"/>
      <c r="AOP364" s="10"/>
      <c r="AOQ364" s="10"/>
      <c r="AOR364" s="10"/>
      <c r="AOS364" s="10"/>
      <c r="AOT364" s="10"/>
      <c r="AOU364" s="10"/>
      <c r="AOV364" s="10"/>
      <c r="AOW364" s="10"/>
      <c r="AOX364" s="10"/>
      <c r="AOY364" s="10"/>
      <c r="AOZ364" s="10"/>
      <c r="APA364" s="10"/>
      <c r="APB364" s="10"/>
      <c r="APC364" s="10"/>
      <c r="APD364" s="10"/>
      <c r="APE364" s="10"/>
      <c r="APF364" s="10"/>
      <c r="APG364" s="10"/>
      <c r="APH364" s="10"/>
      <c r="API364" s="10"/>
      <c r="APJ364" s="10"/>
      <c r="APK364" s="10"/>
      <c r="APL364" s="10"/>
      <c r="APM364" s="10"/>
      <c r="APN364" s="10"/>
      <c r="APO364" s="10"/>
      <c r="APP364" s="10"/>
      <c r="APQ364" s="10"/>
      <c r="APR364" s="10"/>
      <c r="APS364" s="10"/>
      <c r="APT364" s="10"/>
      <c r="APU364" s="10"/>
      <c r="APV364" s="10"/>
      <c r="APW364" s="10"/>
      <c r="APX364" s="10"/>
      <c r="APY364" s="10"/>
      <c r="APZ364" s="10"/>
      <c r="AQA364" s="10"/>
      <c r="AQB364" s="10"/>
      <c r="AQC364" s="10"/>
      <c r="AQD364" s="10"/>
      <c r="AQE364" s="10"/>
      <c r="AQF364" s="10"/>
      <c r="AQG364" s="10"/>
      <c r="AQH364" s="10"/>
      <c r="AQI364" s="10"/>
      <c r="AQJ364" s="10"/>
      <c r="AQK364" s="10"/>
      <c r="AQL364" s="10"/>
      <c r="AQM364" s="10"/>
      <c r="AQN364" s="10"/>
      <c r="AQO364" s="10"/>
      <c r="AQP364" s="10"/>
      <c r="AQQ364" s="10"/>
      <c r="AQR364" s="10"/>
      <c r="AQS364" s="10"/>
      <c r="AQT364" s="10"/>
      <c r="AQU364" s="10"/>
      <c r="AQV364" s="10"/>
      <c r="AQW364" s="10"/>
      <c r="AQX364" s="10"/>
      <c r="AQY364" s="10"/>
      <c r="AQZ364" s="10"/>
      <c r="ARA364" s="10"/>
      <c r="ARB364" s="10"/>
      <c r="ARC364" s="10"/>
      <c r="ARD364" s="10"/>
      <c r="ARE364" s="10"/>
      <c r="ARF364" s="10"/>
      <c r="ARG364" s="10"/>
      <c r="ARH364" s="10"/>
      <c r="ARI364" s="10"/>
      <c r="ARJ364" s="10"/>
      <c r="ARK364" s="10"/>
      <c r="ARL364" s="10"/>
      <c r="ARM364" s="10"/>
      <c r="ARN364" s="10"/>
      <c r="ARO364" s="10"/>
      <c r="ARP364" s="10"/>
      <c r="ARQ364" s="10"/>
      <c r="ARR364" s="10"/>
      <c r="ARS364" s="10"/>
      <c r="ART364" s="10"/>
      <c r="ARU364" s="10"/>
      <c r="ARV364" s="10"/>
      <c r="ARW364" s="10"/>
      <c r="ARX364" s="10"/>
      <c r="ARY364" s="10"/>
      <c r="ARZ364" s="10"/>
      <c r="ASA364" s="10"/>
      <c r="ASB364" s="10"/>
      <c r="ASC364" s="10"/>
      <c r="ASD364" s="10"/>
      <c r="ASE364" s="10"/>
      <c r="ASF364" s="10"/>
      <c r="ASG364" s="10"/>
      <c r="ASH364" s="10"/>
      <c r="ASI364" s="10"/>
      <c r="ASJ364" s="10"/>
      <c r="ASK364" s="10"/>
      <c r="ASL364" s="10"/>
      <c r="ASM364" s="10"/>
      <c r="ASN364" s="10"/>
      <c r="ASO364" s="10"/>
      <c r="ASP364" s="10"/>
      <c r="ASQ364" s="10"/>
      <c r="ASR364" s="10"/>
      <c r="ASS364" s="10"/>
      <c r="AST364" s="10"/>
      <c r="ASU364" s="10"/>
      <c r="ASV364" s="10"/>
      <c r="ASW364" s="10"/>
      <c r="ASX364" s="10"/>
      <c r="ASY364" s="10"/>
      <c r="ASZ364" s="10"/>
      <c r="ATA364" s="10"/>
      <c r="ATB364" s="10"/>
      <c r="ATC364" s="10"/>
      <c r="ATD364" s="10"/>
      <c r="ATE364" s="10"/>
      <c r="ATF364" s="10"/>
      <c r="ATG364" s="10"/>
      <c r="ATH364" s="10"/>
      <c r="ATI364" s="10"/>
      <c r="ATJ364" s="10"/>
      <c r="ATK364" s="10"/>
      <c r="ATL364" s="10"/>
      <c r="ATM364" s="10"/>
      <c r="ATN364" s="10"/>
      <c r="ATO364" s="10"/>
      <c r="ATP364" s="10"/>
      <c r="ATQ364" s="10"/>
      <c r="ATR364" s="10"/>
      <c r="ATS364" s="10"/>
      <c r="ATT364" s="10"/>
      <c r="ATU364" s="10"/>
      <c r="ATV364" s="10"/>
      <c r="ATW364" s="10"/>
      <c r="ATX364" s="10"/>
      <c r="ATY364" s="10"/>
      <c r="ATZ364" s="10"/>
      <c r="AUA364" s="10"/>
      <c r="AUB364" s="10"/>
      <c r="AUC364" s="10"/>
      <c r="AUD364" s="10"/>
      <c r="AUE364" s="10"/>
      <c r="AUF364" s="10"/>
      <c r="AUG364" s="10"/>
      <c r="AUH364" s="10"/>
      <c r="AUI364" s="10"/>
      <c r="AUJ364" s="10"/>
      <c r="AUK364" s="10"/>
      <c r="AUL364" s="10"/>
      <c r="AUM364" s="10"/>
      <c r="AUN364" s="10"/>
      <c r="AUO364" s="10"/>
      <c r="AUP364" s="10"/>
      <c r="AUQ364" s="10"/>
      <c r="AUR364" s="10"/>
      <c r="AUS364" s="10"/>
      <c r="AUT364" s="10"/>
      <c r="AUU364" s="10"/>
      <c r="AUV364" s="10"/>
      <c r="AUW364" s="10"/>
      <c r="AUX364" s="10"/>
      <c r="AUY364" s="10"/>
      <c r="AUZ364" s="10"/>
      <c r="AVA364" s="10"/>
      <c r="AVB364" s="10"/>
      <c r="AVC364" s="10"/>
      <c r="AVD364" s="10"/>
      <c r="AVE364" s="10"/>
      <c r="AVF364" s="10"/>
      <c r="AVG364" s="10"/>
      <c r="AVH364" s="10"/>
      <c r="AVI364" s="10"/>
      <c r="AVJ364" s="10"/>
      <c r="AVK364" s="10"/>
      <c r="AVL364" s="10"/>
      <c r="AVM364" s="10"/>
      <c r="AVN364" s="10"/>
      <c r="AVO364" s="10"/>
      <c r="AVP364" s="10"/>
      <c r="AVQ364" s="10"/>
      <c r="AVR364" s="10"/>
      <c r="AVS364" s="10"/>
      <c r="AVT364" s="10"/>
      <c r="AVU364" s="10"/>
      <c r="AVV364" s="10"/>
      <c r="AVW364" s="10"/>
      <c r="AVX364" s="10"/>
      <c r="AVY364" s="10"/>
      <c r="AVZ364" s="10"/>
      <c r="AWA364" s="10"/>
      <c r="AWB364" s="10"/>
      <c r="AWC364" s="10"/>
      <c r="AWD364" s="10"/>
      <c r="AWE364" s="10"/>
      <c r="AWF364" s="10"/>
      <c r="AWG364" s="10"/>
      <c r="AWH364" s="10"/>
      <c r="AWI364" s="10"/>
      <c r="AWJ364" s="10"/>
      <c r="AWK364" s="10"/>
      <c r="AWL364" s="10"/>
      <c r="AWM364" s="10"/>
      <c r="AWN364" s="10"/>
      <c r="AWO364" s="10"/>
      <c r="AWP364" s="10"/>
      <c r="AWQ364" s="10"/>
      <c r="AWR364" s="10"/>
      <c r="AWS364" s="10"/>
      <c r="AWT364" s="10"/>
      <c r="AWU364" s="10"/>
      <c r="AWV364" s="10"/>
      <c r="AWW364" s="10"/>
      <c r="AWX364" s="10"/>
      <c r="AWY364" s="10"/>
      <c r="AWZ364" s="10"/>
      <c r="AXA364" s="10"/>
      <c r="AXB364" s="10"/>
      <c r="AXC364" s="10"/>
      <c r="AXD364" s="10"/>
      <c r="AXE364" s="10"/>
      <c r="AXF364" s="10"/>
      <c r="AXG364" s="10"/>
      <c r="AXH364" s="10"/>
      <c r="AXI364" s="10"/>
      <c r="AXJ364" s="10"/>
      <c r="AXK364" s="10"/>
      <c r="AXL364" s="10"/>
      <c r="AXM364" s="10"/>
      <c r="AXN364" s="10"/>
      <c r="AXO364" s="10"/>
      <c r="AXP364" s="10"/>
      <c r="AXQ364" s="10"/>
      <c r="AXR364" s="10"/>
      <c r="AXS364" s="10"/>
      <c r="AXT364" s="10"/>
      <c r="AXU364" s="10"/>
      <c r="AXV364" s="10"/>
      <c r="AXW364" s="10"/>
      <c r="AXX364" s="10"/>
      <c r="AXY364" s="10"/>
      <c r="AXZ364" s="10"/>
      <c r="AYA364" s="10"/>
      <c r="AYB364" s="10"/>
      <c r="AYC364" s="10"/>
      <c r="AYD364" s="10"/>
      <c r="AYE364" s="10"/>
      <c r="AYF364" s="10"/>
      <c r="AYG364" s="10"/>
      <c r="AYH364" s="10"/>
      <c r="AYI364" s="10"/>
      <c r="AYJ364" s="10"/>
      <c r="AYK364" s="10"/>
      <c r="AYL364" s="10"/>
      <c r="AYM364" s="10"/>
      <c r="AYN364" s="10"/>
      <c r="AYO364" s="10"/>
      <c r="AYP364" s="10"/>
      <c r="AYQ364" s="10"/>
      <c r="AYR364" s="10"/>
      <c r="AYS364" s="10"/>
      <c r="AYT364" s="10"/>
      <c r="AYU364" s="10"/>
      <c r="AYV364" s="10"/>
      <c r="AYW364" s="10"/>
      <c r="AYX364" s="10"/>
      <c r="AYY364" s="10"/>
      <c r="AYZ364" s="10"/>
      <c r="AZA364" s="10"/>
      <c r="AZB364" s="10"/>
      <c r="AZC364" s="10"/>
      <c r="AZD364" s="10"/>
      <c r="AZE364" s="10"/>
      <c r="AZF364" s="10"/>
      <c r="AZG364" s="10"/>
      <c r="AZH364" s="10"/>
      <c r="AZI364" s="10"/>
      <c r="AZJ364" s="10"/>
      <c r="AZK364" s="10"/>
      <c r="AZL364" s="10"/>
      <c r="AZM364" s="10"/>
      <c r="AZN364" s="10"/>
      <c r="AZO364" s="10"/>
      <c r="AZP364" s="10"/>
      <c r="AZQ364" s="10"/>
      <c r="AZR364" s="10"/>
      <c r="AZS364" s="10"/>
      <c r="AZT364" s="10"/>
      <c r="AZU364" s="10"/>
      <c r="AZV364" s="10"/>
      <c r="AZW364" s="10"/>
      <c r="AZX364" s="10"/>
      <c r="AZY364" s="10"/>
      <c r="AZZ364" s="10"/>
      <c r="BAA364" s="10"/>
      <c r="BAB364" s="10"/>
      <c r="BAC364" s="10"/>
      <c r="BAD364" s="10"/>
      <c r="BAE364" s="10"/>
      <c r="BAF364" s="10"/>
      <c r="BAG364" s="10"/>
      <c r="BAH364" s="10"/>
      <c r="BAI364" s="10"/>
      <c r="BAJ364" s="10"/>
      <c r="BAK364" s="10"/>
      <c r="BAL364" s="10"/>
      <c r="BAM364" s="10"/>
      <c r="BAN364" s="10"/>
      <c r="BAO364" s="10"/>
      <c r="BAP364" s="10"/>
      <c r="BAQ364" s="10"/>
      <c r="BAR364" s="10"/>
      <c r="BAS364" s="10"/>
      <c r="BAT364" s="10"/>
      <c r="BAU364" s="10"/>
      <c r="BAV364" s="10"/>
      <c r="BAW364" s="10"/>
      <c r="BAX364" s="10"/>
      <c r="BAY364" s="10"/>
      <c r="BAZ364" s="10"/>
      <c r="BBA364" s="10"/>
      <c r="BBB364" s="10"/>
      <c r="BBC364" s="10"/>
      <c r="BBD364" s="10"/>
      <c r="BBE364" s="10"/>
      <c r="BBF364" s="10"/>
      <c r="BBG364" s="10"/>
      <c r="BBH364" s="10"/>
      <c r="BBI364" s="10"/>
      <c r="BBJ364" s="10"/>
      <c r="BBK364" s="10"/>
      <c r="BBL364" s="10"/>
      <c r="BBM364" s="10"/>
      <c r="BBN364" s="10"/>
      <c r="BBO364" s="10"/>
      <c r="BBP364" s="10"/>
      <c r="BBQ364" s="10"/>
      <c r="BBR364" s="10"/>
      <c r="BBS364" s="10"/>
      <c r="BBT364" s="10"/>
      <c r="BBU364" s="10"/>
      <c r="BBV364" s="10"/>
      <c r="BBW364" s="10"/>
      <c r="BBX364" s="10"/>
      <c r="BBY364" s="10"/>
      <c r="BBZ364" s="10"/>
      <c r="BCA364" s="10"/>
      <c r="BCB364" s="10"/>
      <c r="BCC364" s="10"/>
      <c r="BCD364" s="10"/>
      <c r="BCE364" s="10"/>
      <c r="BCF364" s="10"/>
      <c r="BCG364" s="10"/>
      <c r="BCH364" s="10"/>
      <c r="BCI364" s="10"/>
      <c r="BCJ364" s="10"/>
      <c r="BCK364" s="10"/>
      <c r="BCL364" s="10"/>
      <c r="BCM364" s="10"/>
      <c r="BCN364" s="10"/>
      <c r="BCO364" s="10"/>
      <c r="BCP364" s="10"/>
      <c r="BCQ364" s="10"/>
      <c r="BCR364" s="10"/>
      <c r="BCS364" s="10"/>
      <c r="BCT364" s="10"/>
    </row>
    <row r="365" spans="1:1450" s="65" customFormat="1" x14ac:dyDescent="0.25">
      <c r="A365" s="17" t="s">
        <v>655</v>
      </c>
      <c r="B365" s="29" t="s">
        <v>655</v>
      </c>
      <c r="C365" s="8" t="s">
        <v>84</v>
      </c>
      <c r="D365" s="29" t="s">
        <v>794</v>
      </c>
      <c r="E365" s="14" t="s">
        <v>793</v>
      </c>
      <c r="F365" s="43" t="s">
        <v>668</v>
      </c>
      <c r="G365" s="43">
        <v>41739</v>
      </c>
      <c r="H365" s="43">
        <v>2476</v>
      </c>
      <c r="I365" s="43">
        <v>1086</v>
      </c>
      <c r="J365" s="43"/>
      <c r="K365" s="43"/>
      <c r="L365" s="29"/>
      <c r="M365" s="29"/>
      <c r="N365" s="29"/>
      <c r="O365" s="29" t="str">
        <f t="shared" si="59"/>
        <v/>
      </c>
      <c r="P365" s="29"/>
      <c r="Q365" s="44">
        <f t="shared" si="64"/>
        <v>4946.8571428571449</v>
      </c>
      <c r="R365" s="30">
        <f t="shared" si="65"/>
        <v>41739</v>
      </c>
      <c r="S365" s="30">
        <f t="shared" si="60"/>
        <v>1086</v>
      </c>
      <c r="T365" s="29"/>
      <c r="U365" s="29"/>
      <c r="V365" s="29"/>
      <c r="W365" s="44">
        <f t="shared" si="66"/>
        <v>7.2809396598857911E-3</v>
      </c>
      <c r="X365" s="29"/>
      <c r="Y365" s="31"/>
      <c r="Z365" s="31"/>
      <c r="AA365" s="31"/>
      <c r="AB365" s="31"/>
      <c r="AC365" s="29"/>
      <c r="AD365" s="29"/>
      <c r="AE365" s="29"/>
      <c r="AF365" s="29"/>
      <c r="AG365" s="63"/>
      <c r="AH365" s="32"/>
      <c r="AI365" s="32"/>
      <c r="AJ365" s="32"/>
      <c r="AK365" s="32"/>
      <c r="AL365" s="29"/>
      <c r="AM365" s="64"/>
      <c r="AN365" s="64"/>
      <c r="AO365" s="29"/>
      <c r="AP365" s="29"/>
      <c r="AQ365" s="29"/>
      <c r="AR365" s="29"/>
      <c r="AS365" s="29"/>
      <c r="AT365" s="29"/>
      <c r="AU365" s="64"/>
      <c r="AV365" s="64"/>
      <c r="AW365" s="64"/>
      <c r="AX365" s="64"/>
      <c r="AY365" s="64"/>
      <c r="AZ365" s="64"/>
      <c r="BA365" s="64"/>
      <c r="BB365" s="64"/>
      <c r="BC365" s="64"/>
      <c r="BD365" s="64"/>
      <c r="BE365" s="64"/>
      <c r="BF365" s="64"/>
      <c r="BG365" s="64"/>
      <c r="BH365" s="64"/>
      <c r="BI365" s="64"/>
      <c r="BJ365" s="64"/>
      <c r="BK365" s="64"/>
      <c r="BL365" s="64"/>
      <c r="BM365" s="64"/>
      <c r="BN365" s="64"/>
      <c r="BO365" s="64"/>
      <c r="BP365" s="64"/>
      <c r="BQ365" s="64"/>
      <c r="BR365" s="64"/>
      <c r="BS365" s="64"/>
      <c r="BT365" s="64"/>
      <c r="BU365" s="64"/>
      <c r="BV365" s="64"/>
      <c r="BW365" s="64"/>
      <c r="BX365" s="64"/>
      <c r="BY365" s="64"/>
      <c r="BZ365" s="64"/>
      <c r="CA365" s="64"/>
      <c r="CB365" s="64"/>
      <c r="CC365" s="64"/>
      <c r="CD365" s="64"/>
      <c r="CE365" s="64"/>
      <c r="CF365" s="64"/>
      <c r="CG365" s="64"/>
      <c r="CH365" s="6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c r="DQ365" s="64"/>
      <c r="DR365" s="64"/>
      <c r="DS365" s="64"/>
      <c r="DT365" s="64"/>
      <c r="DU365" s="64"/>
      <c r="DV365" s="64"/>
      <c r="DW365" s="64"/>
      <c r="DX365" s="64"/>
      <c r="DY365" s="64"/>
      <c r="DZ365" s="64"/>
      <c r="EA365" s="64"/>
      <c r="EB365" s="64"/>
      <c r="EC365" s="64"/>
      <c r="ED365" s="64"/>
      <c r="EE365" s="64"/>
      <c r="EF365" s="64"/>
      <c r="EG365" s="64"/>
      <c r="EH365" s="64"/>
      <c r="EI365" s="64"/>
      <c r="EJ365" s="64"/>
      <c r="EK365" s="64"/>
      <c r="EL365" s="64"/>
      <c r="EM365" s="64"/>
      <c r="EN365" s="64"/>
      <c r="EO365" s="64"/>
      <c r="EP365" s="64"/>
      <c r="EQ365" s="64"/>
      <c r="ER365" s="64"/>
      <c r="ES365" s="64"/>
      <c r="ET365" s="64"/>
      <c r="EU365" s="64"/>
      <c r="EV365" s="64"/>
      <c r="EW365" s="64"/>
      <c r="EX365" s="64"/>
      <c r="EY365" s="64"/>
      <c r="EZ365" s="64"/>
      <c r="FA365" s="64"/>
      <c r="FB365" s="64"/>
      <c r="FC365" s="64"/>
      <c r="FD365" s="64"/>
      <c r="FE365" s="64"/>
      <c r="FF365" s="64"/>
      <c r="FG365" s="64"/>
      <c r="FH365" s="64"/>
      <c r="FI365" s="64"/>
      <c r="FJ365" s="64"/>
      <c r="FK365" s="64"/>
      <c r="FL365" s="64"/>
      <c r="FM365" s="64"/>
      <c r="FN365" s="64"/>
      <c r="FO365" s="64"/>
      <c r="FP365" s="64"/>
      <c r="FQ365" s="64"/>
      <c r="FR365" s="64"/>
      <c r="FS365" s="64"/>
      <c r="FT365" s="64"/>
      <c r="FU365" s="64"/>
      <c r="FV365" s="64"/>
      <c r="FW365" s="64"/>
      <c r="FX365" s="64"/>
      <c r="FY365" s="64"/>
      <c r="FZ365" s="64"/>
      <c r="GA365" s="64"/>
      <c r="GB365" s="64"/>
      <c r="GC365" s="64"/>
      <c r="GD365" s="64"/>
      <c r="GE365" s="64"/>
      <c r="GF365" s="64"/>
      <c r="GG365" s="64"/>
      <c r="GH365" s="64"/>
      <c r="GI365" s="64"/>
      <c r="GJ365" s="64"/>
      <c r="GK365" s="64"/>
      <c r="GL365" s="64"/>
      <c r="GM365" s="64"/>
      <c r="GN365" s="64"/>
      <c r="GO365" s="64"/>
      <c r="GP365" s="64"/>
      <c r="GQ365" s="64"/>
      <c r="GR365" s="64"/>
      <c r="GS365" s="64"/>
      <c r="GT365" s="64"/>
      <c r="GU365" s="64"/>
      <c r="GV365" s="64"/>
      <c r="GW365" s="64"/>
      <c r="GX365" s="64"/>
      <c r="GY365" s="64"/>
      <c r="GZ365" s="64"/>
      <c r="HA365" s="64"/>
      <c r="HB365" s="64"/>
      <c r="HC365" s="64"/>
      <c r="HD365" s="64"/>
      <c r="HE365" s="64"/>
      <c r="HF365" s="64"/>
      <c r="HG365" s="64"/>
      <c r="HH365" s="64"/>
      <c r="HI365" s="64"/>
      <c r="HJ365" s="64"/>
      <c r="HK365" s="64"/>
      <c r="HL365" s="64"/>
      <c r="HM365" s="64"/>
      <c r="HN365" s="64"/>
      <c r="HO365" s="64"/>
      <c r="HP365" s="64"/>
      <c r="HQ365" s="64"/>
      <c r="HR365" s="64"/>
      <c r="HS365" s="64"/>
      <c r="HT365" s="64"/>
      <c r="HU365" s="64"/>
      <c r="HV365" s="64"/>
      <c r="HW365" s="64"/>
      <c r="HX365" s="64"/>
      <c r="HY365" s="64"/>
      <c r="HZ365" s="64"/>
      <c r="IA365" s="64"/>
      <c r="IB365" s="64"/>
      <c r="IC365" s="64"/>
      <c r="ID365" s="64"/>
      <c r="IE365" s="64"/>
      <c r="IF365" s="64"/>
      <c r="IG365" s="64"/>
      <c r="IH365" s="64"/>
      <c r="II365" s="64"/>
      <c r="IJ365" s="64"/>
      <c r="IK365" s="64"/>
      <c r="IL365" s="64"/>
      <c r="IM365" s="64"/>
      <c r="IN365" s="64"/>
      <c r="IO365" s="64"/>
      <c r="IP365" s="64"/>
      <c r="IQ365" s="64"/>
      <c r="IR365" s="64"/>
      <c r="IS365" s="64"/>
      <c r="IT365" s="64"/>
      <c r="IU365" s="64"/>
      <c r="IV365" s="64"/>
      <c r="IW365" s="64"/>
      <c r="IX365" s="64"/>
      <c r="IY365" s="64"/>
      <c r="IZ365" s="64"/>
      <c r="JA365" s="64"/>
      <c r="JB365" s="64"/>
      <c r="JC365" s="64"/>
      <c r="JD365" s="64"/>
      <c r="JE365" s="64"/>
      <c r="JF365" s="64"/>
      <c r="JG365" s="64"/>
      <c r="JH365" s="64"/>
      <c r="JI365" s="64"/>
      <c r="JJ365" s="64"/>
      <c r="JK365" s="64"/>
      <c r="JL365" s="64"/>
      <c r="JM365" s="64"/>
      <c r="JN365" s="64"/>
      <c r="JO365" s="64"/>
      <c r="JP365" s="64"/>
      <c r="JQ365" s="64"/>
      <c r="JR365" s="64"/>
      <c r="JS365" s="64"/>
      <c r="JT365" s="64"/>
      <c r="JU365" s="64"/>
      <c r="JV365" s="64"/>
      <c r="JW365" s="64"/>
      <c r="JX365" s="64"/>
      <c r="JY365" s="64"/>
      <c r="JZ365" s="64"/>
      <c r="KA365" s="64"/>
      <c r="KB365" s="64"/>
      <c r="KC365" s="64"/>
      <c r="KD365" s="64"/>
      <c r="KE365" s="64"/>
      <c r="KF365" s="64"/>
      <c r="KG365" s="64"/>
      <c r="KH365" s="64"/>
      <c r="KI365" s="64"/>
      <c r="KJ365" s="64"/>
      <c r="KK365" s="64"/>
      <c r="KL365" s="64"/>
      <c r="KM365" s="64"/>
      <c r="KN365" s="64"/>
      <c r="KO365" s="64"/>
      <c r="KP365" s="64"/>
      <c r="KQ365" s="64"/>
      <c r="KR365" s="64"/>
      <c r="KS365" s="64"/>
      <c r="KT365" s="64"/>
      <c r="KU365" s="64"/>
      <c r="KV365" s="64"/>
      <c r="KW365" s="64"/>
      <c r="KX365" s="64"/>
      <c r="KY365" s="64"/>
      <c r="KZ365" s="64"/>
      <c r="LA365" s="64"/>
      <c r="LB365" s="64"/>
      <c r="LC365" s="64"/>
      <c r="LD365" s="64"/>
      <c r="LE365" s="64"/>
      <c r="LF365" s="64"/>
      <c r="LG365" s="64"/>
      <c r="LH365" s="64"/>
      <c r="LI365" s="64"/>
      <c r="LJ365" s="64"/>
      <c r="LK365" s="64"/>
      <c r="LL365" s="64"/>
      <c r="LM365" s="64"/>
      <c r="LN365" s="64"/>
      <c r="LO365" s="64"/>
      <c r="LP365" s="64"/>
      <c r="LQ365" s="64"/>
      <c r="LR365" s="64"/>
      <c r="LS365" s="64"/>
      <c r="LT365" s="64"/>
      <c r="LU365" s="64"/>
      <c r="LV365" s="64"/>
      <c r="LW365" s="64"/>
      <c r="LX365" s="64"/>
      <c r="LY365" s="64"/>
      <c r="LZ365" s="64"/>
      <c r="MA365" s="64"/>
      <c r="MB365" s="64"/>
      <c r="MC365" s="64"/>
      <c r="MD365" s="64"/>
      <c r="ME365" s="64"/>
      <c r="MF365" s="64"/>
      <c r="MG365" s="64"/>
      <c r="MH365" s="64"/>
      <c r="MI365" s="64"/>
      <c r="MJ365" s="64"/>
      <c r="MK365" s="64"/>
      <c r="ML365" s="64"/>
      <c r="MM365" s="64"/>
      <c r="MN365" s="64"/>
      <c r="MO365" s="64"/>
      <c r="MP365" s="64"/>
      <c r="MQ365" s="64"/>
      <c r="MR365" s="64"/>
      <c r="MS365" s="64"/>
      <c r="MT365" s="64"/>
      <c r="MU365" s="64"/>
      <c r="MV365" s="64"/>
      <c r="MW365" s="64"/>
      <c r="MX365" s="64"/>
      <c r="MY365" s="64"/>
      <c r="MZ365" s="64"/>
      <c r="NA365" s="64"/>
      <c r="NB365" s="64"/>
      <c r="NC365" s="64"/>
      <c r="ND365" s="64"/>
      <c r="NE365" s="64"/>
      <c r="NF365" s="64"/>
      <c r="NG365" s="64"/>
      <c r="NH365" s="64"/>
      <c r="NI365" s="64"/>
      <c r="NJ365" s="64"/>
      <c r="NK365" s="64"/>
      <c r="NL365" s="64"/>
      <c r="NM365" s="64"/>
      <c r="NN365" s="64"/>
      <c r="NO365" s="64"/>
      <c r="NP365" s="64"/>
      <c r="NQ365" s="64"/>
      <c r="NR365" s="64"/>
      <c r="NS365" s="64"/>
      <c r="NT365" s="64"/>
      <c r="NU365" s="64"/>
      <c r="NV365" s="64"/>
      <c r="NW365" s="64"/>
      <c r="NX365" s="64"/>
      <c r="NY365" s="64"/>
      <c r="NZ365" s="64"/>
      <c r="OA365" s="64"/>
      <c r="OB365" s="64"/>
      <c r="OC365" s="64"/>
      <c r="OD365" s="64"/>
      <c r="OE365" s="64"/>
      <c r="OF365" s="64"/>
      <c r="OG365" s="64"/>
      <c r="OH365" s="64"/>
      <c r="OI365" s="64"/>
      <c r="OJ365" s="64"/>
      <c r="OK365" s="64"/>
      <c r="OL365" s="64"/>
      <c r="OM365" s="64"/>
      <c r="ON365" s="64"/>
      <c r="OO365" s="64"/>
      <c r="OP365" s="64"/>
      <c r="OQ365" s="64"/>
      <c r="OR365" s="64"/>
      <c r="OS365" s="64"/>
      <c r="OT365" s="64"/>
      <c r="OU365" s="64"/>
      <c r="OV365" s="64"/>
      <c r="OW365" s="64"/>
      <c r="OX365" s="64"/>
      <c r="OY365" s="64"/>
      <c r="OZ365" s="64"/>
      <c r="PA365" s="64"/>
      <c r="PB365" s="64"/>
      <c r="PC365" s="64"/>
      <c r="PD365" s="64"/>
      <c r="PE365" s="64"/>
      <c r="PF365" s="64"/>
      <c r="PG365" s="64"/>
      <c r="PH365" s="64"/>
      <c r="PI365" s="64"/>
      <c r="PJ365" s="64"/>
      <c r="PK365" s="64"/>
      <c r="PL365" s="64"/>
      <c r="PM365" s="64"/>
      <c r="PN365" s="64"/>
      <c r="PO365" s="64"/>
      <c r="PP365" s="64"/>
      <c r="PQ365" s="64"/>
      <c r="PR365" s="64"/>
      <c r="PS365" s="64"/>
      <c r="PT365" s="64"/>
      <c r="PU365" s="64"/>
      <c r="PV365" s="64"/>
      <c r="PW365" s="64"/>
      <c r="PX365" s="64"/>
      <c r="PY365" s="64"/>
      <c r="PZ365" s="64"/>
      <c r="QA365" s="64"/>
      <c r="QB365" s="64"/>
      <c r="QC365" s="64"/>
      <c r="QD365" s="64"/>
      <c r="QE365" s="64"/>
      <c r="QF365" s="64"/>
      <c r="QG365" s="64"/>
      <c r="QH365" s="64"/>
      <c r="QI365" s="64"/>
      <c r="QJ365" s="64"/>
      <c r="QK365" s="64"/>
      <c r="QL365" s="64"/>
      <c r="QM365" s="64"/>
      <c r="QN365" s="64"/>
      <c r="QO365" s="64"/>
      <c r="QP365" s="64"/>
      <c r="QQ365" s="64"/>
      <c r="QR365" s="64"/>
      <c r="QS365" s="64"/>
      <c r="QT365" s="64"/>
      <c r="QU365" s="64"/>
      <c r="QV365" s="64"/>
      <c r="QW365" s="64"/>
      <c r="QX365" s="64"/>
      <c r="QY365" s="64"/>
      <c r="QZ365" s="64"/>
      <c r="RA365" s="64"/>
      <c r="RB365" s="64"/>
      <c r="RC365" s="64"/>
      <c r="RD365" s="64"/>
      <c r="RE365" s="64"/>
      <c r="RF365" s="64"/>
      <c r="RG365" s="64"/>
      <c r="RH365" s="64"/>
      <c r="RI365" s="64"/>
      <c r="RJ365" s="64"/>
      <c r="RK365" s="64"/>
      <c r="RL365" s="64"/>
      <c r="RM365" s="64"/>
      <c r="RN365" s="64"/>
      <c r="RO365" s="64"/>
      <c r="RP365" s="64"/>
      <c r="RQ365" s="64"/>
      <c r="RR365" s="64"/>
      <c r="RS365" s="64"/>
      <c r="RT365" s="64"/>
      <c r="RU365" s="64"/>
      <c r="RV365" s="64"/>
      <c r="RW365" s="64"/>
      <c r="RX365" s="64"/>
      <c r="RY365" s="64"/>
      <c r="RZ365" s="64"/>
      <c r="SA365" s="64"/>
      <c r="SB365" s="64"/>
      <c r="SC365" s="64"/>
      <c r="SD365" s="64"/>
      <c r="SE365" s="64"/>
      <c r="SF365" s="64"/>
      <c r="SG365" s="64"/>
      <c r="SH365" s="64"/>
      <c r="SI365" s="64"/>
      <c r="SJ365" s="64"/>
      <c r="SK365" s="64"/>
      <c r="SL365" s="64"/>
      <c r="SM365" s="64"/>
      <c r="SN365" s="64"/>
      <c r="SO365" s="64"/>
      <c r="SP365" s="64"/>
      <c r="SQ365" s="64"/>
      <c r="SR365" s="64"/>
      <c r="SS365" s="64"/>
      <c r="ST365" s="64"/>
      <c r="SU365" s="64"/>
      <c r="SV365" s="64"/>
      <c r="SW365" s="64"/>
      <c r="SX365" s="64"/>
      <c r="SY365" s="64"/>
      <c r="SZ365" s="64"/>
      <c r="TA365" s="64"/>
      <c r="TB365" s="64"/>
      <c r="TC365" s="64"/>
      <c r="TD365" s="64"/>
      <c r="TE365" s="64"/>
      <c r="TF365" s="64"/>
      <c r="TG365" s="64"/>
      <c r="TH365" s="64"/>
      <c r="TI365" s="64"/>
      <c r="TJ365" s="64"/>
      <c r="TK365" s="64"/>
      <c r="TL365" s="64"/>
      <c r="TM365" s="64"/>
      <c r="TN365" s="64"/>
      <c r="TO365" s="64"/>
      <c r="TP365" s="64"/>
      <c r="TQ365" s="64"/>
      <c r="TR365" s="64"/>
      <c r="TS365" s="64"/>
      <c r="TT365" s="64"/>
      <c r="TU365" s="64"/>
      <c r="TV365" s="64"/>
      <c r="TW365" s="64"/>
      <c r="TX365" s="64"/>
      <c r="TY365" s="64"/>
      <c r="TZ365" s="64"/>
      <c r="UA365" s="64"/>
      <c r="UB365" s="64"/>
      <c r="UC365" s="64"/>
      <c r="UD365" s="64"/>
      <c r="UE365" s="64"/>
      <c r="UF365" s="64"/>
      <c r="UG365" s="64"/>
      <c r="UH365" s="64"/>
      <c r="UI365" s="64"/>
      <c r="UJ365" s="64"/>
      <c r="UK365" s="64"/>
      <c r="UL365" s="64"/>
      <c r="UM365" s="64"/>
      <c r="UN365" s="64"/>
      <c r="UO365" s="64"/>
      <c r="UP365" s="64"/>
      <c r="UQ365" s="64"/>
      <c r="UR365" s="64"/>
      <c r="US365" s="64"/>
      <c r="UT365" s="64"/>
      <c r="UU365" s="64"/>
      <c r="UV365" s="64"/>
      <c r="UW365" s="64"/>
      <c r="UX365" s="64"/>
      <c r="UY365" s="64"/>
      <c r="UZ365" s="64"/>
      <c r="VA365" s="64"/>
      <c r="VB365" s="64"/>
      <c r="VC365" s="64"/>
      <c r="VD365" s="64"/>
      <c r="VE365" s="64"/>
      <c r="VF365" s="64"/>
      <c r="VG365" s="64"/>
      <c r="VH365" s="64"/>
      <c r="VI365" s="64"/>
      <c r="VJ365" s="64"/>
      <c r="VK365" s="64"/>
      <c r="VL365" s="64"/>
      <c r="VM365" s="64"/>
      <c r="VN365" s="64"/>
      <c r="VO365" s="64"/>
      <c r="VP365" s="64"/>
      <c r="VQ365" s="64"/>
      <c r="VR365" s="64"/>
      <c r="VS365" s="64"/>
      <c r="VT365" s="64"/>
      <c r="VU365" s="64"/>
      <c r="VV365" s="64"/>
      <c r="VW365" s="64"/>
      <c r="VX365" s="64"/>
      <c r="VY365" s="64"/>
      <c r="VZ365" s="64"/>
      <c r="WA365" s="64"/>
      <c r="WB365" s="64"/>
      <c r="WC365" s="64"/>
      <c r="WD365" s="64"/>
      <c r="WE365" s="64"/>
      <c r="WF365" s="64"/>
      <c r="WG365" s="64"/>
      <c r="WH365" s="64"/>
      <c r="WI365" s="64"/>
      <c r="WJ365" s="64"/>
      <c r="WK365" s="64"/>
      <c r="WL365" s="64"/>
      <c r="WM365" s="64"/>
      <c r="WN365" s="64"/>
      <c r="WO365" s="64"/>
      <c r="WP365" s="64"/>
      <c r="WQ365" s="64"/>
      <c r="WR365" s="64"/>
      <c r="WS365" s="64"/>
      <c r="WT365" s="64"/>
      <c r="WU365" s="64"/>
      <c r="WV365" s="64"/>
      <c r="WW365" s="64"/>
      <c r="WX365" s="64"/>
      <c r="WY365" s="64"/>
      <c r="WZ365" s="64"/>
      <c r="XA365" s="64"/>
      <c r="XB365" s="64"/>
      <c r="XC365" s="64"/>
      <c r="XD365" s="64"/>
      <c r="XE365" s="64"/>
      <c r="XF365" s="64"/>
      <c r="XG365" s="64"/>
      <c r="XH365" s="64"/>
      <c r="XI365" s="64"/>
      <c r="XJ365" s="64"/>
      <c r="XK365" s="64"/>
      <c r="XL365" s="64"/>
      <c r="XM365" s="64"/>
      <c r="XN365" s="64"/>
      <c r="XO365" s="64"/>
      <c r="XP365" s="64"/>
      <c r="XQ365" s="64"/>
      <c r="XR365" s="64"/>
      <c r="XS365" s="64"/>
      <c r="XT365" s="64"/>
      <c r="XU365" s="64"/>
      <c r="XV365" s="64"/>
      <c r="XW365" s="64"/>
      <c r="XX365" s="64"/>
      <c r="XY365" s="64"/>
      <c r="XZ365" s="64"/>
      <c r="YA365" s="64"/>
      <c r="YB365" s="64"/>
      <c r="YC365" s="64"/>
      <c r="YD365" s="64"/>
      <c r="YE365" s="64"/>
      <c r="YF365" s="64"/>
      <c r="YG365" s="64"/>
      <c r="YH365" s="64"/>
      <c r="YI365" s="64"/>
      <c r="YJ365" s="64"/>
      <c r="YK365" s="64"/>
      <c r="YL365" s="64"/>
      <c r="YM365" s="64"/>
      <c r="YN365" s="64"/>
      <c r="YO365" s="64"/>
      <c r="YP365" s="64"/>
      <c r="YQ365" s="64"/>
      <c r="YR365" s="64"/>
      <c r="YS365" s="64"/>
      <c r="YT365" s="64"/>
      <c r="YU365" s="64"/>
      <c r="YV365" s="64"/>
      <c r="YW365" s="64"/>
      <c r="YX365" s="64"/>
      <c r="YY365" s="64"/>
      <c r="YZ365" s="64"/>
      <c r="ZA365" s="64"/>
      <c r="ZB365" s="64"/>
      <c r="ZC365" s="64"/>
      <c r="ZD365" s="64"/>
      <c r="ZE365" s="64"/>
      <c r="ZF365" s="64"/>
      <c r="ZG365" s="64"/>
      <c r="ZH365" s="64"/>
      <c r="ZI365" s="64"/>
      <c r="ZJ365" s="64"/>
      <c r="ZK365" s="64"/>
      <c r="ZL365" s="64"/>
      <c r="ZM365" s="64"/>
      <c r="ZN365" s="64"/>
      <c r="ZO365" s="64"/>
      <c r="ZP365" s="64"/>
      <c r="ZQ365" s="64"/>
      <c r="ZR365" s="64"/>
      <c r="ZS365" s="64"/>
      <c r="ZT365" s="64"/>
      <c r="ZU365" s="64"/>
      <c r="ZV365" s="64"/>
      <c r="ZW365" s="64"/>
      <c r="ZX365" s="64"/>
      <c r="ZY365" s="64"/>
      <c r="ZZ365" s="64"/>
      <c r="AAA365" s="64"/>
      <c r="AAB365" s="64"/>
      <c r="AAC365" s="64"/>
      <c r="AAD365" s="64"/>
      <c r="AAE365" s="64"/>
      <c r="AAF365" s="64"/>
      <c r="AAG365" s="64"/>
      <c r="AAH365" s="64"/>
      <c r="AAI365" s="64"/>
      <c r="AAJ365" s="64"/>
      <c r="AAK365" s="64"/>
      <c r="AAL365" s="64"/>
      <c r="AAM365" s="64"/>
      <c r="AAN365" s="64"/>
      <c r="AAO365" s="64"/>
      <c r="AAP365" s="64"/>
      <c r="AAQ365" s="64"/>
      <c r="AAR365" s="64"/>
      <c r="AAS365" s="64"/>
      <c r="AAT365" s="64"/>
      <c r="AAU365" s="64"/>
      <c r="AAV365" s="64"/>
      <c r="AAW365" s="64"/>
      <c r="AAX365" s="64"/>
      <c r="AAY365" s="64"/>
      <c r="AAZ365" s="64"/>
      <c r="ABA365" s="64"/>
      <c r="ABB365" s="64"/>
      <c r="ABC365" s="64"/>
      <c r="ABD365" s="64"/>
      <c r="ABE365" s="64"/>
      <c r="ABF365" s="64"/>
      <c r="ABG365" s="64"/>
      <c r="ABH365" s="64"/>
      <c r="ABI365" s="64"/>
      <c r="ABJ365" s="64"/>
      <c r="ABK365" s="64"/>
      <c r="ABL365" s="64"/>
      <c r="ABM365" s="64"/>
      <c r="ABN365" s="64"/>
      <c r="ABO365" s="64"/>
      <c r="ABP365" s="64"/>
      <c r="ABQ365" s="64"/>
      <c r="ABR365" s="64"/>
      <c r="ABS365" s="64"/>
      <c r="ABT365" s="64"/>
      <c r="ABU365" s="64"/>
      <c r="ABV365" s="64"/>
      <c r="ABW365" s="64"/>
      <c r="ABX365" s="64"/>
      <c r="ABY365" s="64"/>
      <c r="ABZ365" s="64"/>
      <c r="ACA365" s="64"/>
      <c r="ACB365" s="64"/>
      <c r="ACC365" s="64"/>
      <c r="ACD365" s="64"/>
      <c r="ACE365" s="64"/>
      <c r="ACF365" s="64"/>
      <c r="ACG365" s="64"/>
      <c r="ACH365" s="64"/>
      <c r="ACI365" s="64"/>
      <c r="ACJ365" s="64"/>
      <c r="ACK365" s="64"/>
      <c r="ACL365" s="64"/>
      <c r="ACM365" s="64"/>
      <c r="ACN365" s="64"/>
      <c r="ACO365" s="64"/>
      <c r="ACP365" s="64"/>
      <c r="ACQ365" s="64"/>
      <c r="ACR365" s="64"/>
      <c r="ACS365" s="64"/>
      <c r="ACT365" s="64"/>
      <c r="ACU365" s="64"/>
      <c r="ACV365" s="64"/>
      <c r="ACW365" s="64"/>
      <c r="ACX365" s="64"/>
      <c r="ACY365" s="64"/>
      <c r="ACZ365" s="64"/>
      <c r="ADA365" s="64"/>
      <c r="ADB365" s="64"/>
      <c r="ADC365" s="64"/>
      <c r="ADD365" s="64"/>
      <c r="ADE365" s="64"/>
      <c r="ADF365" s="64"/>
      <c r="ADG365" s="64"/>
      <c r="ADH365" s="64"/>
      <c r="ADI365" s="64"/>
      <c r="ADJ365" s="64"/>
      <c r="ADK365" s="64"/>
      <c r="ADL365" s="64"/>
      <c r="ADM365" s="64"/>
      <c r="ADN365" s="64"/>
      <c r="ADO365" s="64"/>
      <c r="ADP365" s="64"/>
      <c r="ADQ365" s="64"/>
      <c r="ADR365" s="64"/>
      <c r="ADS365" s="64"/>
      <c r="ADT365" s="64"/>
      <c r="ADU365" s="64"/>
      <c r="ADV365" s="64"/>
      <c r="ADW365" s="64"/>
      <c r="ADX365" s="64"/>
      <c r="ADY365" s="64"/>
      <c r="ADZ365" s="64"/>
      <c r="AEA365" s="64"/>
      <c r="AEB365" s="64"/>
      <c r="AEC365" s="64"/>
      <c r="AED365" s="64"/>
      <c r="AEE365" s="64"/>
      <c r="AEF365" s="64"/>
      <c r="AEG365" s="64"/>
      <c r="AEH365" s="64"/>
      <c r="AEI365" s="64"/>
      <c r="AEJ365" s="64"/>
      <c r="AEK365" s="64"/>
      <c r="AEL365" s="64"/>
      <c r="AEM365" s="64"/>
      <c r="AEN365" s="64"/>
      <c r="AEO365" s="64"/>
      <c r="AEP365" s="64"/>
      <c r="AEQ365" s="64"/>
      <c r="AER365" s="64"/>
      <c r="AES365" s="64"/>
      <c r="AET365" s="64"/>
      <c r="AEU365" s="64"/>
      <c r="AEV365" s="64"/>
      <c r="AEW365" s="64"/>
      <c r="AEX365" s="64"/>
      <c r="AEY365" s="64"/>
      <c r="AEZ365" s="64"/>
      <c r="AFA365" s="64"/>
      <c r="AFB365" s="64"/>
      <c r="AFC365" s="64"/>
      <c r="AFD365" s="64"/>
      <c r="AFE365" s="64"/>
      <c r="AFF365" s="64"/>
      <c r="AFG365" s="64"/>
      <c r="AFH365" s="64"/>
      <c r="AFI365" s="64"/>
      <c r="AFJ365" s="64"/>
      <c r="AFK365" s="64"/>
      <c r="AFL365" s="64"/>
      <c r="AFM365" s="64"/>
      <c r="AFN365" s="64"/>
      <c r="AFO365" s="64"/>
      <c r="AFP365" s="64"/>
      <c r="AFQ365" s="64"/>
      <c r="AFR365" s="64"/>
      <c r="AFS365" s="64"/>
      <c r="AFT365" s="64"/>
      <c r="AFU365" s="64"/>
      <c r="AFV365" s="64"/>
      <c r="AFW365" s="64"/>
      <c r="AFX365" s="64"/>
      <c r="AFY365" s="64"/>
      <c r="AFZ365" s="64"/>
      <c r="AGA365" s="64"/>
      <c r="AGB365" s="64"/>
      <c r="AGC365" s="64"/>
      <c r="AGD365" s="64"/>
      <c r="AGE365" s="64"/>
      <c r="AGF365" s="64"/>
      <c r="AGG365" s="64"/>
      <c r="AGH365" s="64"/>
      <c r="AGI365" s="64"/>
      <c r="AGJ365" s="64"/>
      <c r="AGK365" s="64"/>
      <c r="AGL365" s="64"/>
      <c r="AGM365" s="64"/>
      <c r="AGN365" s="64"/>
      <c r="AGO365" s="64"/>
      <c r="AGP365" s="64"/>
      <c r="AGQ365" s="64"/>
      <c r="AGR365" s="64"/>
      <c r="AGS365" s="64"/>
      <c r="AGT365" s="64"/>
      <c r="AGU365" s="64"/>
      <c r="AGV365" s="64"/>
      <c r="AGW365" s="64"/>
      <c r="AGX365" s="64"/>
      <c r="AGY365" s="64"/>
      <c r="AGZ365" s="64"/>
      <c r="AHA365" s="64"/>
      <c r="AHB365" s="64"/>
      <c r="AHC365" s="64"/>
      <c r="AHD365" s="64"/>
      <c r="AHE365" s="64"/>
      <c r="AHF365" s="64"/>
      <c r="AHG365" s="64"/>
      <c r="AHH365" s="64"/>
      <c r="AHI365" s="64"/>
      <c r="AHJ365" s="64"/>
      <c r="AHK365" s="64"/>
      <c r="AHL365" s="64"/>
      <c r="AHM365" s="64"/>
      <c r="AHN365" s="64"/>
      <c r="AHO365" s="64"/>
      <c r="AHP365" s="64"/>
      <c r="AHQ365" s="64"/>
      <c r="AHR365" s="64"/>
      <c r="AHS365" s="64"/>
      <c r="AHT365" s="64"/>
      <c r="AHU365" s="64"/>
      <c r="AHV365" s="64"/>
      <c r="AHW365" s="64"/>
      <c r="AHX365" s="64"/>
      <c r="AHY365" s="64"/>
      <c r="AHZ365" s="64"/>
      <c r="AIA365" s="64"/>
      <c r="AIB365" s="64"/>
      <c r="AIC365" s="64"/>
      <c r="AID365" s="64"/>
      <c r="AIE365" s="64"/>
      <c r="AIF365" s="64"/>
      <c r="AIG365" s="64"/>
      <c r="AIH365" s="64"/>
      <c r="AII365" s="64"/>
      <c r="AIJ365" s="64"/>
      <c r="AIK365" s="64"/>
      <c r="AIL365" s="64"/>
      <c r="AIM365" s="64"/>
      <c r="AIN365" s="64"/>
      <c r="AIO365" s="64"/>
      <c r="AIP365" s="64"/>
      <c r="AIQ365" s="64"/>
      <c r="AIR365" s="64"/>
      <c r="AIS365" s="64"/>
      <c r="AIT365" s="64"/>
      <c r="AIU365" s="64"/>
      <c r="AIV365" s="64"/>
      <c r="AIW365" s="64"/>
      <c r="AIX365" s="64"/>
      <c r="AIY365" s="64"/>
      <c r="AIZ365" s="64"/>
      <c r="AJA365" s="64"/>
      <c r="AJB365" s="64"/>
      <c r="AJC365" s="64"/>
      <c r="AJD365" s="64"/>
      <c r="AJE365" s="64"/>
      <c r="AJF365" s="64"/>
      <c r="AJG365" s="64"/>
      <c r="AJH365" s="64"/>
      <c r="AJI365" s="64"/>
      <c r="AJJ365" s="64"/>
      <c r="AJK365" s="64"/>
      <c r="AJL365" s="64"/>
      <c r="AJM365" s="64"/>
      <c r="AJN365" s="64"/>
      <c r="AJO365" s="64"/>
      <c r="AJP365" s="64"/>
      <c r="AJQ365" s="64"/>
      <c r="AJR365" s="64"/>
      <c r="AJS365" s="64"/>
      <c r="AJT365" s="64"/>
      <c r="AJU365" s="64"/>
      <c r="AJV365" s="64"/>
      <c r="AJW365" s="64"/>
      <c r="AJX365" s="64"/>
      <c r="AJY365" s="64"/>
      <c r="AJZ365" s="64"/>
      <c r="AKA365" s="64"/>
      <c r="AKB365" s="64"/>
      <c r="AKC365" s="64"/>
      <c r="AKD365" s="64"/>
      <c r="AKE365" s="64"/>
      <c r="AKF365" s="64"/>
      <c r="AKG365" s="64"/>
      <c r="AKH365" s="64"/>
      <c r="AKI365" s="64"/>
      <c r="AKJ365" s="64"/>
      <c r="AKK365" s="64"/>
      <c r="AKL365" s="64"/>
      <c r="AKM365" s="64"/>
      <c r="AKN365" s="64"/>
      <c r="AKO365" s="64"/>
      <c r="AKP365" s="64"/>
      <c r="AKQ365" s="64"/>
      <c r="AKR365" s="64"/>
      <c r="AKS365" s="64"/>
      <c r="AKT365" s="64"/>
      <c r="AKU365" s="64"/>
      <c r="AKV365" s="64"/>
      <c r="AKW365" s="64"/>
      <c r="AKX365" s="64"/>
      <c r="AKY365" s="64"/>
      <c r="AKZ365" s="64"/>
      <c r="ALA365" s="64"/>
      <c r="ALB365" s="64"/>
      <c r="ALC365" s="64"/>
      <c r="ALD365" s="64"/>
      <c r="ALE365" s="64"/>
      <c r="ALF365" s="64"/>
      <c r="ALG365" s="64"/>
      <c r="ALH365" s="64"/>
      <c r="ALI365" s="64"/>
      <c r="ALJ365" s="64"/>
      <c r="ALK365" s="64"/>
      <c r="ALL365" s="64"/>
      <c r="ALM365" s="64"/>
      <c r="ALN365" s="64"/>
      <c r="ALO365" s="64"/>
      <c r="ALP365" s="64"/>
      <c r="ALQ365" s="64"/>
      <c r="ALR365" s="64"/>
      <c r="ALS365" s="64"/>
      <c r="ALT365" s="64"/>
      <c r="ALU365" s="64"/>
      <c r="ALV365" s="64"/>
      <c r="ALW365" s="64"/>
      <c r="ALX365" s="64"/>
      <c r="ALY365" s="64"/>
      <c r="ALZ365" s="64"/>
      <c r="AMA365" s="64"/>
      <c r="AMB365" s="64"/>
      <c r="AMC365" s="64"/>
      <c r="AMD365" s="64"/>
      <c r="AME365" s="64"/>
      <c r="AMF365" s="64"/>
      <c r="AMG365" s="64"/>
      <c r="AMH365" s="64"/>
      <c r="AMI365" s="64"/>
      <c r="AMJ365" s="64"/>
      <c r="AMK365" s="64"/>
      <c r="AML365" s="64"/>
      <c r="AMM365" s="64"/>
      <c r="AMN365" s="64"/>
      <c r="AMO365" s="64"/>
      <c r="AMP365" s="64"/>
      <c r="AMQ365" s="64"/>
      <c r="AMR365" s="64"/>
      <c r="AMS365" s="64"/>
      <c r="AMT365" s="64"/>
      <c r="AMU365" s="64"/>
      <c r="AMV365" s="64"/>
      <c r="AMW365" s="64"/>
      <c r="AMX365" s="64"/>
      <c r="AMY365" s="64"/>
      <c r="AMZ365" s="64"/>
      <c r="ANA365" s="64"/>
      <c r="ANB365" s="64"/>
      <c r="ANC365" s="64"/>
      <c r="AND365" s="64"/>
      <c r="ANE365" s="64"/>
      <c r="ANF365" s="64"/>
      <c r="ANG365" s="64"/>
      <c r="ANH365" s="64"/>
      <c r="ANI365" s="64"/>
      <c r="ANJ365" s="64"/>
      <c r="ANK365" s="64"/>
      <c r="ANL365" s="64"/>
      <c r="ANM365" s="64"/>
      <c r="ANN365" s="64"/>
      <c r="ANO365" s="64"/>
      <c r="ANP365" s="64"/>
      <c r="ANQ365" s="64"/>
      <c r="ANR365" s="64"/>
      <c r="ANS365" s="64"/>
      <c r="ANT365" s="64"/>
      <c r="ANU365" s="64"/>
      <c r="ANV365" s="64"/>
      <c r="ANW365" s="64"/>
      <c r="ANX365" s="64"/>
      <c r="ANY365" s="64"/>
      <c r="ANZ365" s="64"/>
      <c r="AOA365" s="64"/>
      <c r="AOB365" s="64"/>
      <c r="AOC365" s="64"/>
      <c r="AOD365" s="64"/>
      <c r="AOE365" s="64"/>
      <c r="AOF365" s="64"/>
      <c r="AOG365" s="64"/>
      <c r="AOH365" s="64"/>
      <c r="AOI365" s="64"/>
      <c r="AOJ365" s="64"/>
      <c r="AOK365" s="64"/>
      <c r="AOL365" s="64"/>
      <c r="AOM365" s="64"/>
      <c r="AON365" s="64"/>
      <c r="AOO365" s="64"/>
      <c r="AOP365" s="64"/>
      <c r="AOQ365" s="64"/>
      <c r="AOR365" s="64"/>
      <c r="AOS365" s="64"/>
      <c r="AOT365" s="64"/>
      <c r="AOU365" s="64"/>
      <c r="AOV365" s="64"/>
      <c r="AOW365" s="64"/>
      <c r="AOX365" s="64"/>
      <c r="AOY365" s="64"/>
      <c r="AOZ365" s="64"/>
      <c r="APA365" s="64"/>
      <c r="APB365" s="64"/>
      <c r="APC365" s="64"/>
      <c r="APD365" s="64"/>
      <c r="APE365" s="64"/>
      <c r="APF365" s="64"/>
      <c r="APG365" s="64"/>
      <c r="APH365" s="64"/>
      <c r="API365" s="64"/>
      <c r="APJ365" s="64"/>
      <c r="APK365" s="64"/>
      <c r="APL365" s="64"/>
      <c r="APM365" s="64"/>
      <c r="APN365" s="64"/>
      <c r="APO365" s="64"/>
      <c r="APP365" s="64"/>
      <c r="APQ365" s="64"/>
      <c r="APR365" s="64"/>
      <c r="APS365" s="64"/>
      <c r="APT365" s="64"/>
      <c r="APU365" s="64"/>
      <c r="APV365" s="64"/>
      <c r="APW365" s="64"/>
      <c r="APX365" s="64"/>
      <c r="APY365" s="64"/>
      <c r="APZ365" s="64"/>
      <c r="AQA365" s="64"/>
      <c r="AQB365" s="64"/>
      <c r="AQC365" s="64"/>
      <c r="AQD365" s="64"/>
      <c r="AQE365" s="64"/>
      <c r="AQF365" s="64"/>
      <c r="AQG365" s="64"/>
      <c r="AQH365" s="64"/>
      <c r="AQI365" s="64"/>
      <c r="AQJ365" s="64"/>
      <c r="AQK365" s="64"/>
      <c r="AQL365" s="64"/>
      <c r="AQM365" s="64"/>
      <c r="AQN365" s="64"/>
      <c r="AQO365" s="64"/>
      <c r="AQP365" s="64"/>
      <c r="AQQ365" s="64"/>
      <c r="AQR365" s="64"/>
      <c r="AQS365" s="64"/>
      <c r="AQT365" s="64"/>
      <c r="AQU365" s="64"/>
      <c r="AQV365" s="64"/>
      <c r="AQW365" s="64"/>
      <c r="AQX365" s="64"/>
      <c r="AQY365" s="64"/>
      <c r="AQZ365" s="64"/>
      <c r="ARA365" s="64"/>
      <c r="ARB365" s="64"/>
      <c r="ARC365" s="64"/>
      <c r="ARD365" s="64"/>
      <c r="ARE365" s="64"/>
      <c r="ARF365" s="64"/>
      <c r="ARG365" s="64"/>
      <c r="ARH365" s="64"/>
      <c r="ARI365" s="64"/>
      <c r="ARJ365" s="64"/>
      <c r="ARK365" s="64"/>
      <c r="ARL365" s="64"/>
      <c r="ARM365" s="64"/>
      <c r="ARN365" s="64"/>
      <c r="ARO365" s="64"/>
      <c r="ARP365" s="64"/>
      <c r="ARQ365" s="64"/>
      <c r="ARR365" s="64"/>
      <c r="ARS365" s="64"/>
      <c r="ART365" s="64"/>
      <c r="ARU365" s="64"/>
      <c r="ARV365" s="64"/>
      <c r="ARW365" s="64"/>
      <c r="ARX365" s="64"/>
      <c r="ARY365" s="64"/>
      <c r="ARZ365" s="64"/>
      <c r="ASA365" s="64"/>
      <c r="ASB365" s="64"/>
      <c r="ASC365" s="64"/>
      <c r="ASD365" s="64"/>
      <c r="ASE365" s="64"/>
      <c r="ASF365" s="64"/>
      <c r="ASG365" s="64"/>
      <c r="ASH365" s="64"/>
      <c r="ASI365" s="64"/>
      <c r="ASJ365" s="64"/>
      <c r="ASK365" s="64"/>
      <c r="ASL365" s="64"/>
      <c r="ASM365" s="64"/>
      <c r="ASN365" s="64"/>
      <c r="ASO365" s="64"/>
      <c r="ASP365" s="64"/>
      <c r="ASQ365" s="64"/>
      <c r="ASR365" s="64"/>
      <c r="ASS365" s="64"/>
      <c r="AST365" s="64"/>
      <c r="ASU365" s="64"/>
      <c r="ASV365" s="64"/>
      <c r="ASW365" s="64"/>
      <c r="ASX365" s="64"/>
      <c r="ASY365" s="64"/>
      <c r="ASZ365" s="64"/>
      <c r="ATA365" s="64"/>
      <c r="ATB365" s="64"/>
      <c r="ATC365" s="64"/>
      <c r="ATD365" s="64"/>
      <c r="ATE365" s="64"/>
      <c r="ATF365" s="64"/>
      <c r="ATG365" s="64"/>
      <c r="ATH365" s="64"/>
      <c r="ATI365" s="64"/>
      <c r="ATJ365" s="64"/>
      <c r="ATK365" s="64"/>
      <c r="ATL365" s="64"/>
      <c r="ATM365" s="64"/>
      <c r="ATN365" s="64"/>
      <c r="ATO365" s="64"/>
      <c r="ATP365" s="64"/>
      <c r="ATQ365" s="64"/>
      <c r="ATR365" s="64"/>
      <c r="ATS365" s="64"/>
      <c r="ATT365" s="64"/>
      <c r="ATU365" s="64"/>
      <c r="ATV365" s="64"/>
      <c r="ATW365" s="64"/>
      <c r="ATX365" s="64"/>
      <c r="ATY365" s="64"/>
      <c r="ATZ365" s="64"/>
      <c r="AUA365" s="64"/>
      <c r="AUB365" s="64"/>
      <c r="AUC365" s="64"/>
      <c r="AUD365" s="64"/>
      <c r="AUE365" s="64"/>
      <c r="AUF365" s="64"/>
      <c r="AUG365" s="64"/>
      <c r="AUH365" s="64"/>
      <c r="AUI365" s="64"/>
      <c r="AUJ365" s="64"/>
      <c r="AUK365" s="64"/>
      <c r="AUL365" s="64"/>
      <c r="AUM365" s="64"/>
      <c r="AUN365" s="64"/>
      <c r="AUO365" s="64"/>
      <c r="AUP365" s="64"/>
      <c r="AUQ365" s="64"/>
      <c r="AUR365" s="64"/>
      <c r="AUS365" s="64"/>
      <c r="AUT365" s="64"/>
      <c r="AUU365" s="64"/>
      <c r="AUV365" s="64"/>
      <c r="AUW365" s="64"/>
      <c r="AUX365" s="64"/>
      <c r="AUY365" s="64"/>
      <c r="AUZ365" s="64"/>
      <c r="AVA365" s="64"/>
      <c r="AVB365" s="64"/>
      <c r="AVC365" s="64"/>
      <c r="AVD365" s="64"/>
      <c r="AVE365" s="64"/>
      <c r="AVF365" s="64"/>
      <c r="AVG365" s="64"/>
      <c r="AVH365" s="64"/>
      <c r="AVI365" s="64"/>
      <c r="AVJ365" s="64"/>
      <c r="AVK365" s="64"/>
      <c r="AVL365" s="64"/>
      <c r="AVM365" s="64"/>
      <c r="AVN365" s="64"/>
      <c r="AVO365" s="64"/>
      <c r="AVP365" s="64"/>
      <c r="AVQ365" s="64"/>
      <c r="AVR365" s="64"/>
      <c r="AVS365" s="64"/>
      <c r="AVT365" s="64"/>
      <c r="AVU365" s="64"/>
      <c r="AVV365" s="64"/>
      <c r="AVW365" s="64"/>
      <c r="AVX365" s="64"/>
      <c r="AVY365" s="64"/>
      <c r="AVZ365" s="64"/>
      <c r="AWA365" s="64"/>
      <c r="AWB365" s="64"/>
      <c r="AWC365" s="64"/>
      <c r="AWD365" s="64"/>
      <c r="AWE365" s="64"/>
      <c r="AWF365" s="64"/>
      <c r="AWG365" s="64"/>
      <c r="AWH365" s="64"/>
      <c r="AWI365" s="64"/>
      <c r="AWJ365" s="64"/>
      <c r="AWK365" s="64"/>
      <c r="AWL365" s="64"/>
      <c r="AWM365" s="64"/>
      <c r="AWN365" s="64"/>
      <c r="AWO365" s="64"/>
      <c r="AWP365" s="64"/>
      <c r="AWQ365" s="64"/>
      <c r="AWR365" s="64"/>
      <c r="AWS365" s="64"/>
      <c r="AWT365" s="64"/>
      <c r="AWU365" s="64"/>
      <c r="AWV365" s="64"/>
      <c r="AWW365" s="64"/>
      <c r="AWX365" s="64"/>
      <c r="AWY365" s="64"/>
      <c r="AWZ365" s="64"/>
      <c r="AXA365" s="64"/>
      <c r="AXB365" s="64"/>
      <c r="AXC365" s="64"/>
      <c r="AXD365" s="64"/>
      <c r="AXE365" s="64"/>
      <c r="AXF365" s="64"/>
      <c r="AXG365" s="64"/>
      <c r="AXH365" s="64"/>
      <c r="AXI365" s="64"/>
      <c r="AXJ365" s="64"/>
      <c r="AXK365" s="64"/>
      <c r="AXL365" s="64"/>
      <c r="AXM365" s="64"/>
      <c r="AXN365" s="64"/>
      <c r="AXO365" s="64"/>
      <c r="AXP365" s="64"/>
      <c r="AXQ365" s="64"/>
      <c r="AXR365" s="64"/>
      <c r="AXS365" s="64"/>
      <c r="AXT365" s="64"/>
      <c r="AXU365" s="64"/>
      <c r="AXV365" s="64"/>
      <c r="AXW365" s="64"/>
      <c r="AXX365" s="64"/>
      <c r="AXY365" s="64"/>
      <c r="AXZ365" s="64"/>
      <c r="AYA365" s="64"/>
      <c r="AYB365" s="64"/>
      <c r="AYC365" s="64"/>
      <c r="AYD365" s="64"/>
      <c r="AYE365" s="64"/>
      <c r="AYF365" s="64"/>
      <c r="AYG365" s="64"/>
      <c r="AYH365" s="64"/>
      <c r="AYI365" s="64"/>
      <c r="AYJ365" s="64"/>
      <c r="AYK365" s="64"/>
      <c r="AYL365" s="64"/>
      <c r="AYM365" s="64"/>
      <c r="AYN365" s="64"/>
      <c r="AYO365" s="64"/>
      <c r="AYP365" s="64"/>
      <c r="AYQ365" s="64"/>
      <c r="AYR365" s="64"/>
      <c r="AYS365" s="64"/>
      <c r="AYT365" s="64"/>
      <c r="AYU365" s="64"/>
      <c r="AYV365" s="64"/>
      <c r="AYW365" s="64"/>
      <c r="AYX365" s="64"/>
      <c r="AYY365" s="64"/>
      <c r="AYZ365" s="64"/>
      <c r="AZA365" s="64"/>
      <c r="AZB365" s="64"/>
      <c r="AZC365" s="64"/>
      <c r="AZD365" s="64"/>
      <c r="AZE365" s="64"/>
      <c r="AZF365" s="64"/>
      <c r="AZG365" s="64"/>
      <c r="AZH365" s="64"/>
      <c r="AZI365" s="64"/>
      <c r="AZJ365" s="64"/>
      <c r="AZK365" s="64"/>
      <c r="AZL365" s="64"/>
      <c r="AZM365" s="64"/>
      <c r="AZN365" s="64"/>
      <c r="AZO365" s="64"/>
      <c r="AZP365" s="64"/>
      <c r="AZQ365" s="64"/>
      <c r="AZR365" s="64"/>
      <c r="AZS365" s="64"/>
      <c r="AZT365" s="64"/>
      <c r="AZU365" s="64"/>
      <c r="AZV365" s="64"/>
      <c r="AZW365" s="64"/>
      <c r="AZX365" s="64"/>
      <c r="AZY365" s="64"/>
      <c r="AZZ365" s="64"/>
      <c r="BAA365" s="64"/>
      <c r="BAB365" s="64"/>
      <c r="BAC365" s="64"/>
      <c r="BAD365" s="64"/>
      <c r="BAE365" s="64"/>
      <c r="BAF365" s="64"/>
      <c r="BAG365" s="64"/>
      <c r="BAH365" s="64"/>
      <c r="BAI365" s="64"/>
      <c r="BAJ365" s="64"/>
      <c r="BAK365" s="64"/>
      <c r="BAL365" s="64"/>
      <c r="BAM365" s="64"/>
      <c r="BAN365" s="64"/>
      <c r="BAO365" s="64"/>
      <c r="BAP365" s="64"/>
      <c r="BAQ365" s="64"/>
      <c r="BAR365" s="64"/>
      <c r="BAS365" s="64"/>
      <c r="BAT365" s="64"/>
      <c r="BAU365" s="64"/>
      <c r="BAV365" s="64"/>
      <c r="BAW365" s="64"/>
      <c r="BAX365" s="64"/>
      <c r="BAY365" s="64"/>
      <c r="BAZ365" s="64"/>
      <c r="BBA365" s="64"/>
      <c r="BBB365" s="64"/>
      <c r="BBC365" s="64"/>
      <c r="BBD365" s="64"/>
      <c r="BBE365" s="64"/>
      <c r="BBF365" s="64"/>
      <c r="BBG365" s="64"/>
      <c r="BBH365" s="64"/>
      <c r="BBI365" s="64"/>
      <c r="BBJ365" s="64"/>
      <c r="BBK365" s="64"/>
      <c r="BBL365" s="64"/>
      <c r="BBM365" s="64"/>
      <c r="BBN365" s="64"/>
      <c r="BBO365" s="64"/>
      <c r="BBP365" s="64"/>
      <c r="BBQ365" s="64"/>
      <c r="BBR365" s="64"/>
      <c r="BBS365" s="64"/>
      <c r="BBT365" s="64"/>
      <c r="BBU365" s="64"/>
      <c r="BBV365" s="64"/>
      <c r="BBW365" s="64"/>
      <c r="BBX365" s="64"/>
      <c r="BBY365" s="64"/>
      <c r="BBZ365" s="64"/>
      <c r="BCA365" s="64"/>
      <c r="BCB365" s="64"/>
      <c r="BCC365" s="64"/>
      <c r="BCD365" s="64"/>
      <c r="BCE365" s="64"/>
      <c r="BCF365" s="64"/>
      <c r="BCG365" s="64"/>
      <c r="BCH365" s="64"/>
      <c r="BCI365" s="64"/>
      <c r="BCJ365" s="64"/>
      <c r="BCK365" s="64"/>
      <c r="BCL365" s="64"/>
      <c r="BCM365" s="64"/>
      <c r="BCN365" s="64"/>
      <c r="BCO365" s="64"/>
      <c r="BCP365" s="64"/>
      <c r="BCQ365" s="64"/>
      <c r="BCR365" s="64"/>
      <c r="BCS365" s="64"/>
      <c r="BCT365" s="64"/>
    </row>
    <row r="366" spans="1:1450" s="37" customFormat="1" x14ac:dyDescent="0.25">
      <c r="A366" s="17" t="s">
        <v>655</v>
      </c>
      <c r="B366" s="29" t="s">
        <v>655</v>
      </c>
      <c r="C366" s="8" t="s">
        <v>84</v>
      </c>
      <c r="D366" s="29" t="s">
        <v>795</v>
      </c>
      <c r="E366" s="14" t="s">
        <v>793</v>
      </c>
      <c r="F366" s="43" t="s">
        <v>667</v>
      </c>
      <c r="G366" s="43">
        <v>43966</v>
      </c>
      <c r="H366" s="43">
        <v>2542</v>
      </c>
      <c r="I366" s="43">
        <v>980</v>
      </c>
      <c r="J366" s="43"/>
      <c r="K366" s="43"/>
      <c r="L366" s="29"/>
      <c r="M366" s="29"/>
      <c r="N366" s="29"/>
      <c r="O366" s="29" t="str">
        <f t="shared" si="59"/>
        <v/>
      </c>
      <c r="P366" s="29"/>
      <c r="Q366" s="44">
        <f t="shared" si="64"/>
        <v>2719.8571428571449</v>
      </c>
      <c r="R366" s="30">
        <f t="shared" si="65"/>
        <v>43966</v>
      </c>
      <c r="S366" s="30">
        <f t="shared" si="60"/>
        <v>980</v>
      </c>
      <c r="T366" s="29"/>
      <c r="U366" s="29"/>
      <c r="V366" s="29"/>
      <c r="W366" s="44">
        <f t="shared" si="66"/>
        <v>5.6027212041278984</v>
      </c>
      <c r="X366" s="29"/>
      <c r="Y366" s="31"/>
      <c r="Z366" s="31"/>
      <c r="AA366" s="31"/>
      <c r="AB366" s="31"/>
      <c r="AC366" s="29"/>
      <c r="AD366" s="29"/>
      <c r="AE366" s="29"/>
      <c r="AF366" s="29"/>
      <c r="AG366" s="63"/>
      <c r="AH366" s="32"/>
      <c r="AI366" s="32"/>
      <c r="AJ366" s="32"/>
      <c r="AK366" s="32"/>
      <c r="AL366" s="29"/>
      <c r="AM366" s="10"/>
      <c r="AN366" s="10"/>
      <c r="AO366" s="29"/>
      <c r="AP366" s="29"/>
      <c r="AQ366" s="29"/>
      <c r="AR366" s="29"/>
      <c r="AS366" s="29"/>
      <c r="AT366" s="29"/>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c r="JC366" s="10"/>
      <c r="JD366" s="10"/>
      <c r="JE366" s="10"/>
      <c r="JF366" s="10"/>
      <c r="JG366" s="10"/>
      <c r="JH366" s="10"/>
      <c r="JI366" s="10"/>
      <c r="JJ366" s="10"/>
      <c r="JK366" s="10"/>
      <c r="JL366" s="10"/>
      <c r="JM366" s="10"/>
      <c r="JN366" s="10"/>
      <c r="JO366" s="10"/>
      <c r="JP366" s="10"/>
      <c r="JQ366" s="10"/>
      <c r="JR366" s="10"/>
      <c r="JS366" s="10"/>
      <c r="JT366" s="10"/>
      <c r="JU366" s="10"/>
      <c r="JV366" s="10"/>
      <c r="JW366" s="10"/>
      <c r="JX366" s="10"/>
      <c r="JY366" s="10"/>
      <c r="JZ366" s="10"/>
      <c r="KA366" s="10"/>
      <c r="KB366" s="10"/>
      <c r="KC366" s="10"/>
      <c r="KD366" s="10"/>
      <c r="KE366" s="10"/>
      <c r="KF366" s="10"/>
      <c r="KG366" s="10"/>
      <c r="KH366" s="10"/>
      <c r="KI366" s="10"/>
      <c r="KJ366" s="10"/>
      <c r="KK366" s="10"/>
      <c r="KL366" s="10"/>
      <c r="KM366" s="10"/>
      <c r="KN366" s="10"/>
      <c r="KO366" s="10"/>
      <c r="KP366" s="10"/>
      <c r="KQ366" s="10"/>
      <c r="KR366" s="10"/>
      <c r="KS366" s="10"/>
      <c r="KT366" s="10"/>
      <c r="KU366" s="10"/>
      <c r="KV366" s="10"/>
      <c r="KW366" s="10"/>
      <c r="KX366" s="10"/>
      <c r="KY366" s="10"/>
      <c r="KZ366" s="10"/>
      <c r="LA366" s="10"/>
      <c r="LB366" s="10"/>
      <c r="LC366" s="10"/>
      <c r="LD366" s="10"/>
      <c r="LE366" s="10"/>
      <c r="LF366" s="10"/>
      <c r="LG366" s="10"/>
      <c r="LH366" s="10"/>
      <c r="LI366" s="10"/>
      <c r="LJ366" s="10"/>
      <c r="LK366" s="10"/>
      <c r="LL366" s="10"/>
      <c r="LM366" s="10"/>
      <c r="LN366" s="10"/>
      <c r="LO366" s="10"/>
      <c r="LP366" s="10"/>
      <c r="LQ366" s="10"/>
      <c r="LR366" s="10"/>
      <c r="LS366" s="10"/>
      <c r="LT366" s="10"/>
      <c r="LU366" s="10"/>
      <c r="LV366" s="10"/>
      <c r="LW366" s="10"/>
      <c r="LX366" s="10"/>
      <c r="LY366" s="10"/>
      <c r="LZ366" s="10"/>
      <c r="MA366" s="10"/>
      <c r="MB366" s="10"/>
      <c r="MC366" s="10"/>
      <c r="MD366" s="10"/>
      <c r="ME366" s="10"/>
      <c r="MF366" s="10"/>
      <c r="MG366" s="10"/>
      <c r="MH366" s="10"/>
      <c r="MI366" s="10"/>
      <c r="MJ366" s="10"/>
      <c r="MK366" s="10"/>
      <c r="ML366" s="10"/>
      <c r="MM366" s="10"/>
      <c r="MN366" s="10"/>
      <c r="MO366" s="10"/>
      <c r="MP366" s="10"/>
      <c r="MQ366" s="10"/>
      <c r="MR366" s="10"/>
      <c r="MS366" s="10"/>
      <c r="MT366" s="10"/>
      <c r="MU366" s="10"/>
      <c r="MV366" s="10"/>
      <c r="MW366" s="10"/>
      <c r="MX366" s="10"/>
      <c r="MY366" s="10"/>
      <c r="MZ366" s="10"/>
      <c r="NA366" s="10"/>
      <c r="NB366" s="10"/>
      <c r="NC366" s="10"/>
      <c r="ND366" s="10"/>
      <c r="NE366" s="10"/>
      <c r="NF366" s="10"/>
      <c r="NG366" s="10"/>
      <c r="NH366" s="10"/>
      <c r="NI366" s="10"/>
      <c r="NJ366" s="10"/>
      <c r="NK366" s="10"/>
      <c r="NL366" s="10"/>
      <c r="NM366" s="10"/>
      <c r="NN366" s="10"/>
      <c r="NO366" s="10"/>
      <c r="NP366" s="10"/>
      <c r="NQ366" s="10"/>
      <c r="NR366" s="10"/>
      <c r="NS366" s="10"/>
      <c r="NT366" s="10"/>
      <c r="NU366" s="10"/>
      <c r="NV366" s="10"/>
      <c r="NW366" s="10"/>
      <c r="NX366" s="10"/>
      <c r="NY366" s="10"/>
      <c r="NZ366" s="10"/>
      <c r="OA366" s="10"/>
      <c r="OB366" s="10"/>
      <c r="OC366" s="10"/>
      <c r="OD366" s="10"/>
      <c r="OE366" s="10"/>
      <c r="OF366" s="10"/>
      <c r="OG366" s="10"/>
      <c r="OH366" s="10"/>
      <c r="OI366" s="10"/>
      <c r="OJ366" s="10"/>
      <c r="OK366" s="10"/>
      <c r="OL366" s="10"/>
      <c r="OM366" s="10"/>
      <c r="ON366" s="10"/>
      <c r="OO366" s="10"/>
      <c r="OP366" s="10"/>
      <c r="OQ366" s="10"/>
      <c r="OR366" s="10"/>
      <c r="OS366" s="10"/>
      <c r="OT366" s="10"/>
      <c r="OU366" s="10"/>
      <c r="OV366" s="10"/>
      <c r="OW366" s="10"/>
      <c r="OX366" s="10"/>
      <c r="OY366" s="10"/>
      <c r="OZ366" s="10"/>
      <c r="PA366" s="10"/>
      <c r="PB366" s="10"/>
      <c r="PC366" s="10"/>
      <c r="PD366" s="10"/>
      <c r="PE366" s="10"/>
      <c r="PF366" s="10"/>
      <c r="PG366" s="10"/>
      <c r="PH366" s="10"/>
      <c r="PI366" s="10"/>
      <c r="PJ366" s="10"/>
      <c r="PK366" s="10"/>
      <c r="PL366" s="10"/>
      <c r="PM366" s="10"/>
      <c r="PN366" s="10"/>
      <c r="PO366" s="10"/>
      <c r="PP366" s="10"/>
      <c r="PQ366" s="10"/>
      <c r="PR366" s="10"/>
      <c r="PS366" s="10"/>
      <c r="PT366" s="10"/>
      <c r="PU366" s="10"/>
      <c r="PV366" s="10"/>
      <c r="PW366" s="10"/>
      <c r="PX366" s="10"/>
      <c r="PY366" s="10"/>
      <c r="PZ366" s="10"/>
      <c r="QA366" s="10"/>
      <c r="QB366" s="10"/>
      <c r="QC366" s="10"/>
      <c r="QD366" s="10"/>
      <c r="QE366" s="10"/>
      <c r="QF366" s="10"/>
      <c r="QG366" s="10"/>
      <c r="QH366" s="10"/>
      <c r="QI366" s="10"/>
      <c r="QJ366" s="10"/>
      <c r="QK366" s="10"/>
      <c r="QL366" s="10"/>
      <c r="QM366" s="10"/>
      <c r="QN366" s="10"/>
      <c r="QO366" s="10"/>
      <c r="QP366" s="10"/>
      <c r="QQ366" s="10"/>
      <c r="QR366" s="10"/>
      <c r="QS366" s="10"/>
      <c r="QT366" s="10"/>
      <c r="QU366" s="10"/>
      <c r="QV366" s="10"/>
      <c r="QW366" s="10"/>
      <c r="QX366" s="10"/>
      <c r="QY366" s="10"/>
      <c r="QZ366" s="10"/>
      <c r="RA366" s="10"/>
      <c r="RB366" s="10"/>
      <c r="RC366" s="10"/>
      <c r="RD366" s="10"/>
      <c r="RE366" s="10"/>
      <c r="RF366" s="10"/>
      <c r="RG366" s="10"/>
      <c r="RH366" s="10"/>
      <c r="RI366" s="10"/>
      <c r="RJ366" s="10"/>
      <c r="RK366" s="10"/>
      <c r="RL366" s="10"/>
      <c r="RM366" s="10"/>
      <c r="RN366" s="10"/>
      <c r="RO366" s="10"/>
      <c r="RP366" s="10"/>
      <c r="RQ366" s="10"/>
      <c r="RR366" s="10"/>
      <c r="RS366" s="10"/>
      <c r="RT366" s="10"/>
      <c r="RU366" s="10"/>
      <c r="RV366" s="10"/>
      <c r="RW366" s="10"/>
      <c r="RX366" s="10"/>
      <c r="RY366" s="10"/>
      <c r="RZ366" s="10"/>
      <c r="SA366" s="10"/>
      <c r="SB366" s="10"/>
      <c r="SC366" s="10"/>
      <c r="SD366" s="10"/>
      <c r="SE366" s="10"/>
      <c r="SF366" s="10"/>
      <c r="SG366" s="10"/>
      <c r="SH366" s="10"/>
      <c r="SI366" s="10"/>
      <c r="SJ366" s="10"/>
      <c r="SK366" s="10"/>
      <c r="SL366" s="10"/>
      <c r="SM366" s="10"/>
      <c r="SN366" s="10"/>
      <c r="SO366" s="10"/>
      <c r="SP366" s="10"/>
      <c r="SQ366" s="10"/>
      <c r="SR366" s="10"/>
      <c r="SS366" s="10"/>
      <c r="ST366" s="10"/>
      <c r="SU366" s="10"/>
      <c r="SV366" s="10"/>
      <c r="SW366" s="10"/>
      <c r="SX366" s="10"/>
      <c r="SY366" s="10"/>
      <c r="SZ366" s="10"/>
      <c r="TA366" s="10"/>
      <c r="TB366" s="10"/>
      <c r="TC366" s="10"/>
      <c r="TD366" s="10"/>
      <c r="TE366" s="10"/>
      <c r="TF366" s="10"/>
      <c r="TG366" s="10"/>
      <c r="TH366" s="10"/>
      <c r="TI366" s="10"/>
      <c r="TJ366" s="10"/>
      <c r="TK366" s="10"/>
      <c r="TL366" s="10"/>
      <c r="TM366" s="10"/>
      <c r="TN366" s="10"/>
      <c r="TO366" s="10"/>
      <c r="TP366" s="10"/>
      <c r="TQ366" s="10"/>
      <c r="TR366" s="10"/>
      <c r="TS366" s="10"/>
      <c r="TT366" s="10"/>
      <c r="TU366" s="10"/>
      <c r="TV366" s="10"/>
      <c r="TW366" s="10"/>
      <c r="TX366" s="10"/>
      <c r="TY366" s="10"/>
      <c r="TZ366" s="10"/>
      <c r="UA366" s="10"/>
      <c r="UB366" s="10"/>
      <c r="UC366" s="10"/>
      <c r="UD366" s="10"/>
      <c r="UE366" s="10"/>
      <c r="UF366" s="10"/>
      <c r="UG366" s="10"/>
      <c r="UH366" s="10"/>
      <c r="UI366" s="10"/>
      <c r="UJ366" s="10"/>
      <c r="UK366" s="10"/>
      <c r="UL366" s="10"/>
      <c r="UM366" s="10"/>
      <c r="UN366" s="10"/>
      <c r="UO366" s="10"/>
      <c r="UP366" s="10"/>
      <c r="UQ366" s="10"/>
      <c r="UR366" s="10"/>
      <c r="US366" s="10"/>
      <c r="UT366" s="10"/>
      <c r="UU366" s="10"/>
      <c r="UV366" s="10"/>
      <c r="UW366" s="10"/>
      <c r="UX366" s="10"/>
      <c r="UY366" s="10"/>
      <c r="UZ366" s="10"/>
      <c r="VA366" s="10"/>
      <c r="VB366" s="10"/>
      <c r="VC366" s="10"/>
      <c r="VD366" s="10"/>
      <c r="VE366" s="10"/>
      <c r="VF366" s="10"/>
      <c r="VG366" s="10"/>
      <c r="VH366" s="10"/>
      <c r="VI366" s="10"/>
      <c r="VJ366" s="10"/>
      <c r="VK366" s="10"/>
      <c r="VL366" s="10"/>
      <c r="VM366" s="10"/>
      <c r="VN366" s="10"/>
      <c r="VO366" s="10"/>
      <c r="VP366" s="10"/>
      <c r="VQ366" s="10"/>
      <c r="VR366" s="10"/>
      <c r="VS366" s="10"/>
      <c r="VT366" s="10"/>
      <c r="VU366" s="10"/>
      <c r="VV366" s="10"/>
      <c r="VW366" s="10"/>
      <c r="VX366" s="10"/>
      <c r="VY366" s="10"/>
      <c r="VZ366" s="10"/>
      <c r="WA366" s="10"/>
      <c r="WB366" s="10"/>
      <c r="WC366" s="10"/>
      <c r="WD366" s="10"/>
      <c r="WE366" s="10"/>
      <c r="WF366" s="10"/>
      <c r="WG366" s="10"/>
      <c r="WH366" s="10"/>
      <c r="WI366" s="10"/>
      <c r="WJ366" s="10"/>
      <c r="WK366" s="10"/>
      <c r="WL366" s="10"/>
      <c r="WM366" s="10"/>
      <c r="WN366" s="10"/>
      <c r="WO366" s="10"/>
      <c r="WP366" s="10"/>
      <c r="WQ366" s="10"/>
      <c r="WR366" s="10"/>
      <c r="WS366" s="10"/>
      <c r="WT366" s="10"/>
      <c r="WU366" s="10"/>
      <c r="WV366" s="10"/>
      <c r="WW366" s="10"/>
      <c r="WX366" s="10"/>
      <c r="WY366" s="10"/>
      <c r="WZ366" s="10"/>
      <c r="XA366" s="10"/>
      <c r="XB366" s="10"/>
      <c r="XC366" s="10"/>
      <c r="XD366" s="10"/>
      <c r="XE366" s="10"/>
      <c r="XF366" s="10"/>
      <c r="XG366" s="10"/>
      <c r="XH366" s="10"/>
      <c r="XI366" s="10"/>
      <c r="XJ366" s="10"/>
      <c r="XK366" s="10"/>
      <c r="XL366" s="10"/>
      <c r="XM366" s="10"/>
      <c r="XN366" s="10"/>
      <c r="XO366" s="10"/>
      <c r="XP366" s="10"/>
      <c r="XQ366" s="10"/>
      <c r="XR366" s="10"/>
      <c r="XS366" s="10"/>
      <c r="XT366" s="10"/>
      <c r="XU366" s="10"/>
      <c r="XV366" s="10"/>
      <c r="XW366" s="10"/>
      <c r="XX366" s="10"/>
      <c r="XY366" s="10"/>
      <c r="XZ366" s="10"/>
      <c r="YA366" s="10"/>
      <c r="YB366" s="10"/>
      <c r="YC366" s="10"/>
      <c r="YD366" s="10"/>
      <c r="YE366" s="10"/>
      <c r="YF366" s="10"/>
      <c r="YG366" s="10"/>
      <c r="YH366" s="10"/>
      <c r="YI366" s="10"/>
      <c r="YJ366" s="10"/>
      <c r="YK366" s="10"/>
      <c r="YL366" s="10"/>
      <c r="YM366" s="10"/>
      <c r="YN366" s="10"/>
      <c r="YO366" s="10"/>
      <c r="YP366" s="10"/>
      <c r="YQ366" s="10"/>
      <c r="YR366" s="10"/>
      <c r="YS366" s="10"/>
      <c r="YT366" s="10"/>
      <c r="YU366" s="10"/>
      <c r="YV366" s="10"/>
      <c r="YW366" s="10"/>
      <c r="YX366" s="10"/>
      <c r="YY366" s="10"/>
      <c r="YZ366" s="10"/>
      <c r="ZA366" s="10"/>
      <c r="ZB366" s="10"/>
      <c r="ZC366" s="10"/>
      <c r="ZD366" s="10"/>
      <c r="ZE366" s="10"/>
      <c r="ZF366" s="10"/>
      <c r="ZG366" s="10"/>
      <c r="ZH366" s="10"/>
      <c r="ZI366" s="10"/>
      <c r="ZJ366" s="10"/>
      <c r="ZK366" s="10"/>
      <c r="ZL366" s="10"/>
      <c r="ZM366" s="10"/>
      <c r="ZN366" s="10"/>
      <c r="ZO366" s="10"/>
      <c r="ZP366" s="10"/>
      <c r="ZQ366" s="10"/>
      <c r="ZR366" s="10"/>
      <c r="ZS366" s="10"/>
      <c r="ZT366" s="10"/>
      <c r="ZU366" s="10"/>
      <c r="ZV366" s="10"/>
      <c r="ZW366" s="10"/>
      <c r="ZX366" s="10"/>
      <c r="ZY366" s="10"/>
      <c r="ZZ366" s="10"/>
      <c r="AAA366" s="10"/>
      <c r="AAB366" s="10"/>
      <c r="AAC366" s="10"/>
      <c r="AAD366" s="10"/>
      <c r="AAE366" s="10"/>
      <c r="AAF366" s="10"/>
      <c r="AAG366" s="10"/>
      <c r="AAH366" s="10"/>
      <c r="AAI366" s="10"/>
      <c r="AAJ366" s="10"/>
      <c r="AAK366" s="10"/>
      <c r="AAL366" s="10"/>
      <c r="AAM366" s="10"/>
      <c r="AAN366" s="10"/>
      <c r="AAO366" s="10"/>
      <c r="AAP366" s="10"/>
      <c r="AAQ366" s="10"/>
      <c r="AAR366" s="10"/>
      <c r="AAS366" s="10"/>
      <c r="AAT366" s="10"/>
      <c r="AAU366" s="10"/>
      <c r="AAV366" s="10"/>
      <c r="AAW366" s="10"/>
      <c r="AAX366" s="10"/>
      <c r="AAY366" s="10"/>
      <c r="AAZ366" s="10"/>
      <c r="ABA366" s="10"/>
      <c r="ABB366" s="10"/>
      <c r="ABC366" s="10"/>
      <c r="ABD366" s="10"/>
      <c r="ABE366" s="10"/>
      <c r="ABF366" s="10"/>
      <c r="ABG366" s="10"/>
      <c r="ABH366" s="10"/>
      <c r="ABI366" s="10"/>
      <c r="ABJ366" s="10"/>
      <c r="ABK366" s="10"/>
      <c r="ABL366" s="10"/>
      <c r="ABM366" s="10"/>
      <c r="ABN366" s="10"/>
      <c r="ABO366" s="10"/>
      <c r="ABP366" s="10"/>
      <c r="ABQ366" s="10"/>
      <c r="ABR366" s="10"/>
      <c r="ABS366" s="10"/>
      <c r="ABT366" s="10"/>
      <c r="ABU366" s="10"/>
      <c r="ABV366" s="10"/>
      <c r="ABW366" s="10"/>
      <c r="ABX366" s="10"/>
      <c r="ABY366" s="10"/>
      <c r="ABZ366" s="10"/>
      <c r="ACA366" s="10"/>
      <c r="ACB366" s="10"/>
      <c r="ACC366" s="10"/>
      <c r="ACD366" s="10"/>
      <c r="ACE366" s="10"/>
      <c r="ACF366" s="10"/>
      <c r="ACG366" s="10"/>
      <c r="ACH366" s="10"/>
      <c r="ACI366" s="10"/>
      <c r="ACJ366" s="10"/>
      <c r="ACK366" s="10"/>
      <c r="ACL366" s="10"/>
      <c r="ACM366" s="10"/>
      <c r="ACN366" s="10"/>
      <c r="ACO366" s="10"/>
      <c r="ACP366" s="10"/>
      <c r="ACQ366" s="10"/>
      <c r="ACR366" s="10"/>
      <c r="ACS366" s="10"/>
      <c r="ACT366" s="10"/>
      <c r="ACU366" s="10"/>
      <c r="ACV366" s="10"/>
      <c r="ACW366" s="10"/>
      <c r="ACX366" s="10"/>
      <c r="ACY366" s="10"/>
      <c r="ACZ366" s="10"/>
      <c r="ADA366" s="10"/>
      <c r="ADB366" s="10"/>
      <c r="ADC366" s="10"/>
      <c r="ADD366" s="10"/>
      <c r="ADE366" s="10"/>
      <c r="ADF366" s="10"/>
      <c r="ADG366" s="10"/>
      <c r="ADH366" s="10"/>
      <c r="ADI366" s="10"/>
      <c r="ADJ366" s="10"/>
      <c r="ADK366" s="10"/>
      <c r="ADL366" s="10"/>
      <c r="ADM366" s="10"/>
      <c r="ADN366" s="10"/>
      <c r="ADO366" s="10"/>
      <c r="ADP366" s="10"/>
      <c r="ADQ366" s="10"/>
      <c r="ADR366" s="10"/>
      <c r="ADS366" s="10"/>
      <c r="ADT366" s="10"/>
      <c r="ADU366" s="10"/>
      <c r="ADV366" s="10"/>
      <c r="ADW366" s="10"/>
      <c r="ADX366" s="10"/>
      <c r="ADY366" s="10"/>
      <c r="ADZ366" s="10"/>
      <c r="AEA366" s="10"/>
      <c r="AEB366" s="10"/>
      <c r="AEC366" s="10"/>
      <c r="AED366" s="10"/>
      <c r="AEE366" s="10"/>
      <c r="AEF366" s="10"/>
      <c r="AEG366" s="10"/>
      <c r="AEH366" s="10"/>
      <c r="AEI366" s="10"/>
      <c r="AEJ366" s="10"/>
      <c r="AEK366" s="10"/>
      <c r="AEL366" s="10"/>
      <c r="AEM366" s="10"/>
      <c r="AEN366" s="10"/>
      <c r="AEO366" s="10"/>
      <c r="AEP366" s="10"/>
      <c r="AEQ366" s="10"/>
      <c r="AER366" s="10"/>
      <c r="AES366" s="10"/>
      <c r="AET366" s="10"/>
      <c r="AEU366" s="10"/>
      <c r="AEV366" s="10"/>
      <c r="AEW366" s="10"/>
      <c r="AEX366" s="10"/>
      <c r="AEY366" s="10"/>
      <c r="AEZ366" s="10"/>
      <c r="AFA366" s="10"/>
      <c r="AFB366" s="10"/>
      <c r="AFC366" s="10"/>
      <c r="AFD366" s="10"/>
      <c r="AFE366" s="10"/>
      <c r="AFF366" s="10"/>
      <c r="AFG366" s="10"/>
      <c r="AFH366" s="10"/>
      <c r="AFI366" s="10"/>
      <c r="AFJ366" s="10"/>
      <c r="AFK366" s="10"/>
      <c r="AFL366" s="10"/>
      <c r="AFM366" s="10"/>
      <c r="AFN366" s="10"/>
      <c r="AFO366" s="10"/>
      <c r="AFP366" s="10"/>
      <c r="AFQ366" s="10"/>
      <c r="AFR366" s="10"/>
      <c r="AFS366" s="10"/>
      <c r="AFT366" s="10"/>
      <c r="AFU366" s="10"/>
      <c r="AFV366" s="10"/>
      <c r="AFW366" s="10"/>
      <c r="AFX366" s="10"/>
      <c r="AFY366" s="10"/>
      <c r="AFZ366" s="10"/>
      <c r="AGA366" s="10"/>
      <c r="AGB366" s="10"/>
      <c r="AGC366" s="10"/>
      <c r="AGD366" s="10"/>
      <c r="AGE366" s="10"/>
      <c r="AGF366" s="10"/>
      <c r="AGG366" s="10"/>
      <c r="AGH366" s="10"/>
      <c r="AGI366" s="10"/>
      <c r="AGJ366" s="10"/>
      <c r="AGK366" s="10"/>
      <c r="AGL366" s="10"/>
      <c r="AGM366" s="10"/>
      <c r="AGN366" s="10"/>
      <c r="AGO366" s="10"/>
      <c r="AGP366" s="10"/>
      <c r="AGQ366" s="10"/>
      <c r="AGR366" s="10"/>
      <c r="AGS366" s="10"/>
      <c r="AGT366" s="10"/>
      <c r="AGU366" s="10"/>
      <c r="AGV366" s="10"/>
      <c r="AGW366" s="10"/>
      <c r="AGX366" s="10"/>
      <c r="AGY366" s="10"/>
      <c r="AGZ366" s="10"/>
      <c r="AHA366" s="10"/>
      <c r="AHB366" s="10"/>
      <c r="AHC366" s="10"/>
      <c r="AHD366" s="10"/>
      <c r="AHE366" s="10"/>
      <c r="AHF366" s="10"/>
      <c r="AHG366" s="10"/>
      <c r="AHH366" s="10"/>
      <c r="AHI366" s="10"/>
      <c r="AHJ366" s="10"/>
      <c r="AHK366" s="10"/>
      <c r="AHL366" s="10"/>
      <c r="AHM366" s="10"/>
      <c r="AHN366" s="10"/>
      <c r="AHO366" s="10"/>
      <c r="AHP366" s="10"/>
      <c r="AHQ366" s="10"/>
      <c r="AHR366" s="10"/>
      <c r="AHS366" s="10"/>
      <c r="AHT366" s="10"/>
      <c r="AHU366" s="10"/>
      <c r="AHV366" s="10"/>
      <c r="AHW366" s="10"/>
      <c r="AHX366" s="10"/>
      <c r="AHY366" s="10"/>
      <c r="AHZ366" s="10"/>
      <c r="AIA366" s="10"/>
      <c r="AIB366" s="10"/>
      <c r="AIC366" s="10"/>
      <c r="AID366" s="10"/>
      <c r="AIE366" s="10"/>
      <c r="AIF366" s="10"/>
      <c r="AIG366" s="10"/>
      <c r="AIH366" s="10"/>
      <c r="AII366" s="10"/>
      <c r="AIJ366" s="10"/>
      <c r="AIK366" s="10"/>
      <c r="AIL366" s="10"/>
      <c r="AIM366" s="10"/>
      <c r="AIN366" s="10"/>
      <c r="AIO366" s="10"/>
      <c r="AIP366" s="10"/>
      <c r="AIQ366" s="10"/>
      <c r="AIR366" s="10"/>
      <c r="AIS366" s="10"/>
      <c r="AIT366" s="10"/>
      <c r="AIU366" s="10"/>
      <c r="AIV366" s="10"/>
      <c r="AIW366" s="10"/>
      <c r="AIX366" s="10"/>
      <c r="AIY366" s="10"/>
      <c r="AIZ366" s="10"/>
      <c r="AJA366" s="10"/>
      <c r="AJB366" s="10"/>
      <c r="AJC366" s="10"/>
      <c r="AJD366" s="10"/>
      <c r="AJE366" s="10"/>
      <c r="AJF366" s="10"/>
      <c r="AJG366" s="10"/>
      <c r="AJH366" s="10"/>
      <c r="AJI366" s="10"/>
      <c r="AJJ366" s="10"/>
      <c r="AJK366" s="10"/>
      <c r="AJL366" s="10"/>
      <c r="AJM366" s="10"/>
      <c r="AJN366" s="10"/>
      <c r="AJO366" s="10"/>
      <c r="AJP366" s="10"/>
      <c r="AJQ366" s="10"/>
      <c r="AJR366" s="10"/>
      <c r="AJS366" s="10"/>
      <c r="AJT366" s="10"/>
      <c r="AJU366" s="10"/>
      <c r="AJV366" s="10"/>
      <c r="AJW366" s="10"/>
      <c r="AJX366" s="10"/>
      <c r="AJY366" s="10"/>
      <c r="AJZ366" s="10"/>
      <c r="AKA366" s="10"/>
      <c r="AKB366" s="10"/>
      <c r="AKC366" s="10"/>
      <c r="AKD366" s="10"/>
      <c r="AKE366" s="10"/>
      <c r="AKF366" s="10"/>
      <c r="AKG366" s="10"/>
      <c r="AKH366" s="10"/>
      <c r="AKI366" s="10"/>
      <c r="AKJ366" s="10"/>
      <c r="AKK366" s="10"/>
      <c r="AKL366" s="10"/>
      <c r="AKM366" s="10"/>
      <c r="AKN366" s="10"/>
      <c r="AKO366" s="10"/>
      <c r="AKP366" s="10"/>
      <c r="AKQ366" s="10"/>
      <c r="AKR366" s="10"/>
      <c r="AKS366" s="10"/>
      <c r="AKT366" s="10"/>
      <c r="AKU366" s="10"/>
      <c r="AKV366" s="10"/>
      <c r="AKW366" s="10"/>
      <c r="AKX366" s="10"/>
      <c r="AKY366" s="10"/>
      <c r="AKZ366" s="10"/>
      <c r="ALA366" s="10"/>
      <c r="ALB366" s="10"/>
      <c r="ALC366" s="10"/>
      <c r="ALD366" s="10"/>
      <c r="ALE366" s="10"/>
      <c r="ALF366" s="10"/>
      <c r="ALG366" s="10"/>
      <c r="ALH366" s="10"/>
      <c r="ALI366" s="10"/>
      <c r="ALJ366" s="10"/>
      <c r="ALK366" s="10"/>
      <c r="ALL366" s="10"/>
      <c r="ALM366" s="10"/>
      <c r="ALN366" s="10"/>
      <c r="ALO366" s="10"/>
      <c r="ALP366" s="10"/>
      <c r="ALQ366" s="10"/>
      <c r="ALR366" s="10"/>
      <c r="ALS366" s="10"/>
      <c r="ALT366" s="10"/>
      <c r="ALU366" s="10"/>
      <c r="ALV366" s="10"/>
      <c r="ALW366" s="10"/>
      <c r="ALX366" s="10"/>
      <c r="ALY366" s="10"/>
      <c r="ALZ366" s="10"/>
      <c r="AMA366" s="10"/>
      <c r="AMB366" s="10"/>
      <c r="AMC366" s="10"/>
      <c r="AMD366" s="10"/>
      <c r="AME366" s="10"/>
      <c r="AMF366" s="10"/>
      <c r="AMG366" s="10"/>
      <c r="AMH366" s="10"/>
      <c r="AMI366" s="10"/>
      <c r="AMJ366" s="10"/>
      <c r="AMK366" s="10"/>
      <c r="AML366" s="10"/>
      <c r="AMM366" s="10"/>
      <c r="AMN366" s="10"/>
      <c r="AMO366" s="10"/>
      <c r="AMP366" s="10"/>
      <c r="AMQ366" s="10"/>
      <c r="AMR366" s="10"/>
      <c r="AMS366" s="10"/>
      <c r="AMT366" s="10"/>
      <c r="AMU366" s="10"/>
      <c r="AMV366" s="10"/>
      <c r="AMW366" s="10"/>
      <c r="AMX366" s="10"/>
      <c r="AMY366" s="10"/>
      <c r="AMZ366" s="10"/>
      <c r="ANA366" s="10"/>
      <c r="ANB366" s="10"/>
      <c r="ANC366" s="10"/>
      <c r="AND366" s="10"/>
      <c r="ANE366" s="10"/>
      <c r="ANF366" s="10"/>
      <c r="ANG366" s="10"/>
      <c r="ANH366" s="10"/>
      <c r="ANI366" s="10"/>
      <c r="ANJ366" s="10"/>
      <c r="ANK366" s="10"/>
      <c r="ANL366" s="10"/>
      <c r="ANM366" s="10"/>
      <c r="ANN366" s="10"/>
      <c r="ANO366" s="10"/>
      <c r="ANP366" s="10"/>
      <c r="ANQ366" s="10"/>
      <c r="ANR366" s="10"/>
      <c r="ANS366" s="10"/>
      <c r="ANT366" s="10"/>
      <c r="ANU366" s="10"/>
      <c r="ANV366" s="10"/>
      <c r="ANW366" s="10"/>
      <c r="ANX366" s="10"/>
      <c r="ANY366" s="10"/>
      <c r="ANZ366" s="10"/>
      <c r="AOA366" s="10"/>
      <c r="AOB366" s="10"/>
      <c r="AOC366" s="10"/>
      <c r="AOD366" s="10"/>
      <c r="AOE366" s="10"/>
      <c r="AOF366" s="10"/>
      <c r="AOG366" s="10"/>
      <c r="AOH366" s="10"/>
      <c r="AOI366" s="10"/>
      <c r="AOJ366" s="10"/>
      <c r="AOK366" s="10"/>
      <c r="AOL366" s="10"/>
      <c r="AOM366" s="10"/>
      <c r="AON366" s="10"/>
      <c r="AOO366" s="10"/>
      <c r="AOP366" s="10"/>
      <c r="AOQ366" s="10"/>
      <c r="AOR366" s="10"/>
      <c r="AOS366" s="10"/>
      <c r="AOT366" s="10"/>
      <c r="AOU366" s="10"/>
      <c r="AOV366" s="10"/>
      <c r="AOW366" s="10"/>
      <c r="AOX366" s="10"/>
      <c r="AOY366" s="10"/>
      <c r="AOZ366" s="10"/>
      <c r="APA366" s="10"/>
      <c r="APB366" s="10"/>
      <c r="APC366" s="10"/>
      <c r="APD366" s="10"/>
      <c r="APE366" s="10"/>
      <c r="APF366" s="10"/>
      <c r="APG366" s="10"/>
      <c r="APH366" s="10"/>
      <c r="API366" s="10"/>
      <c r="APJ366" s="10"/>
      <c r="APK366" s="10"/>
      <c r="APL366" s="10"/>
      <c r="APM366" s="10"/>
      <c r="APN366" s="10"/>
      <c r="APO366" s="10"/>
      <c r="APP366" s="10"/>
      <c r="APQ366" s="10"/>
      <c r="APR366" s="10"/>
      <c r="APS366" s="10"/>
      <c r="APT366" s="10"/>
      <c r="APU366" s="10"/>
      <c r="APV366" s="10"/>
      <c r="APW366" s="10"/>
      <c r="APX366" s="10"/>
      <c r="APY366" s="10"/>
      <c r="APZ366" s="10"/>
      <c r="AQA366" s="10"/>
      <c r="AQB366" s="10"/>
      <c r="AQC366" s="10"/>
      <c r="AQD366" s="10"/>
      <c r="AQE366" s="10"/>
      <c r="AQF366" s="10"/>
      <c r="AQG366" s="10"/>
      <c r="AQH366" s="10"/>
      <c r="AQI366" s="10"/>
      <c r="AQJ366" s="10"/>
      <c r="AQK366" s="10"/>
      <c r="AQL366" s="10"/>
      <c r="AQM366" s="10"/>
      <c r="AQN366" s="10"/>
      <c r="AQO366" s="10"/>
      <c r="AQP366" s="10"/>
      <c r="AQQ366" s="10"/>
      <c r="AQR366" s="10"/>
      <c r="AQS366" s="10"/>
      <c r="AQT366" s="10"/>
      <c r="AQU366" s="10"/>
      <c r="AQV366" s="10"/>
      <c r="AQW366" s="10"/>
      <c r="AQX366" s="10"/>
      <c r="AQY366" s="10"/>
      <c r="AQZ366" s="10"/>
      <c r="ARA366" s="10"/>
      <c r="ARB366" s="10"/>
      <c r="ARC366" s="10"/>
      <c r="ARD366" s="10"/>
      <c r="ARE366" s="10"/>
      <c r="ARF366" s="10"/>
      <c r="ARG366" s="10"/>
      <c r="ARH366" s="10"/>
      <c r="ARI366" s="10"/>
      <c r="ARJ366" s="10"/>
      <c r="ARK366" s="10"/>
      <c r="ARL366" s="10"/>
      <c r="ARM366" s="10"/>
      <c r="ARN366" s="10"/>
      <c r="ARO366" s="10"/>
      <c r="ARP366" s="10"/>
      <c r="ARQ366" s="10"/>
      <c r="ARR366" s="10"/>
      <c r="ARS366" s="10"/>
      <c r="ART366" s="10"/>
      <c r="ARU366" s="10"/>
      <c r="ARV366" s="10"/>
      <c r="ARW366" s="10"/>
      <c r="ARX366" s="10"/>
      <c r="ARY366" s="10"/>
      <c r="ARZ366" s="10"/>
      <c r="ASA366" s="10"/>
      <c r="ASB366" s="10"/>
      <c r="ASC366" s="10"/>
      <c r="ASD366" s="10"/>
      <c r="ASE366" s="10"/>
      <c r="ASF366" s="10"/>
      <c r="ASG366" s="10"/>
      <c r="ASH366" s="10"/>
      <c r="ASI366" s="10"/>
      <c r="ASJ366" s="10"/>
      <c r="ASK366" s="10"/>
      <c r="ASL366" s="10"/>
      <c r="ASM366" s="10"/>
      <c r="ASN366" s="10"/>
      <c r="ASO366" s="10"/>
      <c r="ASP366" s="10"/>
      <c r="ASQ366" s="10"/>
      <c r="ASR366" s="10"/>
      <c r="ASS366" s="10"/>
      <c r="AST366" s="10"/>
      <c r="ASU366" s="10"/>
      <c r="ASV366" s="10"/>
      <c r="ASW366" s="10"/>
      <c r="ASX366" s="10"/>
      <c r="ASY366" s="10"/>
      <c r="ASZ366" s="10"/>
      <c r="ATA366" s="10"/>
      <c r="ATB366" s="10"/>
      <c r="ATC366" s="10"/>
      <c r="ATD366" s="10"/>
      <c r="ATE366" s="10"/>
      <c r="ATF366" s="10"/>
      <c r="ATG366" s="10"/>
      <c r="ATH366" s="10"/>
      <c r="ATI366" s="10"/>
      <c r="ATJ366" s="10"/>
      <c r="ATK366" s="10"/>
      <c r="ATL366" s="10"/>
      <c r="ATM366" s="10"/>
      <c r="ATN366" s="10"/>
      <c r="ATO366" s="10"/>
      <c r="ATP366" s="10"/>
      <c r="ATQ366" s="10"/>
      <c r="ATR366" s="10"/>
      <c r="ATS366" s="10"/>
      <c r="ATT366" s="10"/>
      <c r="ATU366" s="10"/>
      <c r="ATV366" s="10"/>
      <c r="ATW366" s="10"/>
      <c r="ATX366" s="10"/>
      <c r="ATY366" s="10"/>
      <c r="ATZ366" s="10"/>
      <c r="AUA366" s="10"/>
      <c r="AUB366" s="10"/>
      <c r="AUC366" s="10"/>
      <c r="AUD366" s="10"/>
      <c r="AUE366" s="10"/>
      <c r="AUF366" s="10"/>
      <c r="AUG366" s="10"/>
      <c r="AUH366" s="10"/>
      <c r="AUI366" s="10"/>
      <c r="AUJ366" s="10"/>
      <c r="AUK366" s="10"/>
      <c r="AUL366" s="10"/>
      <c r="AUM366" s="10"/>
      <c r="AUN366" s="10"/>
      <c r="AUO366" s="10"/>
      <c r="AUP366" s="10"/>
      <c r="AUQ366" s="10"/>
      <c r="AUR366" s="10"/>
      <c r="AUS366" s="10"/>
      <c r="AUT366" s="10"/>
      <c r="AUU366" s="10"/>
      <c r="AUV366" s="10"/>
      <c r="AUW366" s="10"/>
      <c r="AUX366" s="10"/>
      <c r="AUY366" s="10"/>
      <c r="AUZ366" s="10"/>
      <c r="AVA366" s="10"/>
      <c r="AVB366" s="10"/>
      <c r="AVC366" s="10"/>
      <c r="AVD366" s="10"/>
      <c r="AVE366" s="10"/>
      <c r="AVF366" s="10"/>
      <c r="AVG366" s="10"/>
      <c r="AVH366" s="10"/>
      <c r="AVI366" s="10"/>
      <c r="AVJ366" s="10"/>
      <c r="AVK366" s="10"/>
      <c r="AVL366" s="10"/>
      <c r="AVM366" s="10"/>
      <c r="AVN366" s="10"/>
      <c r="AVO366" s="10"/>
      <c r="AVP366" s="10"/>
      <c r="AVQ366" s="10"/>
      <c r="AVR366" s="10"/>
      <c r="AVS366" s="10"/>
      <c r="AVT366" s="10"/>
      <c r="AVU366" s="10"/>
      <c r="AVV366" s="10"/>
      <c r="AVW366" s="10"/>
      <c r="AVX366" s="10"/>
      <c r="AVY366" s="10"/>
      <c r="AVZ366" s="10"/>
      <c r="AWA366" s="10"/>
      <c r="AWB366" s="10"/>
      <c r="AWC366" s="10"/>
      <c r="AWD366" s="10"/>
      <c r="AWE366" s="10"/>
      <c r="AWF366" s="10"/>
      <c r="AWG366" s="10"/>
      <c r="AWH366" s="10"/>
      <c r="AWI366" s="10"/>
      <c r="AWJ366" s="10"/>
      <c r="AWK366" s="10"/>
      <c r="AWL366" s="10"/>
      <c r="AWM366" s="10"/>
      <c r="AWN366" s="10"/>
      <c r="AWO366" s="10"/>
      <c r="AWP366" s="10"/>
      <c r="AWQ366" s="10"/>
      <c r="AWR366" s="10"/>
      <c r="AWS366" s="10"/>
      <c r="AWT366" s="10"/>
      <c r="AWU366" s="10"/>
      <c r="AWV366" s="10"/>
      <c r="AWW366" s="10"/>
      <c r="AWX366" s="10"/>
      <c r="AWY366" s="10"/>
      <c r="AWZ366" s="10"/>
      <c r="AXA366" s="10"/>
      <c r="AXB366" s="10"/>
      <c r="AXC366" s="10"/>
      <c r="AXD366" s="10"/>
      <c r="AXE366" s="10"/>
      <c r="AXF366" s="10"/>
      <c r="AXG366" s="10"/>
      <c r="AXH366" s="10"/>
      <c r="AXI366" s="10"/>
      <c r="AXJ366" s="10"/>
      <c r="AXK366" s="10"/>
      <c r="AXL366" s="10"/>
      <c r="AXM366" s="10"/>
      <c r="AXN366" s="10"/>
      <c r="AXO366" s="10"/>
      <c r="AXP366" s="10"/>
      <c r="AXQ366" s="10"/>
      <c r="AXR366" s="10"/>
      <c r="AXS366" s="10"/>
      <c r="AXT366" s="10"/>
      <c r="AXU366" s="10"/>
      <c r="AXV366" s="10"/>
      <c r="AXW366" s="10"/>
      <c r="AXX366" s="10"/>
      <c r="AXY366" s="10"/>
      <c r="AXZ366" s="10"/>
      <c r="AYA366" s="10"/>
      <c r="AYB366" s="10"/>
      <c r="AYC366" s="10"/>
      <c r="AYD366" s="10"/>
      <c r="AYE366" s="10"/>
      <c r="AYF366" s="10"/>
      <c r="AYG366" s="10"/>
      <c r="AYH366" s="10"/>
      <c r="AYI366" s="10"/>
      <c r="AYJ366" s="10"/>
      <c r="AYK366" s="10"/>
      <c r="AYL366" s="10"/>
      <c r="AYM366" s="10"/>
      <c r="AYN366" s="10"/>
      <c r="AYO366" s="10"/>
      <c r="AYP366" s="10"/>
      <c r="AYQ366" s="10"/>
      <c r="AYR366" s="10"/>
      <c r="AYS366" s="10"/>
      <c r="AYT366" s="10"/>
      <c r="AYU366" s="10"/>
      <c r="AYV366" s="10"/>
      <c r="AYW366" s="10"/>
      <c r="AYX366" s="10"/>
      <c r="AYY366" s="10"/>
      <c r="AYZ366" s="10"/>
      <c r="AZA366" s="10"/>
      <c r="AZB366" s="10"/>
      <c r="AZC366" s="10"/>
      <c r="AZD366" s="10"/>
      <c r="AZE366" s="10"/>
      <c r="AZF366" s="10"/>
      <c r="AZG366" s="10"/>
      <c r="AZH366" s="10"/>
      <c r="AZI366" s="10"/>
      <c r="AZJ366" s="10"/>
      <c r="AZK366" s="10"/>
      <c r="AZL366" s="10"/>
      <c r="AZM366" s="10"/>
      <c r="AZN366" s="10"/>
      <c r="AZO366" s="10"/>
      <c r="AZP366" s="10"/>
      <c r="AZQ366" s="10"/>
      <c r="AZR366" s="10"/>
      <c r="AZS366" s="10"/>
      <c r="AZT366" s="10"/>
      <c r="AZU366" s="10"/>
      <c r="AZV366" s="10"/>
      <c r="AZW366" s="10"/>
      <c r="AZX366" s="10"/>
      <c r="AZY366" s="10"/>
      <c r="AZZ366" s="10"/>
      <c r="BAA366" s="10"/>
      <c r="BAB366" s="10"/>
      <c r="BAC366" s="10"/>
      <c r="BAD366" s="10"/>
      <c r="BAE366" s="10"/>
      <c r="BAF366" s="10"/>
      <c r="BAG366" s="10"/>
      <c r="BAH366" s="10"/>
      <c r="BAI366" s="10"/>
      <c r="BAJ366" s="10"/>
      <c r="BAK366" s="10"/>
      <c r="BAL366" s="10"/>
      <c r="BAM366" s="10"/>
      <c r="BAN366" s="10"/>
      <c r="BAO366" s="10"/>
      <c r="BAP366" s="10"/>
      <c r="BAQ366" s="10"/>
      <c r="BAR366" s="10"/>
      <c r="BAS366" s="10"/>
      <c r="BAT366" s="10"/>
      <c r="BAU366" s="10"/>
      <c r="BAV366" s="10"/>
      <c r="BAW366" s="10"/>
      <c r="BAX366" s="10"/>
      <c r="BAY366" s="10"/>
      <c r="BAZ366" s="10"/>
      <c r="BBA366" s="10"/>
      <c r="BBB366" s="10"/>
      <c r="BBC366" s="10"/>
      <c r="BBD366" s="10"/>
      <c r="BBE366" s="10"/>
      <c r="BBF366" s="10"/>
      <c r="BBG366" s="10"/>
      <c r="BBH366" s="10"/>
      <c r="BBI366" s="10"/>
      <c r="BBJ366" s="10"/>
      <c r="BBK366" s="10"/>
      <c r="BBL366" s="10"/>
      <c r="BBM366" s="10"/>
      <c r="BBN366" s="10"/>
      <c r="BBO366" s="10"/>
      <c r="BBP366" s="10"/>
      <c r="BBQ366" s="10"/>
      <c r="BBR366" s="10"/>
      <c r="BBS366" s="10"/>
      <c r="BBT366" s="10"/>
      <c r="BBU366" s="10"/>
      <c r="BBV366" s="10"/>
      <c r="BBW366" s="10"/>
      <c r="BBX366" s="10"/>
      <c r="BBY366" s="10"/>
      <c r="BBZ366" s="10"/>
      <c r="BCA366" s="10"/>
      <c r="BCB366" s="10"/>
      <c r="BCC366" s="10"/>
      <c r="BCD366" s="10"/>
      <c r="BCE366" s="10"/>
      <c r="BCF366" s="10"/>
      <c r="BCG366" s="10"/>
      <c r="BCH366" s="10"/>
      <c r="BCI366" s="10"/>
      <c r="BCJ366" s="10"/>
      <c r="BCK366" s="10"/>
      <c r="BCL366" s="10"/>
      <c r="BCM366" s="10"/>
      <c r="BCN366" s="10"/>
      <c r="BCO366" s="10"/>
      <c r="BCP366" s="10"/>
      <c r="BCQ366" s="10"/>
      <c r="BCR366" s="10"/>
      <c r="BCS366" s="10"/>
      <c r="BCT366" s="10"/>
    </row>
    <row r="367" spans="1:1450" s="37" customFormat="1" x14ac:dyDescent="0.25">
      <c r="A367" s="17" t="s">
        <v>655</v>
      </c>
      <c r="B367" s="29" t="s">
        <v>655</v>
      </c>
      <c r="C367" s="8" t="s">
        <v>84</v>
      </c>
      <c r="D367" s="29" t="s">
        <v>796</v>
      </c>
      <c r="E367" s="14" t="s">
        <v>793</v>
      </c>
      <c r="F367" s="43" t="s">
        <v>669</v>
      </c>
      <c r="G367" s="43">
        <v>36711</v>
      </c>
      <c r="H367" s="43">
        <v>2128</v>
      </c>
      <c r="I367" s="43">
        <v>841</v>
      </c>
      <c r="J367" s="43"/>
      <c r="K367" s="43"/>
      <c r="L367" s="29"/>
      <c r="M367" s="29"/>
      <c r="N367" s="29"/>
      <c r="O367" s="29" t="str">
        <f t="shared" si="59"/>
        <v/>
      </c>
      <c r="P367" s="29"/>
      <c r="Q367" s="44">
        <f t="shared" si="64"/>
        <v>9974.8571428571449</v>
      </c>
      <c r="R367" s="30">
        <f t="shared" si="65"/>
        <v>36711</v>
      </c>
      <c r="S367" s="30">
        <f t="shared" si="60"/>
        <v>841</v>
      </c>
      <c r="T367" s="29"/>
      <c r="U367" s="29"/>
      <c r="V367" s="29"/>
      <c r="W367" s="44">
        <f t="shared" si="66"/>
        <v>34.438243231630899</v>
      </c>
      <c r="X367" s="29"/>
      <c r="Y367" s="31"/>
      <c r="Z367" s="31"/>
      <c r="AA367" s="31"/>
      <c r="AB367" s="31"/>
      <c r="AC367" s="29"/>
      <c r="AD367" s="29"/>
      <c r="AE367" s="29"/>
      <c r="AF367" s="29"/>
      <c r="AG367" s="63"/>
      <c r="AH367" s="32"/>
      <c r="AI367" s="32"/>
      <c r="AJ367" s="32"/>
      <c r="AK367" s="32"/>
      <c r="AL367" s="29"/>
      <c r="AM367" s="10"/>
      <c r="AN367" s="10"/>
      <c r="AO367" s="29"/>
      <c r="AP367" s="29"/>
      <c r="AQ367" s="29"/>
      <c r="AR367" s="29"/>
      <c r="AS367" s="29"/>
      <c r="AT367" s="29"/>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c r="JC367" s="10"/>
      <c r="JD367" s="10"/>
      <c r="JE367" s="10"/>
      <c r="JF367" s="10"/>
      <c r="JG367" s="10"/>
      <c r="JH367" s="10"/>
      <c r="JI367" s="10"/>
      <c r="JJ367" s="10"/>
      <c r="JK367" s="10"/>
      <c r="JL367" s="10"/>
      <c r="JM367" s="10"/>
      <c r="JN367" s="10"/>
      <c r="JO367" s="10"/>
      <c r="JP367" s="10"/>
      <c r="JQ367" s="10"/>
      <c r="JR367" s="10"/>
      <c r="JS367" s="10"/>
      <c r="JT367" s="10"/>
      <c r="JU367" s="10"/>
      <c r="JV367" s="10"/>
      <c r="JW367" s="10"/>
      <c r="JX367" s="10"/>
      <c r="JY367" s="10"/>
      <c r="JZ367" s="10"/>
      <c r="KA367" s="10"/>
      <c r="KB367" s="10"/>
      <c r="KC367" s="10"/>
      <c r="KD367" s="10"/>
      <c r="KE367" s="10"/>
      <c r="KF367" s="10"/>
      <c r="KG367" s="10"/>
      <c r="KH367" s="10"/>
      <c r="KI367" s="10"/>
      <c r="KJ367" s="10"/>
      <c r="KK367" s="10"/>
      <c r="KL367" s="10"/>
      <c r="KM367" s="10"/>
      <c r="KN367" s="10"/>
      <c r="KO367" s="10"/>
      <c r="KP367" s="10"/>
      <c r="KQ367" s="10"/>
      <c r="KR367" s="10"/>
      <c r="KS367" s="10"/>
      <c r="KT367" s="10"/>
      <c r="KU367" s="10"/>
      <c r="KV367" s="10"/>
      <c r="KW367" s="10"/>
      <c r="KX367" s="10"/>
      <c r="KY367" s="10"/>
      <c r="KZ367" s="10"/>
      <c r="LA367" s="10"/>
      <c r="LB367" s="10"/>
      <c r="LC367" s="10"/>
      <c r="LD367" s="10"/>
      <c r="LE367" s="10"/>
      <c r="LF367" s="10"/>
      <c r="LG367" s="10"/>
      <c r="LH367" s="10"/>
      <c r="LI367" s="10"/>
      <c r="LJ367" s="10"/>
      <c r="LK367" s="10"/>
      <c r="LL367" s="10"/>
      <c r="LM367" s="10"/>
      <c r="LN367" s="10"/>
      <c r="LO367" s="10"/>
      <c r="LP367" s="10"/>
      <c r="LQ367" s="10"/>
      <c r="LR367" s="10"/>
      <c r="LS367" s="10"/>
      <c r="LT367" s="10"/>
      <c r="LU367" s="10"/>
      <c r="LV367" s="10"/>
      <c r="LW367" s="10"/>
      <c r="LX367" s="10"/>
      <c r="LY367" s="10"/>
      <c r="LZ367" s="10"/>
      <c r="MA367" s="10"/>
      <c r="MB367" s="10"/>
      <c r="MC367" s="10"/>
      <c r="MD367" s="10"/>
      <c r="ME367" s="10"/>
      <c r="MF367" s="10"/>
      <c r="MG367" s="10"/>
      <c r="MH367" s="10"/>
      <c r="MI367" s="10"/>
      <c r="MJ367" s="10"/>
      <c r="MK367" s="10"/>
      <c r="ML367" s="10"/>
      <c r="MM367" s="10"/>
      <c r="MN367" s="10"/>
      <c r="MO367" s="10"/>
      <c r="MP367" s="10"/>
      <c r="MQ367" s="10"/>
      <c r="MR367" s="10"/>
      <c r="MS367" s="10"/>
      <c r="MT367" s="10"/>
      <c r="MU367" s="10"/>
      <c r="MV367" s="10"/>
      <c r="MW367" s="10"/>
      <c r="MX367" s="10"/>
      <c r="MY367" s="10"/>
      <c r="MZ367" s="10"/>
      <c r="NA367" s="10"/>
      <c r="NB367" s="10"/>
      <c r="NC367" s="10"/>
      <c r="ND367" s="10"/>
      <c r="NE367" s="10"/>
      <c r="NF367" s="10"/>
      <c r="NG367" s="10"/>
      <c r="NH367" s="10"/>
      <c r="NI367" s="10"/>
      <c r="NJ367" s="10"/>
      <c r="NK367" s="10"/>
      <c r="NL367" s="10"/>
      <c r="NM367" s="10"/>
      <c r="NN367" s="10"/>
      <c r="NO367" s="10"/>
      <c r="NP367" s="10"/>
      <c r="NQ367" s="10"/>
      <c r="NR367" s="10"/>
      <c r="NS367" s="10"/>
      <c r="NT367" s="10"/>
      <c r="NU367" s="10"/>
      <c r="NV367" s="10"/>
      <c r="NW367" s="10"/>
      <c r="NX367" s="10"/>
      <c r="NY367" s="10"/>
      <c r="NZ367" s="10"/>
      <c r="OA367" s="10"/>
      <c r="OB367" s="10"/>
      <c r="OC367" s="10"/>
      <c r="OD367" s="10"/>
      <c r="OE367" s="10"/>
      <c r="OF367" s="10"/>
      <c r="OG367" s="10"/>
      <c r="OH367" s="10"/>
      <c r="OI367" s="10"/>
      <c r="OJ367" s="10"/>
      <c r="OK367" s="10"/>
      <c r="OL367" s="10"/>
      <c r="OM367" s="10"/>
      <c r="ON367" s="10"/>
      <c r="OO367" s="10"/>
      <c r="OP367" s="10"/>
      <c r="OQ367" s="10"/>
      <c r="OR367" s="10"/>
      <c r="OS367" s="10"/>
      <c r="OT367" s="10"/>
      <c r="OU367" s="10"/>
      <c r="OV367" s="10"/>
      <c r="OW367" s="10"/>
      <c r="OX367" s="10"/>
      <c r="OY367" s="10"/>
      <c r="OZ367" s="10"/>
      <c r="PA367" s="10"/>
      <c r="PB367" s="10"/>
      <c r="PC367" s="10"/>
      <c r="PD367" s="10"/>
      <c r="PE367" s="10"/>
      <c r="PF367" s="10"/>
      <c r="PG367" s="10"/>
      <c r="PH367" s="10"/>
      <c r="PI367" s="10"/>
      <c r="PJ367" s="10"/>
      <c r="PK367" s="10"/>
      <c r="PL367" s="10"/>
      <c r="PM367" s="10"/>
      <c r="PN367" s="10"/>
      <c r="PO367" s="10"/>
      <c r="PP367" s="10"/>
      <c r="PQ367" s="10"/>
      <c r="PR367" s="10"/>
      <c r="PS367" s="10"/>
      <c r="PT367" s="10"/>
      <c r="PU367" s="10"/>
      <c r="PV367" s="10"/>
      <c r="PW367" s="10"/>
      <c r="PX367" s="10"/>
      <c r="PY367" s="10"/>
      <c r="PZ367" s="10"/>
      <c r="QA367" s="10"/>
      <c r="QB367" s="10"/>
      <c r="QC367" s="10"/>
      <c r="QD367" s="10"/>
      <c r="QE367" s="10"/>
      <c r="QF367" s="10"/>
      <c r="QG367" s="10"/>
      <c r="QH367" s="10"/>
      <c r="QI367" s="10"/>
      <c r="QJ367" s="10"/>
      <c r="QK367" s="10"/>
      <c r="QL367" s="10"/>
      <c r="QM367" s="10"/>
      <c r="QN367" s="10"/>
      <c r="QO367" s="10"/>
      <c r="QP367" s="10"/>
      <c r="QQ367" s="10"/>
      <c r="QR367" s="10"/>
      <c r="QS367" s="10"/>
      <c r="QT367" s="10"/>
      <c r="QU367" s="10"/>
      <c r="QV367" s="10"/>
      <c r="QW367" s="10"/>
      <c r="QX367" s="10"/>
      <c r="QY367" s="10"/>
      <c r="QZ367" s="10"/>
      <c r="RA367" s="10"/>
      <c r="RB367" s="10"/>
      <c r="RC367" s="10"/>
      <c r="RD367" s="10"/>
      <c r="RE367" s="10"/>
      <c r="RF367" s="10"/>
      <c r="RG367" s="10"/>
      <c r="RH367" s="10"/>
      <c r="RI367" s="10"/>
      <c r="RJ367" s="10"/>
      <c r="RK367" s="10"/>
      <c r="RL367" s="10"/>
      <c r="RM367" s="10"/>
      <c r="RN367" s="10"/>
      <c r="RO367" s="10"/>
      <c r="RP367" s="10"/>
      <c r="RQ367" s="10"/>
      <c r="RR367" s="10"/>
      <c r="RS367" s="10"/>
      <c r="RT367" s="10"/>
      <c r="RU367" s="10"/>
      <c r="RV367" s="10"/>
      <c r="RW367" s="10"/>
      <c r="RX367" s="10"/>
      <c r="RY367" s="10"/>
      <c r="RZ367" s="10"/>
      <c r="SA367" s="10"/>
      <c r="SB367" s="10"/>
      <c r="SC367" s="10"/>
      <c r="SD367" s="10"/>
      <c r="SE367" s="10"/>
      <c r="SF367" s="10"/>
      <c r="SG367" s="10"/>
      <c r="SH367" s="10"/>
      <c r="SI367" s="10"/>
      <c r="SJ367" s="10"/>
      <c r="SK367" s="10"/>
      <c r="SL367" s="10"/>
      <c r="SM367" s="10"/>
      <c r="SN367" s="10"/>
      <c r="SO367" s="10"/>
      <c r="SP367" s="10"/>
      <c r="SQ367" s="10"/>
      <c r="SR367" s="10"/>
      <c r="SS367" s="10"/>
      <c r="ST367" s="10"/>
      <c r="SU367" s="10"/>
      <c r="SV367" s="10"/>
      <c r="SW367" s="10"/>
      <c r="SX367" s="10"/>
      <c r="SY367" s="10"/>
      <c r="SZ367" s="10"/>
      <c r="TA367" s="10"/>
      <c r="TB367" s="10"/>
      <c r="TC367" s="10"/>
      <c r="TD367" s="10"/>
      <c r="TE367" s="10"/>
      <c r="TF367" s="10"/>
      <c r="TG367" s="10"/>
      <c r="TH367" s="10"/>
      <c r="TI367" s="10"/>
      <c r="TJ367" s="10"/>
      <c r="TK367" s="10"/>
      <c r="TL367" s="10"/>
      <c r="TM367" s="10"/>
      <c r="TN367" s="10"/>
      <c r="TO367" s="10"/>
      <c r="TP367" s="10"/>
      <c r="TQ367" s="10"/>
      <c r="TR367" s="10"/>
      <c r="TS367" s="10"/>
      <c r="TT367" s="10"/>
      <c r="TU367" s="10"/>
      <c r="TV367" s="10"/>
      <c r="TW367" s="10"/>
      <c r="TX367" s="10"/>
      <c r="TY367" s="10"/>
      <c r="TZ367" s="10"/>
      <c r="UA367" s="10"/>
      <c r="UB367" s="10"/>
      <c r="UC367" s="10"/>
      <c r="UD367" s="10"/>
      <c r="UE367" s="10"/>
      <c r="UF367" s="10"/>
      <c r="UG367" s="10"/>
      <c r="UH367" s="10"/>
      <c r="UI367" s="10"/>
      <c r="UJ367" s="10"/>
      <c r="UK367" s="10"/>
      <c r="UL367" s="10"/>
      <c r="UM367" s="10"/>
      <c r="UN367" s="10"/>
      <c r="UO367" s="10"/>
      <c r="UP367" s="10"/>
      <c r="UQ367" s="10"/>
      <c r="UR367" s="10"/>
      <c r="US367" s="10"/>
      <c r="UT367" s="10"/>
      <c r="UU367" s="10"/>
      <c r="UV367" s="10"/>
      <c r="UW367" s="10"/>
      <c r="UX367" s="10"/>
      <c r="UY367" s="10"/>
      <c r="UZ367" s="10"/>
      <c r="VA367" s="10"/>
      <c r="VB367" s="10"/>
      <c r="VC367" s="10"/>
      <c r="VD367" s="10"/>
      <c r="VE367" s="10"/>
      <c r="VF367" s="10"/>
      <c r="VG367" s="10"/>
      <c r="VH367" s="10"/>
      <c r="VI367" s="10"/>
      <c r="VJ367" s="10"/>
      <c r="VK367" s="10"/>
      <c r="VL367" s="10"/>
      <c r="VM367" s="10"/>
      <c r="VN367" s="10"/>
      <c r="VO367" s="10"/>
      <c r="VP367" s="10"/>
      <c r="VQ367" s="10"/>
      <c r="VR367" s="10"/>
      <c r="VS367" s="10"/>
      <c r="VT367" s="10"/>
      <c r="VU367" s="10"/>
      <c r="VV367" s="10"/>
      <c r="VW367" s="10"/>
      <c r="VX367" s="10"/>
      <c r="VY367" s="10"/>
      <c r="VZ367" s="10"/>
      <c r="WA367" s="10"/>
      <c r="WB367" s="10"/>
      <c r="WC367" s="10"/>
      <c r="WD367" s="10"/>
      <c r="WE367" s="10"/>
      <c r="WF367" s="10"/>
      <c r="WG367" s="10"/>
      <c r="WH367" s="10"/>
      <c r="WI367" s="10"/>
      <c r="WJ367" s="10"/>
      <c r="WK367" s="10"/>
      <c r="WL367" s="10"/>
      <c r="WM367" s="10"/>
      <c r="WN367" s="10"/>
      <c r="WO367" s="10"/>
      <c r="WP367" s="10"/>
      <c r="WQ367" s="10"/>
      <c r="WR367" s="10"/>
      <c r="WS367" s="10"/>
      <c r="WT367" s="10"/>
      <c r="WU367" s="10"/>
      <c r="WV367" s="10"/>
      <c r="WW367" s="10"/>
      <c r="WX367" s="10"/>
      <c r="WY367" s="10"/>
      <c r="WZ367" s="10"/>
      <c r="XA367" s="10"/>
      <c r="XB367" s="10"/>
      <c r="XC367" s="10"/>
      <c r="XD367" s="10"/>
      <c r="XE367" s="10"/>
      <c r="XF367" s="10"/>
      <c r="XG367" s="10"/>
      <c r="XH367" s="10"/>
      <c r="XI367" s="10"/>
      <c r="XJ367" s="10"/>
      <c r="XK367" s="10"/>
      <c r="XL367" s="10"/>
      <c r="XM367" s="10"/>
      <c r="XN367" s="10"/>
      <c r="XO367" s="10"/>
      <c r="XP367" s="10"/>
      <c r="XQ367" s="10"/>
      <c r="XR367" s="10"/>
      <c r="XS367" s="10"/>
      <c r="XT367" s="10"/>
      <c r="XU367" s="10"/>
      <c r="XV367" s="10"/>
      <c r="XW367" s="10"/>
      <c r="XX367" s="10"/>
      <c r="XY367" s="10"/>
      <c r="XZ367" s="10"/>
      <c r="YA367" s="10"/>
      <c r="YB367" s="10"/>
      <c r="YC367" s="10"/>
      <c r="YD367" s="10"/>
      <c r="YE367" s="10"/>
      <c r="YF367" s="10"/>
      <c r="YG367" s="10"/>
      <c r="YH367" s="10"/>
      <c r="YI367" s="10"/>
      <c r="YJ367" s="10"/>
      <c r="YK367" s="10"/>
      <c r="YL367" s="10"/>
      <c r="YM367" s="10"/>
      <c r="YN367" s="10"/>
      <c r="YO367" s="10"/>
      <c r="YP367" s="10"/>
      <c r="YQ367" s="10"/>
      <c r="YR367" s="10"/>
      <c r="YS367" s="10"/>
      <c r="YT367" s="10"/>
      <c r="YU367" s="10"/>
      <c r="YV367" s="10"/>
      <c r="YW367" s="10"/>
      <c r="YX367" s="10"/>
      <c r="YY367" s="10"/>
      <c r="YZ367" s="10"/>
      <c r="ZA367" s="10"/>
      <c r="ZB367" s="10"/>
      <c r="ZC367" s="10"/>
      <c r="ZD367" s="10"/>
      <c r="ZE367" s="10"/>
      <c r="ZF367" s="10"/>
      <c r="ZG367" s="10"/>
      <c r="ZH367" s="10"/>
      <c r="ZI367" s="10"/>
      <c r="ZJ367" s="10"/>
      <c r="ZK367" s="10"/>
      <c r="ZL367" s="10"/>
      <c r="ZM367" s="10"/>
      <c r="ZN367" s="10"/>
      <c r="ZO367" s="10"/>
      <c r="ZP367" s="10"/>
      <c r="ZQ367" s="10"/>
      <c r="ZR367" s="10"/>
      <c r="ZS367" s="10"/>
      <c r="ZT367" s="10"/>
      <c r="ZU367" s="10"/>
      <c r="ZV367" s="10"/>
      <c r="ZW367" s="10"/>
      <c r="ZX367" s="10"/>
      <c r="ZY367" s="10"/>
      <c r="ZZ367" s="10"/>
      <c r="AAA367" s="10"/>
      <c r="AAB367" s="10"/>
      <c r="AAC367" s="10"/>
      <c r="AAD367" s="10"/>
      <c r="AAE367" s="10"/>
      <c r="AAF367" s="10"/>
      <c r="AAG367" s="10"/>
      <c r="AAH367" s="10"/>
      <c r="AAI367" s="10"/>
      <c r="AAJ367" s="10"/>
      <c r="AAK367" s="10"/>
      <c r="AAL367" s="10"/>
      <c r="AAM367" s="10"/>
      <c r="AAN367" s="10"/>
      <c r="AAO367" s="10"/>
      <c r="AAP367" s="10"/>
      <c r="AAQ367" s="10"/>
      <c r="AAR367" s="10"/>
      <c r="AAS367" s="10"/>
      <c r="AAT367" s="10"/>
      <c r="AAU367" s="10"/>
      <c r="AAV367" s="10"/>
      <c r="AAW367" s="10"/>
      <c r="AAX367" s="10"/>
      <c r="AAY367" s="10"/>
      <c r="AAZ367" s="10"/>
      <c r="ABA367" s="10"/>
      <c r="ABB367" s="10"/>
      <c r="ABC367" s="10"/>
      <c r="ABD367" s="10"/>
      <c r="ABE367" s="10"/>
      <c r="ABF367" s="10"/>
      <c r="ABG367" s="10"/>
      <c r="ABH367" s="10"/>
      <c r="ABI367" s="10"/>
      <c r="ABJ367" s="10"/>
      <c r="ABK367" s="10"/>
      <c r="ABL367" s="10"/>
      <c r="ABM367" s="10"/>
      <c r="ABN367" s="10"/>
      <c r="ABO367" s="10"/>
      <c r="ABP367" s="10"/>
      <c r="ABQ367" s="10"/>
      <c r="ABR367" s="10"/>
      <c r="ABS367" s="10"/>
      <c r="ABT367" s="10"/>
      <c r="ABU367" s="10"/>
      <c r="ABV367" s="10"/>
      <c r="ABW367" s="10"/>
      <c r="ABX367" s="10"/>
      <c r="ABY367" s="10"/>
      <c r="ABZ367" s="10"/>
      <c r="ACA367" s="10"/>
      <c r="ACB367" s="10"/>
      <c r="ACC367" s="10"/>
      <c r="ACD367" s="10"/>
      <c r="ACE367" s="10"/>
      <c r="ACF367" s="10"/>
      <c r="ACG367" s="10"/>
      <c r="ACH367" s="10"/>
      <c r="ACI367" s="10"/>
      <c r="ACJ367" s="10"/>
      <c r="ACK367" s="10"/>
      <c r="ACL367" s="10"/>
      <c r="ACM367" s="10"/>
      <c r="ACN367" s="10"/>
      <c r="ACO367" s="10"/>
      <c r="ACP367" s="10"/>
      <c r="ACQ367" s="10"/>
      <c r="ACR367" s="10"/>
      <c r="ACS367" s="10"/>
      <c r="ACT367" s="10"/>
      <c r="ACU367" s="10"/>
      <c r="ACV367" s="10"/>
      <c r="ACW367" s="10"/>
      <c r="ACX367" s="10"/>
      <c r="ACY367" s="10"/>
      <c r="ACZ367" s="10"/>
      <c r="ADA367" s="10"/>
      <c r="ADB367" s="10"/>
      <c r="ADC367" s="10"/>
      <c r="ADD367" s="10"/>
      <c r="ADE367" s="10"/>
      <c r="ADF367" s="10"/>
      <c r="ADG367" s="10"/>
      <c r="ADH367" s="10"/>
      <c r="ADI367" s="10"/>
      <c r="ADJ367" s="10"/>
      <c r="ADK367" s="10"/>
      <c r="ADL367" s="10"/>
      <c r="ADM367" s="10"/>
      <c r="ADN367" s="10"/>
      <c r="ADO367" s="10"/>
      <c r="ADP367" s="10"/>
      <c r="ADQ367" s="10"/>
      <c r="ADR367" s="10"/>
      <c r="ADS367" s="10"/>
      <c r="ADT367" s="10"/>
      <c r="ADU367" s="10"/>
      <c r="ADV367" s="10"/>
      <c r="ADW367" s="10"/>
      <c r="ADX367" s="10"/>
      <c r="ADY367" s="10"/>
      <c r="ADZ367" s="10"/>
      <c r="AEA367" s="10"/>
      <c r="AEB367" s="10"/>
      <c r="AEC367" s="10"/>
      <c r="AED367" s="10"/>
      <c r="AEE367" s="10"/>
      <c r="AEF367" s="10"/>
      <c r="AEG367" s="10"/>
      <c r="AEH367" s="10"/>
      <c r="AEI367" s="10"/>
      <c r="AEJ367" s="10"/>
      <c r="AEK367" s="10"/>
      <c r="AEL367" s="10"/>
      <c r="AEM367" s="10"/>
      <c r="AEN367" s="10"/>
      <c r="AEO367" s="10"/>
      <c r="AEP367" s="10"/>
      <c r="AEQ367" s="10"/>
      <c r="AER367" s="10"/>
      <c r="AES367" s="10"/>
      <c r="AET367" s="10"/>
      <c r="AEU367" s="10"/>
      <c r="AEV367" s="10"/>
      <c r="AEW367" s="10"/>
      <c r="AEX367" s="10"/>
      <c r="AEY367" s="10"/>
      <c r="AEZ367" s="10"/>
      <c r="AFA367" s="10"/>
      <c r="AFB367" s="10"/>
      <c r="AFC367" s="10"/>
      <c r="AFD367" s="10"/>
      <c r="AFE367" s="10"/>
      <c r="AFF367" s="10"/>
      <c r="AFG367" s="10"/>
      <c r="AFH367" s="10"/>
      <c r="AFI367" s="10"/>
      <c r="AFJ367" s="10"/>
      <c r="AFK367" s="10"/>
      <c r="AFL367" s="10"/>
      <c r="AFM367" s="10"/>
      <c r="AFN367" s="10"/>
      <c r="AFO367" s="10"/>
      <c r="AFP367" s="10"/>
      <c r="AFQ367" s="10"/>
      <c r="AFR367" s="10"/>
      <c r="AFS367" s="10"/>
      <c r="AFT367" s="10"/>
      <c r="AFU367" s="10"/>
      <c r="AFV367" s="10"/>
      <c r="AFW367" s="10"/>
      <c r="AFX367" s="10"/>
      <c r="AFY367" s="10"/>
      <c r="AFZ367" s="10"/>
      <c r="AGA367" s="10"/>
      <c r="AGB367" s="10"/>
      <c r="AGC367" s="10"/>
      <c r="AGD367" s="10"/>
      <c r="AGE367" s="10"/>
      <c r="AGF367" s="10"/>
      <c r="AGG367" s="10"/>
      <c r="AGH367" s="10"/>
      <c r="AGI367" s="10"/>
      <c r="AGJ367" s="10"/>
      <c r="AGK367" s="10"/>
      <c r="AGL367" s="10"/>
      <c r="AGM367" s="10"/>
      <c r="AGN367" s="10"/>
      <c r="AGO367" s="10"/>
      <c r="AGP367" s="10"/>
      <c r="AGQ367" s="10"/>
      <c r="AGR367" s="10"/>
      <c r="AGS367" s="10"/>
      <c r="AGT367" s="10"/>
      <c r="AGU367" s="10"/>
      <c r="AGV367" s="10"/>
      <c r="AGW367" s="10"/>
      <c r="AGX367" s="10"/>
      <c r="AGY367" s="10"/>
      <c r="AGZ367" s="10"/>
      <c r="AHA367" s="10"/>
      <c r="AHB367" s="10"/>
      <c r="AHC367" s="10"/>
      <c r="AHD367" s="10"/>
      <c r="AHE367" s="10"/>
      <c r="AHF367" s="10"/>
      <c r="AHG367" s="10"/>
      <c r="AHH367" s="10"/>
      <c r="AHI367" s="10"/>
      <c r="AHJ367" s="10"/>
      <c r="AHK367" s="10"/>
      <c r="AHL367" s="10"/>
      <c r="AHM367" s="10"/>
      <c r="AHN367" s="10"/>
      <c r="AHO367" s="10"/>
      <c r="AHP367" s="10"/>
      <c r="AHQ367" s="10"/>
      <c r="AHR367" s="10"/>
      <c r="AHS367" s="10"/>
      <c r="AHT367" s="10"/>
      <c r="AHU367" s="10"/>
      <c r="AHV367" s="10"/>
      <c r="AHW367" s="10"/>
      <c r="AHX367" s="10"/>
      <c r="AHY367" s="10"/>
      <c r="AHZ367" s="10"/>
      <c r="AIA367" s="10"/>
      <c r="AIB367" s="10"/>
      <c r="AIC367" s="10"/>
      <c r="AID367" s="10"/>
      <c r="AIE367" s="10"/>
      <c r="AIF367" s="10"/>
      <c r="AIG367" s="10"/>
      <c r="AIH367" s="10"/>
      <c r="AII367" s="10"/>
      <c r="AIJ367" s="10"/>
      <c r="AIK367" s="10"/>
      <c r="AIL367" s="10"/>
      <c r="AIM367" s="10"/>
      <c r="AIN367" s="10"/>
      <c r="AIO367" s="10"/>
      <c r="AIP367" s="10"/>
      <c r="AIQ367" s="10"/>
      <c r="AIR367" s="10"/>
      <c r="AIS367" s="10"/>
      <c r="AIT367" s="10"/>
      <c r="AIU367" s="10"/>
      <c r="AIV367" s="10"/>
      <c r="AIW367" s="10"/>
      <c r="AIX367" s="10"/>
      <c r="AIY367" s="10"/>
      <c r="AIZ367" s="10"/>
      <c r="AJA367" s="10"/>
      <c r="AJB367" s="10"/>
      <c r="AJC367" s="10"/>
      <c r="AJD367" s="10"/>
      <c r="AJE367" s="10"/>
      <c r="AJF367" s="10"/>
      <c r="AJG367" s="10"/>
      <c r="AJH367" s="10"/>
      <c r="AJI367" s="10"/>
      <c r="AJJ367" s="10"/>
      <c r="AJK367" s="10"/>
      <c r="AJL367" s="10"/>
      <c r="AJM367" s="10"/>
      <c r="AJN367" s="10"/>
      <c r="AJO367" s="10"/>
      <c r="AJP367" s="10"/>
      <c r="AJQ367" s="10"/>
      <c r="AJR367" s="10"/>
      <c r="AJS367" s="10"/>
      <c r="AJT367" s="10"/>
      <c r="AJU367" s="10"/>
      <c r="AJV367" s="10"/>
      <c r="AJW367" s="10"/>
      <c r="AJX367" s="10"/>
      <c r="AJY367" s="10"/>
      <c r="AJZ367" s="10"/>
      <c r="AKA367" s="10"/>
      <c r="AKB367" s="10"/>
      <c r="AKC367" s="10"/>
      <c r="AKD367" s="10"/>
      <c r="AKE367" s="10"/>
      <c r="AKF367" s="10"/>
      <c r="AKG367" s="10"/>
      <c r="AKH367" s="10"/>
      <c r="AKI367" s="10"/>
      <c r="AKJ367" s="10"/>
      <c r="AKK367" s="10"/>
      <c r="AKL367" s="10"/>
      <c r="AKM367" s="10"/>
      <c r="AKN367" s="10"/>
      <c r="AKO367" s="10"/>
      <c r="AKP367" s="10"/>
      <c r="AKQ367" s="10"/>
      <c r="AKR367" s="10"/>
      <c r="AKS367" s="10"/>
      <c r="AKT367" s="10"/>
      <c r="AKU367" s="10"/>
      <c r="AKV367" s="10"/>
      <c r="AKW367" s="10"/>
      <c r="AKX367" s="10"/>
      <c r="AKY367" s="10"/>
      <c r="AKZ367" s="10"/>
      <c r="ALA367" s="10"/>
      <c r="ALB367" s="10"/>
      <c r="ALC367" s="10"/>
      <c r="ALD367" s="10"/>
      <c r="ALE367" s="10"/>
      <c r="ALF367" s="10"/>
      <c r="ALG367" s="10"/>
      <c r="ALH367" s="10"/>
      <c r="ALI367" s="10"/>
      <c r="ALJ367" s="10"/>
      <c r="ALK367" s="10"/>
      <c r="ALL367" s="10"/>
      <c r="ALM367" s="10"/>
      <c r="ALN367" s="10"/>
      <c r="ALO367" s="10"/>
      <c r="ALP367" s="10"/>
      <c r="ALQ367" s="10"/>
      <c r="ALR367" s="10"/>
      <c r="ALS367" s="10"/>
      <c r="ALT367" s="10"/>
      <c r="ALU367" s="10"/>
      <c r="ALV367" s="10"/>
      <c r="ALW367" s="10"/>
      <c r="ALX367" s="10"/>
      <c r="ALY367" s="10"/>
      <c r="ALZ367" s="10"/>
      <c r="AMA367" s="10"/>
      <c r="AMB367" s="10"/>
      <c r="AMC367" s="10"/>
      <c r="AMD367" s="10"/>
      <c r="AME367" s="10"/>
      <c r="AMF367" s="10"/>
      <c r="AMG367" s="10"/>
      <c r="AMH367" s="10"/>
      <c r="AMI367" s="10"/>
      <c r="AMJ367" s="10"/>
      <c r="AMK367" s="10"/>
      <c r="AML367" s="10"/>
      <c r="AMM367" s="10"/>
      <c r="AMN367" s="10"/>
      <c r="AMO367" s="10"/>
      <c r="AMP367" s="10"/>
      <c r="AMQ367" s="10"/>
      <c r="AMR367" s="10"/>
      <c r="AMS367" s="10"/>
      <c r="AMT367" s="10"/>
      <c r="AMU367" s="10"/>
      <c r="AMV367" s="10"/>
      <c r="AMW367" s="10"/>
      <c r="AMX367" s="10"/>
      <c r="AMY367" s="10"/>
      <c r="AMZ367" s="10"/>
      <c r="ANA367" s="10"/>
      <c r="ANB367" s="10"/>
      <c r="ANC367" s="10"/>
      <c r="AND367" s="10"/>
      <c r="ANE367" s="10"/>
      <c r="ANF367" s="10"/>
      <c r="ANG367" s="10"/>
      <c r="ANH367" s="10"/>
      <c r="ANI367" s="10"/>
      <c r="ANJ367" s="10"/>
      <c r="ANK367" s="10"/>
      <c r="ANL367" s="10"/>
      <c r="ANM367" s="10"/>
      <c r="ANN367" s="10"/>
      <c r="ANO367" s="10"/>
      <c r="ANP367" s="10"/>
      <c r="ANQ367" s="10"/>
      <c r="ANR367" s="10"/>
      <c r="ANS367" s="10"/>
      <c r="ANT367" s="10"/>
      <c r="ANU367" s="10"/>
      <c r="ANV367" s="10"/>
      <c r="ANW367" s="10"/>
      <c r="ANX367" s="10"/>
      <c r="ANY367" s="10"/>
      <c r="ANZ367" s="10"/>
      <c r="AOA367" s="10"/>
      <c r="AOB367" s="10"/>
      <c r="AOC367" s="10"/>
      <c r="AOD367" s="10"/>
      <c r="AOE367" s="10"/>
      <c r="AOF367" s="10"/>
      <c r="AOG367" s="10"/>
      <c r="AOH367" s="10"/>
      <c r="AOI367" s="10"/>
      <c r="AOJ367" s="10"/>
      <c r="AOK367" s="10"/>
      <c r="AOL367" s="10"/>
      <c r="AOM367" s="10"/>
      <c r="AON367" s="10"/>
      <c r="AOO367" s="10"/>
      <c r="AOP367" s="10"/>
      <c r="AOQ367" s="10"/>
      <c r="AOR367" s="10"/>
      <c r="AOS367" s="10"/>
      <c r="AOT367" s="10"/>
      <c r="AOU367" s="10"/>
      <c r="AOV367" s="10"/>
      <c r="AOW367" s="10"/>
      <c r="AOX367" s="10"/>
      <c r="AOY367" s="10"/>
      <c r="AOZ367" s="10"/>
      <c r="APA367" s="10"/>
      <c r="APB367" s="10"/>
      <c r="APC367" s="10"/>
      <c r="APD367" s="10"/>
      <c r="APE367" s="10"/>
      <c r="APF367" s="10"/>
      <c r="APG367" s="10"/>
      <c r="APH367" s="10"/>
      <c r="API367" s="10"/>
      <c r="APJ367" s="10"/>
      <c r="APK367" s="10"/>
      <c r="APL367" s="10"/>
      <c r="APM367" s="10"/>
      <c r="APN367" s="10"/>
      <c r="APO367" s="10"/>
      <c r="APP367" s="10"/>
      <c r="APQ367" s="10"/>
      <c r="APR367" s="10"/>
      <c r="APS367" s="10"/>
      <c r="APT367" s="10"/>
      <c r="APU367" s="10"/>
      <c r="APV367" s="10"/>
      <c r="APW367" s="10"/>
      <c r="APX367" s="10"/>
      <c r="APY367" s="10"/>
      <c r="APZ367" s="10"/>
      <c r="AQA367" s="10"/>
      <c r="AQB367" s="10"/>
      <c r="AQC367" s="10"/>
      <c r="AQD367" s="10"/>
      <c r="AQE367" s="10"/>
      <c r="AQF367" s="10"/>
      <c r="AQG367" s="10"/>
      <c r="AQH367" s="10"/>
      <c r="AQI367" s="10"/>
      <c r="AQJ367" s="10"/>
      <c r="AQK367" s="10"/>
      <c r="AQL367" s="10"/>
      <c r="AQM367" s="10"/>
      <c r="AQN367" s="10"/>
      <c r="AQO367" s="10"/>
      <c r="AQP367" s="10"/>
      <c r="AQQ367" s="10"/>
      <c r="AQR367" s="10"/>
      <c r="AQS367" s="10"/>
      <c r="AQT367" s="10"/>
      <c r="AQU367" s="10"/>
      <c r="AQV367" s="10"/>
      <c r="AQW367" s="10"/>
      <c r="AQX367" s="10"/>
      <c r="AQY367" s="10"/>
      <c r="AQZ367" s="10"/>
      <c r="ARA367" s="10"/>
      <c r="ARB367" s="10"/>
      <c r="ARC367" s="10"/>
      <c r="ARD367" s="10"/>
      <c r="ARE367" s="10"/>
      <c r="ARF367" s="10"/>
      <c r="ARG367" s="10"/>
      <c r="ARH367" s="10"/>
      <c r="ARI367" s="10"/>
      <c r="ARJ367" s="10"/>
      <c r="ARK367" s="10"/>
      <c r="ARL367" s="10"/>
      <c r="ARM367" s="10"/>
      <c r="ARN367" s="10"/>
      <c r="ARO367" s="10"/>
      <c r="ARP367" s="10"/>
      <c r="ARQ367" s="10"/>
      <c r="ARR367" s="10"/>
      <c r="ARS367" s="10"/>
      <c r="ART367" s="10"/>
      <c r="ARU367" s="10"/>
      <c r="ARV367" s="10"/>
      <c r="ARW367" s="10"/>
      <c r="ARX367" s="10"/>
      <c r="ARY367" s="10"/>
      <c r="ARZ367" s="10"/>
      <c r="ASA367" s="10"/>
      <c r="ASB367" s="10"/>
      <c r="ASC367" s="10"/>
      <c r="ASD367" s="10"/>
      <c r="ASE367" s="10"/>
      <c r="ASF367" s="10"/>
      <c r="ASG367" s="10"/>
      <c r="ASH367" s="10"/>
      <c r="ASI367" s="10"/>
      <c r="ASJ367" s="10"/>
      <c r="ASK367" s="10"/>
      <c r="ASL367" s="10"/>
      <c r="ASM367" s="10"/>
      <c r="ASN367" s="10"/>
      <c r="ASO367" s="10"/>
      <c r="ASP367" s="10"/>
      <c r="ASQ367" s="10"/>
      <c r="ASR367" s="10"/>
      <c r="ASS367" s="10"/>
      <c r="AST367" s="10"/>
      <c r="ASU367" s="10"/>
      <c r="ASV367" s="10"/>
      <c r="ASW367" s="10"/>
      <c r="ASX367" s="10"/>
      <c r="ASY367" s="10"/>
      <c r="ASZ367" s="10"/>
      <c r="ATA367" s="10"/>
      <c r="ATB367" s="10"/>
      <c r="ATC367" s="10"/>
      <c r="ATD367" s="10"/>
      <c r="ATE367" s="10"/>
      <c r="ATF367" s="10"/>
      <c r="ATG367" s="10"/>
      <c r="ATH367" s="10"/>
      <c r="ATI367" s="10"/>
      <c r="ATJ367" s="10"/>
      <c r="ATK367" s="10"/>
      <c r="ATL367" s="10"/>
      <c r="ATM367" s="10"/>
      <c r="ATN367" s="10"/>
      <c r="ATO367" s="10"/>
      <c r="ATP367" s="10"/>
      <c r="ATQ367" s="10"/>
      <c r="ATR367" s="10"/>
      <c r="ATS367" s="10"/>
      <c r="ATT367" s="10"/>
      <c r="ATU367" s="10"/>
      <c r="ATV367" s="10"/>
      <c r="ATW367" s="10"/>
      <c r="ATX367" s="10"/>
      <c r="ATY367" s="10"/>
      <c r="ATZ367" s="10"/>
      <c r="AUA367" s="10"/>
      <c r="AUB367" s="10"/>
      <c r="AUC367" s="10"/>
      <c r="AUD367" s="10"/>
      <c r="AUE367" s="10"/>
      <c r="AUF367" s="10"/>
      <c r="AUG367" s="10"/>
      <c r="AUH367" s="10"/>
      <c r="AUI367" s="10"/>
      <c r="AUJ367" s="10"/>
      <c r="AUK367" s="10"/>
      <c r="AUL367" s="10"/>
      <c r="AUM367" s="10"/>
      <c r="AUN367" s="10"/>
      <c r="AUO367" s="10"/>
      <c r="AUP367" s="10"/>
      <c r="AUQ367" s="10"/>
      <c r="AUR367" s="10"/>
      <c r="AUS367" s="10"/>
      <c r="AUT367" s="10"/>
      <c r="AUU367" s="10"/>
      <c r="AUV367" s="10"/>
      <c r="AUW367" s="10"/>
      <c r="AUX367" s="10"/>
      <c r="AUY367" s="10"/>
      <c r="AUZ367" s="10"/>
      <c r="AVA367" s="10"/>
      <c r="AVB367" s="10"/>
      <c r="AVC367" s="10"/>
      <c r="AVD367" s="10"/>
      <c r="AVE367" s="10"/>
      <c r="AVF367" s="10"/>
      <c r="AVG367" s="10"/>
      <c r="AVH367" s="10"/>
      <c r="AVI367" s="10"/>
      <c r="AVJ367" s="10"/>
      <c r="AVK367" s="10"/>
      <c r="AVL367" s="10"/>
      <c r="AVM367" s="10"/>
      <c r="AVN367" s="10"/>
      <c r="AVO367" s="10"/>
      <c r="AVP367" s="10"/>
      <c r="AVQ367" s="10"/>
      <c r="AVR367" s="10"/>
      <c r="AVS367" s="10"/>
      <c r="AVT367" s="10"/>
      <c r="AVU367" s="10"/>
      <c r="AVV367" s="10"/>
      <c r="AVW367" s="10"/>
      <c r="AVX367" s="10"/>
      <c r="AVY367" s="10"/>
      <c r="AVZ367" s="10"/>
      <c r="AWA367" s="10"/>
      <c r="AWB367" s="10"/>
      <c r="AWC367" s="10"/>
      <c r="AWD367" s="10"/>
      <c r="AWE367" s="10"/>
      <c r="AWF367" s="10"/>
      <c r="AWG367" s="10"/>
      <c r="AWH367" s="10"/>
      <c r="AWI367" s="10"/>
      <c r="AWJ367" s="10"/>
      <c r="AWK367" s="10"/>
      <c r="AWL367" s="10"/>
      <c r="AWM367" s="10"/>
      <c r="AWN367" s="10"/>
      <c r="AWO367" s="10"/>
      <c r="AWP367" s="10"/>
      <c r="AWQ367" s="10"/>
      <c r="AWR367" s="10"/>
      <c r="AWS367" s="10"/>
      <c r="AWT367" s="10"/>
      <c r="AWU367" s="10"/>
      <c r="AWV367" s="10"/>
      <c r="AWW367" s="10"/>
      <c r="AWX367" s="10"/>
      <c r="AWY367" s="10"/>
      <c r="AWZ367" s="10"/>
      <c r="AXA367" s="10"/>
      <c r="AXB367" s="10"/>
      <c r="AXC367" s="10"/>
      <c r="AXD367" s="10"/>
      <c r="AXE367" s="10"/>
      <c r="AXF367" s="10"/>
      <c r="AXG367" s="10"/>
      <c r="AXH367" s="10"/>
      <c r="AXI367" s="10"/>
      <c r="AXJ367" s="10"/>
      <c r="AXK367" s="10"/>
      <c r="AXL367" s="10"/>
      <c r="AXM367" s="10"/>
      <c r="AXN367" s="10"/>
      <c r="AXO367" s="10"/>
      <c r="AXP367" s="10"/>
      <c r="AXQ367" s="10"/>
      <c r="AXR367" s="10"/>
      <c r="AXS367" s="10"/>
      <c r="AXT367" s="10"/>
      <c r="AXU367" s="10"/>
      <c r="AXV367" s="10"/>
      <c r="AXW367" s="10"/>
      <c r="AXX367" s="10"/>
      <c r="AXY367" s="10"/>
      <c r="AXZ367" s="10"/>
      <c r="AYA367" s="10"/>
      <c r="AYB367" s="10"/>
      <c r="AYC367" s="10"/>
      <c r="AYD367" s="10"/>
      <c r="AYE367" s="10"/>
      <c r="AYF367" s="10"/>
      <c r="AYG367" s="10"/>
      <c r="AYH367" s="10"/>
      <c r="AYI367" s="10"/>
      <c r="AYJ367" s="10"/>
      <c r="AYK367" s="10"/>
      <c r="AYL367" s="10"/>
      <c r="AYM367" s="10"/>
      <c r="AYN367" s="10"/>
      <c r="AYO367" s="10"/>
      <c r="AYP367" s="10"/>
      <c r="AYQ367" s="10"/>
      <c r="AYR367" s="10"/>
      <c r="AYS367" s="10"/>
      <c r="AYT367" s="10"/>
      <c r="AYU367" s="10"/>
      <c r="AYV367" s="10"/>
      <c r="AYW367" s="10"/>
      <c r="AYX367" s="10"/>
      <c r="AYY367" s="10"/>
      <c r="AYZ367" s="10"/>
      <c r="AZA367" s="10"/>
      <c r="AZB367" s="10"/>
      <c r="AZC367" s="10"/>
      <c r="AZD367" s="10"/>
      <c r="AZE367" s="10"/>
      <c r="AZF367" s="10"/>
      <c r="AZG367" s="10"/>
      <c r="AZH367" s="10"/>
      <c r="AZI367" s="10"/>
      <c r="AZJ367" s="10"/>
      <c r="AZK367" s="10"/>
      <c r="AZL367" s="10"/>
      <c r="AZM367" s="10"/>
      <c r="AZN367" s="10"/>
      <c r="AZO367" s="10"/>
      <c r="AZP367" s="10"/>
      <c r="AZQ367" s="10"/>
      <c r="AZR367" s="10"/>
      <c r="AZS367" s="10"/>
      <c r="AZT367" s="10"/>
      <c r="AZU367" s="10"/>
      <c r="AZV367" s="10"/>
      <c r="AZW367" s="10"/>
      <c r="AZX367" s="10"/>
      <c r="AZY367" s="10"/>
      <c r="AZZ367" s="10"/>
      <c r="BAA367" s="10"/>
      <c r="BAB367" s="10"/>
      <c r="BAC367" s="10"/>
      <c r="BAD367" s="10"/>
      <c r="BAE367" s="10"/>
      <c r="BAF367" s="10"/>
      <c r="BAG367" s="10"/>
      <c r="BAH367" s="10"/>
      <c r="BAI367" s="10"/>
      <c r="BAJ367" s="10"/>
      <c r="BAK367" s="10"/>
      <c r="BAL367" s="10"/>
      <c r="BAM367" s="10"/>
      <c r="BAN367" s="10"/>
      <c r="BAO367" s="10"/>
      <c r="BAP367" s="10"/>
      <c r="BAQ367" s="10"/>
      <c r="BAR367" s="10"/>
      <c r="BAS367" s="10"/>
      <c r="BAT367" s="10"/>
      <c r="BAU367" s="10"/>
      <c r="BAV367" s="10"/>
      <c r="BAW367" s="10"/>
      <c r="BAX367" s="10"/>
      <c r="BAY367" s="10"/>
      <c r="BAZ367" s="10"/>
      <c r="BBA367" s="10"/>
      <c r="BBB367" s="10"/>
      <c r="BBC367" s="10"/>
      <c r="BBD367" s="10"/>
      <c r="BBE367" s="10"/>
      <c r="BBF367" s="10"/>
      <c r="BBG367" s="10"/>
      <c r="BBH367" s="10"/>
      <c r="BBI367" s="10"/>
      <c r="BBJ367" s="10"/>
      <c r="BBK367" s="10"/>
      <c r="BBL367" s="10"/>
      <c r="BBM367" s="10"/>
      <c r="BBN367" s="10"/>
      <c r="BBO367" s="10"/>
      <c r="BBP367" s="10"/>
      <c r="BBQ367" s="10"/>
      <c r="BBR367" s="10"/>
      <c r="BBS367" s="10"/>
      <c r="BBT367" s="10"/>
      <c r="BBU367" s="10"/>
      <c r="BBV367" s="10"/>
      <c r="BBW367" s="10"/>
      <c r="BBX367" s="10"/>
      <c r="BBY367" s="10"/>
      <c r="BBZ367" s="10"/>
      <c r="BCA367" s="10"/>
      <c r="BCB367" s="10"/>
      <c r="BCC367" s="10"/>
      <c r="BCD367" s="10"/>
      <c r="BCE367" s="10"/>
      <c r="BCF367" s="10"/>
      <c r="BCG367" s="10"/>
      <c r="BCH367" s="10"/>
      <c r="BCI367" s="10"/>
      <c r="BCJ367" s="10"/>
      <c r="BCK367" s="10"/>
      <c r="BCL367" s="10"/>
      <c r="BCM367" s="10"/>
      <c r="BCN367" s="10"/>
      <c r="BCO367" s="10"/>
      <c r="BCP367" s="10"/>
      <c r="BCQ367" s="10"/>
      <c r="BCR367" s="10"/>
      <c r="BCS367" s="10"/>
      <c r="BCT367" s="10"/>
    </row>
    <row r="368" spans="1:1450" x14ac:dyDescent="0.25">
      <c r="A368" s="17" t="s">
        <v>655</v>
      </c>
      <c r="B368" s="29" t="s">
        <v>655</v>
      </c>
      <c r="C368" s="8" t="s">
        <v>84</v>
      </c>
      <c r="D368" s="29" t="s">
        <v>797</v>
      </c>
      <c r="E368" s="14" t="s">
        <v>793</v>
      </c>
      <c r="F368" s="43" t="s">
        <v>666</v>
      </c>
      <c r="G368" s="43">
        <v>44845</v>
      </c>
      <c r="H368" s="43">
        <v>2667</v>
      </c>
      <c r="I368" s="43">
        <v>1179</v>
      </c>
      <c r="J368" s="43"/>
      <c r="K368" s="43"/>
      <c r="L368" s="29"/>
      <c r="M368" s="29"/>
      <c r="N368" s="29"/>
      <c r="O368" s="29" t="str">
        <f t="shared" si="59"/>
        <v/>
      </c>
      <c r="P368" s="29"/>
      <c r="Q368" s="44">
        <f t="shared" si="64"/>
        <v>1840.8571428571449</v>
      </c>
      <c r="R368" s="30">
        <f t="shared" si="65"/>
        <v>44845</v>
      </c>
      <c r="S368" s="30">
        <f t="shared" si="60"/>
        <v>1179</v>
      </c>
      <c r="T368" s="29"/>
      <c r="U368" s="29"/>
      <c r="V368" s="29"/>
      <c r="W368" s="44">
        <f t="shared" si="66"/>
        <v>7.3605515552738572</v>
      </c>
      <c r="X368" s="29"/>
      <c r="Y368" s="31"/>
      <c r="Z368" s="31"/>
      <c r="AA368" s="31"/>
      <c r="AB368" s="31"/>
      <c r="AC368" s="29"/>
      <c r="AD368" s="29"/>
      <c r="AE368" s="29"/>
      <c r="AF368" s="29"/>
      <c r="AG368" s="63"/>
      <c r="AH368" s="32"/>
      <c r="AI368" s="32"/>
      <c r="AJ368" s="32"/>
      <c r="AK368" s="32"/>
      <c r="AL368" s="29"/>
      <c r="AO368" s="29"/>
      <c r="AP368" s="29"/>
      <c r="AQ368" s="29"/>
      <c r="AR368" s="29"/>
      <c r="AS368" s="29"/>
      <c r="AT368" s="29"/>
    </row>
    <row r="369" spans="1:1450" s="52" customFormat="1" x14ac:dyDescent="0.25">
      <c r="A369" s="115" t="s">
        <v>655</v>
      </c>
      <c r="B369" s="52" t="s">
        <v>655</v>
      </c>
      <c r="C369" s="121" t="s">
        <v>84</v>
      </c>
      <c r="D369" s="52" t="s">
        <v>798</v>
      </c>
      <c r="E369" s="118" t="s">
        <v>793</v>
      </c>
      <c r="F369" s="53" t="s">
        <v>664</v>
      </c>
      <c r="G369" s="53">
        <v>76923</v>
      </c>
      <c r="H369" s="53">
        <v>4315</v>
      </c>
      <c r="I369" s="53">
        <v>1225</v>
      </c>
      <c r="J369" s="53"/>
      <c r="K369" s="53"/>
      <c r="O369" s="52">
        <f t="shared" si="59"/>
        <v>1</v>
      </c>
      <c r="Q369" s="55">
        <f t="shared" si="64"/>
        <v>30237.142857142855</v>
      </c>
      <c r="R369" s="56" t="str">
        <f t="shared" si="65"/>
        <v/>
      </c>
      <c r="S369" s="56" t="str">
        <f t="shared" si="60"/>
        <v/>
      </c>
      <c r="W369" s="55" t="str">
        <f t="shared" si="66"/>
        <v/>
      </c>
      <c r="Y369" s="58"/>
      <c r="Z369" s="58"/>
      <c r="AA369" s="58"/>
      <c r="AB369" s="58"/>
      <c r="AF369" s="29"/>
      <c r="AG369" s="60"/>
      <c r="AH369" s="59"/>
      <c r="AI369" s="59"/>
      <c r="AJ369" s="59"/>
      <c r="AK369" s="59"/>
    </row>
    <row r="370" spans="1:1450" x14ac:dyDescent="0.25">
      <c r="A370" s="17" t="s">
        <v>655</v>
      </c>
      <c r="B370" s="29" t="s">
        <v>655</v>
      </c>
      <c r="C370" s="8" t="s">
        <v>84</v>
      </c>
      <c r="D370" s="29" t="s">
        <v>799</v>
      </c>
      <c r="E370" s="14" t="s">
        <v>793</v>
      </c>
      <c r="F370" s="43" t="s">
        <v>670</v>
      </c>
      <c r="G370" s="43">
        <v>34341</v>
      </c>
      <c r="H370" s="43">
        <v>2724</v>
      </c>
      <c r="I370" s="43">
        <v>2020</v>
      </c>
      <c r="J370" s="43"/>
      <c r="K370" s="43"/>
      <c r="L370" s="29"/>
      <c r="M370" s="29"/>
      <c r="N370" s="29"/>
      <c r="O370" s="29" t="str">
        <f t="shared" si="59"/>
        <v/>
      </c>
      <c r="P370" s="29"/>
      <c r="Q370" s="44">
        <f t="shared" si="64"/>
        <v>12344.857142857145</v>
      </c>
      <c r="R370" s="30">
        <f t="shared" si="65"/>
        <v>34341</v>
      </c>
      <c r="S370" s="30">
        <f t="shared" si="60"/>
        <v>2020</v>
      </c>
      <c r="T370" s="29"/>
      <c r="U370" s="29"/>
      <c r="V370" s="29"/>
      <c r="W370" s="44">
        <f t="shared" si="66"/>
        <v>13.079084185646296</v>
      </c>
      <c r="X370" s="29"/>
      <c r="Y370" s="31"/>
      <c r="Z370" s="31"/>
      <c r="AA370" s="31"/>
      <c r="AB370" s="31"/>
      <c r="AC370" s="29"/>
      <c r="AD370" s="29"/>
      <c r="AE370" s="29"/>
      <c r="AF370" s="29"/>
      <c r="AG370" s="63"/>
      <c r="AH370" s="32"/>
      <c r="AI370" s="32"/>
      <c r="AJ370" s="32"/>
      <c r="AK370" s="32"/>
      <c r="AL370" s="29"/>
      <c r="AO370" s="29"/>
      <c r="AP370" s="29"/>
      <c r="AQ370" s="29"/>
      <c r="AR370" s="29"/>
      <c r="AS370" s="29"/>
      <c r="AT370" s="29"/>
    </row>
    <row r="371" spans="1:1450" x14ac:dyDescent="0.25">
      <c r="A371" s="66" t="s">
        <v>655</v>
      </c>
      <c r="B371" s="33" t="s">
        <v>655</v>
      </c>
      <c r="C371" s="33" t="s">
        <v>84</v>
      </c>
      <c r="D371" s="33" t="s">
        <v>800</v>
      </c>
      <c r="E371" s="67" t="s">
        <v>801</v>
      </c>
      <c r="F371" s="67" t="s">
        <v>662</v>
      </c>
      <c r="G371" s="67">
        <v>63110</v>
      </c>
      <c r="H371" s="67">
        <v>3477</v>
      </c>
      <c r="I371" s="67">
        <v>802</v>
      </c>
      <c r="J371" s="67">
        <v>3</v>
      </c>
      <c r="K371" s="68">
        <f>AVERAGE(G371:G373)</f>
        <v>60380</v>
      </c>
      <c r="L371" s="68">
        <f>STDEV(G371:G373)</f>
        <v>11367.578282114446</v>
      </c>
      <c r="M371" s="33"/>
      <c r="N371" s="96">
        <v>1.196</v>
      </c>
      <c r="O371" s="33" t="str">
        <f t="shared" si="59"/>
        <v/>
      </c>
      <c r="P371" s="68">
        <f>ABS(L371*N371)</f>
        <v>13595.623625408876</v>
      </c>
      <c r="Q371" s="68">
        <f>ABS(G371-$K$371)</f>
        <v>2730</v>
      </c>
      <c r="R371" s="34">
        <f>IF(Q371&gt;$P$371,"",G371)</f>
        <v>63110</v>
      </c>
      <c r="S371" s="34">
        <f t="shared" si="60"/>
        <v>802</v>
      </c>
      <c r="T371" s="68">
        <f>AVERAGE(R371:R373)</f>
        <v>60380</v>
      </c>
      <c r="U371" s="68">
        <f>STDEV(R371:R373)</f>
        <v>11367.578282114446</v>
      </c>
      <c r="V371" s="33"/>
      <c r="W371" s="68">
        <f>IF(R371="","",((R371-$T$371)/S371)^2)</f>
        <v>11.587148089875063</v>
      </c>
      <c r="X371" s="70">
        <f>(1/(J371-1))*SUM(W371:W373)</f>
        <v>188.93495202814972</v>
      </c>
      <c r="Y371" s="71">
        <f>U371/T371</f>
        <v>0.18826727860408157</v>
      </c>
      <c r="Z371" s="75"/>
      <c r="AA371" s="71" t="str">
        <f>IF(X371&lt;2,"A",IF(Y371&lt;0.15,"B","C"))</f>
        <v>C</v>
      </c>
      <c r="AB371" s="75"/>
      <c r="AC371" s="38">
        <f>T371/1000</f>
        <v>60.38</v>
      </c>
      <c r="AD371" s="72">
        <f>AC371*(SQRT((U371/T371)^2+(0.21/3.98)^2))</f>
        <v>11.805577645000394</v>
      </c>
      <c r="AE371" s="71">
        <f>AD371/AC371</f>
        <v>0.1955213256873202</v>
      </c>
      <c r="AF371" s="71"/>
      <c r="AG371" s="73">
        <v>44</v>
      </c>
      <c r="AH371" s="36"/>
      <c r="AI371" s="72">
        <f>(MEDIAN(R371:R373))/1000</f>
        <v>63.11</v>
      </c>
      <c r="AJ371" s="72">
        <f>(QUARTILE(R371:R373,1))/1000</f>
        <v>55.503</v>
      </c>
      <c r="AK371" s="72">
        <f>(QUARTILE(R371:R373,3))/1000</f>
        <v>66.622</v>
      </c>
      <c r="AL371" s="38">
        <f>(AK371-AJ371)</f>
        <v>11.119</v>
      </c>
      <c r="AM371" s="29"/>
      <c r="AN371" s="29"/>
      <c r="AO371" s="29"/>
      <c r="AP371" s="29"/>
      <c r="AQ371" s="29"/>
      <c r="AR371" s="29"/>
      <c r="AS371" s="29"/>
      <c r="AT371" s="29"/>
    </row>
    <row r="372" spans="1:1450" x14ac:dyDescent="0.25">
      <c r="A372" s="66" t="s">
        <v>655</v>
      </c>
      <c r="B372" s="67" t="s">
        <v>655</v>
      </c>
      <c r="C372" s="33" t="s">
        <v>84</v>
      </c>
      <c r="D372" s="33" t="s">
        <v>802</v>
      </c>
      <c r="E372" s="67" t="s">
        <v>801</v>
      </c>
      <c r="F372" s="67" t="s">
        <v>663</v>
      </c>
      <c r="G372" s="67">
        <v>47896</v>
      </c>
      <c r="H372" s="67">
        <v>2652</v>
      </c>
      <c r="I372" s="67">
        <v>702</v>
      </c>
      <c r="J372" s="67"/>
      <c r="K372" s="67"/>
      <c r="L372" s="33"/>
      <c r="M372" s="33"/>
      <c r="N372" s="33"/>
      <c r="O372" s="33" t="str">
        <f t="shared" si="59"/>
        <v/>
      </c>
      <c r="P372" s="33"/>
      <c r="Q372" s="68">
        <f>ABS(G372-$K$371)</f>
        <v>12484</v>
      </c>
      <c r="R372" s="34">
        <f>IF(Q372&gt;$P$371,"",G372)</f>
        <v>47896</v>
      </c>
      <c r="S372" s="34">
        <f t="shared" si="60"/>
        <v>702</v>
      </c>
      <c r="T372" s="33"/>
      <c r="U372" s="33"/>
      <c r="V372" s="33"/>
      <c r="W372" s="68">
        <f>IF(R372="","",((R372-$T$371)/S372)^2)</f>
        <v>316.25201094146962</v>
      </c>
      <c r="X372" s="33"/>
      <c r="Y372" s="75"/>
      <c r="Z372" s="75"/>
      <c r="AA372" s="75"/>
      <c r="AB372" s="75"/>
      <c r="AC372" s="33"/>
      <c r="AD372" s="33"/>
      <c r="AE372" s="33"/>
      <c r="AF372" s="33"/>
      <c r="AG372" s="76"/>
      <c r="AH372" s="36"/>
      <c r="AI372" s="36"/>
      <c r="AJ372" s="36"/>
      <c r="AK372" s="36"/>
      <c r="AL372" s="33"/>
      <c r="AM372" s="29"/>
      <c r="AN372" s="29"/>
      <c r="AO372" s="29"/>
      <c r="AP372" s="29"/>
      <c r="AQ372" s="29"/>
      <c r="AR372" s="29"/>
      <c r="AS372" s="29"/>
      <c r="AT372" s="29"/>
    </row>
    <row r="373" spans="1:1450" s="64" customFormat="1" x14ac:dyDescent="0.25">
      <c r="A373" s="66" t="s">
        <v>655</v>
      </c>
      <c r="B373" s="67" t="s">
        <v>655</v>
      </c>
      <c r="C373" s="33" t="s">
        <v>84</v>
      </c>
      <c r="D373" s="33" t="s">
        <v>803</v>
      </c>
      <c r="E373" s="67" t="s">
        <v>801</v>
      </c>
      <c r="F373" s="67" t="s">
        <v>661</v>
      </c>
      <c r="G373" s="67">
        <v>70134</v>
      </c>
      <c r="H373" s="67">
        <v>4011</v>
      </c>
      <c r="I373" s="67">
        <v>1379</v>
      </c>
      <c r="J373" s="67"/>
      <c r="K373" s="67"/>
      <c r="L373" s="33"/>
      <c r="M373" s="33"/>
      <c r="N373" s="33"/>
      <c r="O373" s="33" t="str">
        <f t="shared" si="59"/>
        <v/>
      </c>
      <c r="P373" s="33"/>
      <c r="Q373" s="68">
        <f>ABS(G373-$K$371)</f>
        <v>9754</v>
      </c>
      <c r="R373" s="34">
        <f>IF(Q373&gt;$P$371,"",G373)</f>
        <v>70134</v>
      </c>
      <c r="S373" s="34">
        <f t="shared" si="60"/>
        <v>1379</v>
      </c>
      <c r="T373" s="33"/>
      <c r="U373" s="33"/>
      <c r="V373" s="33"/>
      <c r="W373" s="68">
        <f>IF(R373="","",((R373-$T$371)/S373)^2)</f>
        <v>50.030745024954768</v>
      </c>
      <c r="X373" s="33"/>
      <c r="Y373" s="75"/>
      <c r="Z373" s="75"/>
      <c r="AA373" s="75"/>
      <c r="AB373" s="75"/>
      <c r="AC373" s="33"/>
      <c r="AD373" s="33"/>
      <c r="AE373" s="33"/>
      <c r="AF373" s="33"/>
      <c r="AG373" s="76"/>
      <c r="AH373" s="36"/>
      <c r="AI373" s="36"/>
      <c r="AJ373" s="36"/>
      <c r="AK373" s="36"/>
      <c r="AL373" s="33"/>
      <c r="AM373" s="29"/>
      <c r="AN373" s="29"/>
      <c r="AO373" s="29"/>
      <c r="AP373" s="29"/>
      <c r="AQ373" s="29"/>
      <c r="AR373" s="29"/>
      <c r="AS373" s="29"/>
      <c r="AT373" s="29"/>
    </row>
    <row r="374" spans="1:1450" x14ac:dyDescent="0.25">
      <c r="A374" s="17" t="s">
        <v>655</v>
      </c>
      <c r="B374" s="43" t="s">
        <v>655</v>
      </c>
      <c r="C374" s="8" t="s">
        <v>188</v>
      </c>
      <c r="D374" s="29" t="s">
        <v>804</v>
      </c>
      <c r="E374" s="14" t="s">
        <v>805</v>
      </c>
      <c r="F374" s="14" t="s">
        <v>660</v>
      </c>
      <c r="G374" s="43">
        <v>60613</v>
      </c>
      <c r="H374" s="43">
        <v>3524</v>
      </c>
      <c r="I374" s="43">
        <v>1370</v>
      </c>
      <c r="J374" s="43">
        <v>8</v>
      </c>
      <c r="K374" s="112">
        <f>AVERAGE(G374:G381)</f>
        <v>106105.75</v>
      </c>
      <c r="L374" s="112">
        <f>STDEV(G374:G381)</f>
        <v>42914.466517714049</v>
      </c>
      <c r="M374" s="29"/>
      <c r="N374" s="97">
        <v>1.7629999999999999</v>
      </c>
      <c r="O374" s="29" t="str">
        <f t="shared" si="59"/>
        <v/>
      </c>
      <c r="P374" s="44">
        <f>ABS(L374*N374)</f>
        <v>75658.204470729863</v>
      </c>
      <c r="Q374" s="44">
        <f t="shared" ref="Q374:Q381" si="67">ABS(G374-$K$374)</f>
        <v>45492.75</v>
      </c>
      <c r="R374" s="30">
        <f t="shared" ref="R374:R381" si="68">IF(Q374&gt;$P$374,"",G374)</f>
        <v>60613</v>
      </c>
      <c r="S374" s="30">
        <f t="shared" si="60"/>
        <v>1370</v>
      </c>
      <c r="T374" s="44">
        <f>AVERAGE(R374:R381)</f>
        <v>94215.142857142855</v>
      </c>
      <c r="U374" s="44">
        <f>STDEV(R374:R381)</f>
        <v>28792.110941648407</v>
      </c>
      <c r="V374" s="29"/>
      <c r="W374" s="44">
        <f t="shared" ref="W374:W381" si="69">IF(R374="","",((R374-$T$374)/S374)^2)</f>
        <v>601.57920219075959</v>
      </c>
      <c r="X374" s="46">
        <f>(1/(J374-1))*SUM(W374:W381)</f>
        <v>176.49942672723702</v>
      </c>
      <c r="Y374" s="47">
        <f>U374/T374</f>
        <v>0.3055996103015573</v>
      </c>
      <c r="Z374" s="31"/>
      <c r="AA374" s="47" t="str">
        <f>IF(X374&lt;2,"A",IF(Y374&lt;0.15,"B","C"))</f>
        <v>C</v>
      </c>
      <c r="AB374" s="31"/>
      <c r="AC374" s="48">
        <f>T374/1000</f>
        <v>94.215142857142851</v>
      </c>
      <c r="AD374" s="49">
        <f>AC374*(SQRT((U374/T374)^2+(0.21/3.98)^2))</f>
        <v>29.218110689996479</v>
      </c>
      <c r="AE374" s="47">
        <f>AD374/AC374</f>
        <v>0.31012117377245296</v>
      </c>
      <c r="AF374" s="47"/>
      <c r="AG374" s="50">
        <v>40</v>
      </c>
      <c r="AH374" s="32"/>
      <c r="AI374" s="49">
        <f>(MEDIAN(R374:R381))/1000</f>
        <v>97.120999999999995</v>
      </c>
      <c r="AJ374" s="49">
        <f>(QUARTILE(R374:R381,1))/1000</f>
        <v>69.749499999999998</v>
      </c>
      <c r="AK374" s="49">
        <f>(QUARTILE(R374:R381,3))/1000</f>
        <v>117.319</v>
      </c>
      <c r="AL374" s="48">
        <f>(AK374-AJ374)</f>
        <v>47.569500000000005</v>
      </c>
      <c r="AM374" s="29"/>
      <c r="AN374" s="29"/>
      <c r="AO374" s="29"/>
      <c r="AP374" s="29"/>
      <c r="AQ374" s="29"/>
      <c r="AR374" s="29"/>
      <c r="AS374" s="29"/>
      <c r="AT374" s="29"/>
    </row>
    <row r="375" spans="1:1450" s="37" customFormat="1" x14ac:dyDescent="0.25">
      <c r="A375" s="17" t="s">
        <v>655</v>
      </c>
      <c r="B375" s="43" t="s">
        <v>655</v>
      </c>
      <c r="C375" s="8" t="s">
        <v>188</v>
      </c>
      <c r="D375" s="29" t="s">
        <v>806</v>
      </c>
      <c r="E375" s="14" t="s">
        <v>805</v>
      </c>
      <c r="F375" s="14" t="s">
        <v>659</v>
      </c>
      <c r="G375" s="43">
        <v>97121</v>
      </c>
      <c r="H375" s="43">
        <v>5689</v>
      </c>
      <c r="I375" s="43">
        <v>2190</v>
      </c>
      <c r="J375" s="43"/>
      <c r="K375" s="43"/>
      <c r="L375" s="29"/>
      <c r="M375" s="29"/>
      <c r="N375" s="29"/>
      <c r="O375" s="29" t="str">
        <f t="shared" si="59"/>
        <v/>
      </c>
      <c r="P375" s="29"/>
      <c r="Q375" s="44">
        <f t="shared" si="67"/>
        <v>8984.75</v>
      </c>
      <c r="R375" s="30">
        <f t="shared" si="68"/>
        <v>97121</v>
      </c>
      <c r="S375" s="30">
        <f t="shared" si="60"/>
        <v>2190</v>
      </c>
      <c r="T375" s="29"/>
      <c r="U375" s="29"/>
      <c r="V375" s="29"/>
      <c r="W375" s="44">
        <f t="shared" si="69"/>
        <v>1.760598347551946</v>
      </c>
      <c r="X375" s="29"/>
      <c r="Y375" s="31"/>
      <c r="Z375" s="31"/>
      <c r="AA375" s="31"/>
      <c r="AB375" s="31"/>
      <c r="AC375" s="29"/>
      <c r="AD375" s="29"/>
      <c r="AE375" s="29"/>
      <c r="AF375" s="29"/>
      <c r="AG375" s="63"/>
      <c r="AH375" s="32"/>
      <c r="AI375" s="32"/>
      <c r="AJ375" s="32"/>
      <c r="AK375" s="32"/>
      <c r="AL375" s="29"/>
      <c r="AM375" s="29"/>
      <c r="AN375" s="29"/>
      <c r="AO375" s="29"/>
      <c r="AP375" s="29"/>
      <c r="AQ375" s="29"/>
      <c r="AR375" s="29"/>
      <c r="AS375" s="29"/>
      <c r="AT375" s="29"/>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c r="JC375" s="10"/>
      <c r="JD375" s="10"/>
      <c r="JE375" s="10"/>
      <c r="JF375" s="10"/>
      <c r="JG375" s="10"/>
      <c r="JH375" s="10"/>
      <c r="JI375" s="10"/>
      <c r="JJ375" s="10"/>
      <c r="JK375" s="10"/>
      <c r="JL375" s="10"/>
      <c r="JM375" s="10"/>
      <c r="JN375" s="10"/>
      <c r="JO375" s="10"/>
      <c r="JP375" s="10"/>
      <c r="JQ375" s="10"/>
      <c r="JR375" s="10"/>
      <c r="JS375" s="10"/>
      <c r="JT375" s="10"/>
      <c r="JU375" s="10"/>
      <c r="JV375" s="10"/>
      <c r="JW375" s="10"/>
      <c r="JX375" s="10"/>
      <c r="JY375" s="10"/>
      <c r="JZ375" s="10"/>
      <c r="KA375" s="10"/>
      <c r="KB375" s="10"/>
      <c r="KC375" s="10"/>
      <c r="KD375" s="10"/>
      <c r="KE375" s="10"/>
      <c r="KF375" s="10"/>
      <c r="KG375" s="10"/>
      <c r="KH375" s="10"/>
      <c r="KI375" s="10"/>
      <c r="KJ375" s="10"/>
      <c r="KK375" s="10"/>
      <c r="KL375" s="10"/>
      <c r="KM375" s="10"/>
      <c r="KN375" s="10"/>
      <c r="KO375" s="10"/>
      <c r="KP375" s="10"/>
      <c r="KQ375" s="10"/>
      <c r="KR375" s="10"/>
      <c r="KS375" s="10"/>
      <c r="KT375" s="10"/>
      <c r="KU375" s="10"/>
      <c r="KV375" s="10"/>
      <c r="KW375" s="10"/>
      <c r="KX375" s="10"/>
      <c r="KY375" s="10"/>
      <c r="KZ375" s="10"/>
      <c r="LA375" s="10"/>
      <c r="LB375" s="10"/>
      <c r="LC375" s="10"/>
      <c r="LD375" s="10"/>
      <c r="LE375" s="10"/>
      <c r="LF375" s="10"/>
      <c r="LG375" s="10"/>
      <c r="LH375" s="10"/>
      <c r="LI375" s="10"/>
      <c r="LJ375" s="10"/>
      <c r="LK375" s="10"/>
      <c r="LL375" s="10"/>
      <c r="LM375" s="10"/>
      <c r="LN375" s="10"/>
      <c r="LO375" s="10"/>
      <c r="LP375" s="10"/>
      <c r="LQ375" s="10"/>
      <c r="LR375" s="10"/>
      <c r="LS375" s="10"/>
      <c r="LT375" s="10"/>
      <c r="LU375" s="10"/>
      <c r="LV375" s="10"/>
      <c r="LW375" s="10"/>
      <c r="LX375" s="10"/>
      <c r="LY375" s="10"/>
      <c r="LZ375" s="10"/>
      <c r="MA375" s="10"/>
      <c r="MB375" s="10"/>
      <c r="MC375" s="10"/>
      <c r="MD375" s="10"/>
      <c r="ME375" s="10"/>
      <c r="MF375" s="10"/>
      <c r="MG375" s="10"/>
      <c r="MH375" s="10"/>
      <c r="MI375" s="10"/>
      <c r="MJ375" s="10"/>
      <c r="MK375" s="10"/>
      <c r="ML375" s="10"/>
      <c r="MM375" s="10"/>
      <c r="MN375" s="10"/>
      <c r="MO375" s="10"/>
      <c r="MP375" s="10"/>
      <c r="MQ375" s="10"/>
      <c r="MR375" s="10"/>
      <c r="MS375" s="10"/>
      <c r="MT375" s="10"/>
      <c r="MU375" s="10"/>
      <c r="MV375" s="10"/>
      <c r="MW375" s="10"/>
      <c r="MX375" s="10"/>
      <c r="MY375" s="10"/>
      <c r="MZ375" s="10"/>
      <c r="NA375" s="10"/>
      <c r="NB375" s="10"/>
      <c r="NC375" s="10"/>
      <c r="ND375" s="10"/>
      <c r="NE375" s="10"/>
      <c r="NF375" s="10"/>
      <c r="NG375" s="10"/>
      <c r="NH375" s="10"/>
      <c r="NI375" s="10"/>
      <c r="NJ375" s="10"/>
      <c r="NK375" s="10"/>
      <c r="NL375" s="10"/>
      <c r="NM375" s="10"/>
      <c r="NN375" s="10"/>
      <c r="NO375" s="10"/>
      <c r="NP375" s="10"/>
      <c r="NQ375" s="10"/>
      <c r="NR375" s="10"/>
      <c r="NS375" s="10"/>
      <c r="NT375" s="10"/>
      <c r="NU375" s="10"/>
      <c r="NV375" s="10"/>
      <c r="NW375" s="10"/>
      <c r="NX375" s="10"/>
      <c r="NY375" s="10"/>
      <c r="NZ375" s="10"/>
      <c r="OA375" s="10"/>
      <c r="OB375" s="10"/>
      <c r="OC375" s="10"/>
      <c r="OD375" s="10"/>
      <c r="OE375" s="10"/>
      <c r="OF375" s="10"/>
      <c r="OG375" s="10"/>
      <c r="OH375" s="10"/>
      <c r="OI375" s="10"/>
      <c r="OJ375" s="10"/>
      <c r="OK375" s="10"/>
      <c r="OL375" s="10"/>
      <c r="OM375" s="10"/>
      <c r="ON375" s="10"/>
      <c r="OO375" s="10"/>
      <c r="OP375" s="10"/>
      <c r="OQ375" s="10"/>
      <c r="OR375" s="10"/>
      <c r="OS375" s="10"/>
      <c r="OT375" s="10"/>
      <c r="OU375" s="10"/>
      <c r="OV375" s="10"/>
      <c r="OW375" s="10"/>
      <c r="OX375" s="10"/>
      <c r="OY375" s="10"/>
      <c r="OZ375" s="10"/>
      <c r="PA375" s="10"/>
      <c r="PB375" s="10"/>
      <c r="PC375" s="10"/>
      <c r="PD375" s="10"/>
      <c r="PE375" s="10"/>
      <c r="PF375" s="10"/>
      <c r="PG375" s="10"/>
      <c r="PH375" s="10"/>
      <c r="PI375" s="10"/>
      <c r="PJ375" s="10"/>
      <c r="PK375" s="10"/>
      <c r="PL375" s="10"/>
      <c r="PM375" s="10"/>
      <c r="PN375" s="10"/>
      <c r="PO375" s="10"/>
      <c r="PP375" s="10"/>
      <c r="PQ375" s="10"/>
      <c r="PR375" s="10"/>
      <c r="PS375" s="10"/>
      <c r="PT375" s="10"/>
      <c r="PU375" s="10"/>
      <c r="PV375" s="10"/>
      <c r="PW375" s="10"/>
      <c r="PX375" s="10"/>
      <c r="PY375" s="10"/>
      <c r="PZ375" s="10"/>
      <c r="QA375" s="10"/>
      <c r="QB375" s="10"/>
      <c r="QC375" s="10"/>
      <c r="QD375" s="10"/>
      <c r="QE375" s="10"/>
      <c r="QF375" s="10"/>
      <c r="QG375" s="10"/>
      <c r="QH375" s="10"/>
      <c r="QI375" s="10"/>
      <c r="QJ375" s="10"/>
      <c r="QK375" s="10"/>
      <c r="QL375" s="10"/>
      <c r="QM375" s="10"/>
      <c r="QN375" s="10"/>
      <c r="QO375" s="10"/>
      <c r="QP375" s="10"/>
      <c r="QQ375" s="10"/>
      <c r="QR375" s="10"/>
      <c r="QS375" s="10"/>
      <c r="QT375" s="10"/>
      <c r="QU375" s="10"/>
      <c r="QV375" s="10"/>
      <c r="QW375" s="10"/>
      <c r="QX375" s="10"/>
      <c r="QY375" s="10"/>
      <c r="QZ375" s="10"/>
      <c r="RA375" s="10"/>
      <c r="RB375" s="10"/>
      <c r="RC375" s="10"/>
      <c r="RD375" s="10"/>
      <c r="RE375" s="10"/>
      <c r="RF375" s="10"/>
      <c r="RG375" s="10"/>
      <c r="RH375" s="10"/>
      <c r="RI375" s="10"/>
      <c r="RJ375" s="10"/>
      <c r="RK375" s="10"/>
      <c r="RL375" s="10"/>
      <c r="RM375" s="10"/>
      <c r="RN375" s="10"/>
      <c r="RO375" s="10"/>
      <c r="RP375" s="10"/>
      <c r="RQ375" s="10"/>
      <c r="RR375" s="10"/>
      <c r="RS375" s="10"/>
      <c r="RT375" s="10"/>
      <c r="RU375" s="10"/>
      <c r="RV375" s="10"/>
      <c r="RW375" s="10"/>
      <c r="RX375" s="10"/>
      <c r="RY375" s="10"/>
      <c r="RZ375" s="10"/>
      <c r="SA375" s="10"/>
      <c r="SB375" s="10"/>
      <c r="SC375" s="10"/>
      <c r="SD375" s="10"/>
      <c r="SE375" s="10"/>
      <c r="SF375" s="10"/>
      <c r="SG375" s="10"/>
      <c r="SH375" s="10"/>
      <c r="SI375" s="10"/>
      <c r="SJ375" s="10"/>
      <c r="SK375" s="10"/>
      <c r="SL375" s="10"/>
      <c r="SM375" s="10"/>
      <c r="SN375" s="10"/>
      <c r="SO375" s="10"/>
      <c r="SP375" s="10"/>
      <c r="SQ375" s="10"/>
      <c r="SR375" s="10"/>
      <c r="SS375" s="10"/>
      <c r="ST375" s="10"/>
      <c r="SU375" s="10"/>
      <c r="SV375" s="10"/>
      <c r="SW375" s="10"/>
      <c r="SX375" s="10"/>
      <c r="SY375" s="10"/>
      <c r="SZ375" s="10"/>
      <c r="TA375" s="10"/>
      <c r="TB375" s="10"/>
      <c r="TC375" s="10"/>
      <c r="TD375" s="10"/>
      <c r="TE375" s="10"/>
      <c r="TF375" s="10"/>
      <c r="TG375" s="10"/>
      <c r="TH375" s="10"/>
      <c r="TI375" s="10"/>
      <c r="TJ375" s="10"/>
      <c r="TK375" s="10"/>
      <c r="TL375" s="10"/>
      <c r="TM375" s="10"/>
      <c r="TN375" s="10"/>
      <c r="TO375" s="10"/>
      <c r="TP375" s="10"/>
      <c r="TQ375" s="10"/>
      <c r="TR375" s="10"/>
      <c r="TS375" s="10"/>
      <c r="TT375" s="10"/>
      <c r="TU375" s="10"/>
      <c r="TV375" s="10"/>
      <c r="TW375" s="10"/>
      <c r="TX375" s="10"/>
      <c r="TY375" s="10"/>
      <c r="TZ375" s="10"/>
      <c r="UA375" s="10"/>
      <c r="UB375" s="10"/>
      <c r="UC375" s="10"/>
      <c r="UD375" s="10"/>
      <c r="UE375" s="10"/>
      <c r="UF375" s="10"/>
      <c r="UG375" s="10"/>
      <c r="UH375" s="10"/>
      <c r="UI375" s="10"/>
      <c r="UJ375" s="10"/>
      <c r="UK375" s="10"/>
      <c r="UL375" s="10"/>
      <c r="UM375" s="10"/>
      <c r="UN375" s="10"/>
      <c r="UO375" s="10"/>
      <c r="UP375" s="10"/>
      <c r="UQ375" s="10"/>
      <c r="UR375" s="10"/>
      <c r="US375" s="10"/>
      <c r="UT375" s="10"/>
      <c r="UU375" s="10"/>
      <c r="UV375" s="10"/>
      <c r="UW375" s="10"/>
      <c r="UX375" s="10"/>
      <c r="UY375" s="10"/>
      <c r="UZ375" s="10"/>
      <c r="VA375" s="10"/>
      <c r="VB375" s="10"/>
      <c r="VC375" s="10"/>
      <c r="VD375" s="10"/>
      <c r="VE375" s="10"/>
      <c r="VF375" s="10"/>
      <c r="VG375" s="10"/>
      <c r="VH375" s="10"/>
      <c r="VI375" s="10"/>
      <c r="VJ375" s="10"/>
      <c r="VK375" s="10"/>
      <c r="VL375" s="10"/>
      <c r="VM375" s="10"/>
      <c r="VN375" s="10"/>
      <c r="VO375" s="10"/>
      <c r="VP375" s="10"/>
      <c r="VQ375" s="10"/>
      <c r="VR375" s="10"/>
      <c r="VS375" s="10"/>
      <c r="VT375" s="10"/>
      <c r="VU375" s="10"/>
      <c r="VV375" s="10"/>
      <c r="VW375" s="10"/>
      <c r="VX375" s="10"/>
      <c r="VY375" s="10"/>
      <c r="VZ375" s="10"/>
      <c r="WA375" s="10"/>
      <c r="WB375" s="10"/>
      <c r="WC375" s="10"/>
      <c r="WD375" s="10"/>
      <c r="WE375" s="10"/>
      <c r="WF375" s="10"/>
      <c r="WG375" s="10"/>
      <c r="WH375" s="10"/>
      <c r="WI375" s="10"/>
      <c r="WJ375" s="10"/>
      <c r="WK375" s="10"/>
      <c r="WL375" s="10"/>
      <c r="WM375" s="10"/>
      <c r="WN375" s="10"/>
      <c r="WO375" s="10"/>
      <c r="WP375" s="10"/>
      <c r="WQ375" s="10"/>
      <c r="WR375" s="10"/>
      <c r="WS375" s="10"/>
      <c r="WT375" s="10"/>
      <c r="WU375" s="10"/>
      <c r="WV375" s="10"/>
      <c r="WW375" s="10"/>
      <c r="WX375" s="10"/>
      <c r="WY375" s="10"/>
      <c r="WZ375" s="10"/>
      <c r="XA375" s="10"/>
      <c r="XB375" s="10"/>
      <c r="XC375" s="10"/>
      <c r="XD375" s="10"/>
      <c r="XE375" s="10"/>
      <c r="XF375" s="10"/>
      <c r="XG375" s="10"/>
      <c r="XH375" s="10"/>
      <c r="XI375" s="10"/>
      <c r="XJ375" s="10"/>
      <c r="XK375" s="10"/>
      <c r="XL375" s="10"/>
      <c r="XM375" s="10"/>
      <c r="XN375" s="10"/>
      <c r="XO375" s="10"/>
      <c r="XP375" s="10"/>
      <c r="XQ375" s="10"/>
      <c r="XR375" s="10"/>
      <c r="XS375" s="10"/>
      <c r="XT375" s="10"/>
      <c r="XU375" s="10"/>
      <c r="XV375" s="10"/>
      <c r="XW375" s="10"/>
      <c r="XX375" s="10"/>
      <c r="XY375" s="10"/>
      <c r="XZ375" s="10"/>
      <c r="YA375" s="10"/>
      <c r="YB375" s="10"/>
      <c r="YC375" s="10"/>
      <c r="YD375" s="10"/>
      <c r="YE375" s="10"/>
      <c r="YF375" s="10"/>
      <c r="YG375" s="10"/>
      <c r="YH375" s="10"/>
      <c r="YI375" s="10"/>
      <c r="YJ375" s="10"/>
      <c r="YK375" s="10"/>
      <c r="YL375" s="10"/>
      <c r="YM375" s="10"/>
      <c r="YN375" s="10"/>
      <c r="YO375" s="10"/>
      <c r="YP375" s="10"/>
      <c r="YQ375" s="10"/>
      <c r="YR375" s="10"/>
      <c r="YS375" s="10"/>
      <c r="YT375" s="10"/>
      <c r="YU375" s="10"/>
      <c r="YV375" s="10"/>
      <c r="YW375" s="10"/>
      <c r="YX375" s="10"/>
      <c r="YY375" s="10"/>
      <c r="YZ375" s="10"/>
      <c r="ZA375" s="10"/>
      <c r="ZB375" s="10"/>
      <c r="ZC375" s="10"/>
      <c r="ZD375" s="10"/>
      <c r="ZE375" s="10"/>
      <c r="ZF375" s="10"/>
      <c r="ZG375" s="10"/>
      <c r="ZH375" s="10"/>
      <c r="ZI375" s="10"/>
      <c r="ZJ375" s="10"/>
      <c r="ZK375" s="10"/>
      <c r="ZL375" s="10"/>
      <c r="ZM375" s="10"/>
      <c r="ZN375" s="10"/>
      <c r="ZO375" s="10"/>
      <c r="ZP375" s="10"/>
      <c r="ZQ375" s="10"/>
      <c r="ZR375" s="10"/>
      <c r="ZS375" s="10"/>
      <c r="ZT375" s="10"/>
      <c r="ZU375" s="10"/>
      <c r="ZV375" s="10"/>
      <c r="ZW375" s="10"/>
      <c r="ZX375" s="10"/>
      <c r="ZY375" s="10"/>
      <c r="ZZ375" s="10"/>
      <c r="AAA375" s="10"/>
      <c r="AAB375" s="10"/>
      <c r="AAC375" s="10"/>
      <c r="AAD375" s="10"/>
      <c r="AAE375" s="10"/>
      <c r="AAF375" s="10"/>
      <c r="AAG375" s="10"/>
      <c r="AAH375" s="10"/>
      <c r="AAI375" s="10"/>
      <c r="AAJ375" s="10"/>
      <c r="AAK375" s="10"/>
      <c r="AAL375" s="10"/>
      <c r="AAM375" s="10"/>
      <c r="AAN375" s="10"/>
      <c r="AAO375" s="10"/>
      <c r="AAP375" s="10"/>
      <c r="AAQ375" s="10"/>
      <c r="AAR375" s="10"/>
      <c r="AAS375" s="10"/>
      <c r="AAT375" s="10"/>
      <c r="AAU375" s="10"/>
      <c r="AAV375" s="10"/>
      <c r="AAW375" s="10"/>
      <c r="AAX375" s="10"/>
      <c r="AAY375" s="10"/>
      <c r="AAZ375" s="10"/>
      <c r="ABA375" s="10"/>
      <c r="ABB375" s="10"/>
      <c r="ABC375" s="10"/>
      <c r="ABD375" s="10"/>
      <c r="ABE375" s="10"/>
      <c r="ABF375" s="10"/>
      <c r="ABG375" s="10"/>
      <c r="ABH375" s="10"/>
      <c r="ABI375" s="10"/>
      <c r="ABJ375" s="10"/>
      <c r="ABK375" s="10"/>
      <c r="ABL375" s="10"/>
      <c r="ABM375" s="10"/>
      <c r="ABN375" s="10"/>
      <c r="ABO375" s="10"/>
      <c r="ABP375" s="10"/>
      <c r="ABQ375" s="10"/>
      <c r="ABR375" s="10"/>
      <c r="ABS375" s="10"/>
      <c r="ABT375" s="10"/>
      <c r="ABU375" s="10"/>
      <c r="ABV375" s="10"/>
      <c r="ABW375" s="10"/>
      <c r="ABX375" s="10"/>
      <c r="ABY375" s="10"/>
      <c r="ABZ375" s="10"/>
      <c r="ACA375" s="10"/>
      <c r="ACB375" s="10"/>
      <c r="ACC375" s="10"/>
      <c r="ACD375" s="10"/>
      <c r="ACE375" s="10"/>
      <c r="ACF375" s="10"/>
      <c r="ACG375" s="10"/>
      <c r="ACH375" s="10"/>
      <c r="ACI375" s="10"/>
      <c r="ACJ375" s="10"/>
      <c r="ACK375" s="10"/>
      <c r="ACL375" s="10"/>
      <c r="ACM375" s="10"/>
      <c r="ACN375" s="10"/>
      <c r="ACO375" s="10"/>
      <c r="ACP375" s="10"/>
      <c r="ACQ375" s="10"/>
      <c r="ACR375" s="10"/>
      <c r="ACS375" s="10"/>
      <c r="ACT375" s="10"/>
      <c r="ACU375" s="10"/>
      <c r="ACV375" s="10"/>
      <c r="ACW375" s="10"/>
      <c r="ACX375" s="10"/>
      <c r="ACY375" s="10"/>
      <c r="ACZ375" s="10"/>
      <c r="ADA375" s="10"/>
      <c r="ADB375" s="10"/>
      <c r="ADC375" s="10"/>
      <c r="ADD375" s="10"/>
      <c r="ADE375" s="10"/>
      <c r="ADF375" s="10"/>
      <c r="ADG375" s="10"/>
      <c r="ADH375" s="10"/>
      <c r="ADI375" s="10"/>
      <c r="ADJ375" s="10"/>
      <c r="ADK375" s="10"/>
      <c r="ADL375" s="10"/>
      <c r="ADM375" s="10"/>
      <c r="ADN375" s="10"/>
      <c r="ADO375" s="10"/>
      <c r="ADP375" s="10"/>
      <c r="ADQ375" s="10"/>
      <c r="ADR375" s="10"/>
      <c r="ADS375" s="10"/>
      <c r="ADT375" s="10"/>
      <c r="ADU375" s="10"/>
      <c r="ADV375" s="10"/>
      <c r="ADW375" s="10"/>
      <c r="ADX375" s="10"/>
      <c r="ADY375" s="10"/>
      <c r="ADZ375" s="10"/>
      <c r="AEA375" s="10"/>
      <c r="AEB375" s="10"/>
      <c r="AEC375" s="10"/>
      <c r="AED375" s="10"/>
      <c r="AEE375" s="10"/>
      <c r="AEF375" s="10"/>
      <c r="AEG375" s="10"/>
      <c r="AEH375" s="10"/>
      <c r="AEI375" s="10"/>
      <c r="AEJ375" s="10"/>
      <c r="AEK375" s="10"/>
      <c r="AEL375" s="10"/>
      <c r="AEM375" s="10"/>
      <c r="AEN375" s="10"/>
      <c r="AEO375" s="10"/>
      <c r="AEP375" s="10"/>
      <c r="AEQ375" s="10"/>
      <c r="AER375" s="10"/>
      <c r="AES375" s="10"/>
      <c r="AET375" s="10"/>
      <c r="AEU375" s="10"/>
      <c r="AEV375" s="10"/>
      <c r="AEW375" s="10"/>
      <c r="AEX375" s="10"/>
      <c r="AEY375" s="10"/>
      <c r="AEZ375" s="10"/>
      <c r="AFA375" s="10"/>
      <c r="AFB375" s="10"/>
      <c r="AFC375" s="10"/>
      <c r="AFD375" s="10"/>
      <c r="AFE375" s="10"/>
      <c r="AFF375" s="10"/>
      <c r="AFG375" s="10"/>
      <c r="AFH375" s="10"/>
      <c r="AFI375" s="10"/>
      <c r="AFJ375" s="10"/>
      <c r="AFK375" s="10"/>
      <c r="AFL375" s="10"/>
      <c r="AFM375" s="10"/>
      <c r="AFN375" s="10"/>
      <c r="AFO375" s="10"/>
      <c r="AFP375" s="10"/>
      <c r="AFQ375" s="10"/>
      <c r="AFR375" s="10"/>
      <c r="AFS375" s="10"/>
      <c r="AFT375" s="10"/>
      <c r="AFU375" s="10"/>
      <c r="AFV375" s="10"/>
      <c r="AFW375" s="10"/>
      <c r="AFX375" s="10"/>
      <c r="AFY375" s="10"/>
      <c r="AFZ375" s="10"/>
      <c r="AGA375" s="10"/>
      <c r="AGB375" s="10"/>
      <c r="AGC375" s="10"/>
      <c r="AGD375" s="10"/>
      <c r="AGE375" s="10"/>
      <c r="AGF375" s="10"/>
      <c r="AGG375" s="10"/>
      <c r="AGH375" s="10"/>
      <c r="AGI375" s="10"/>
      <c r="AGJ375" s="10"/>
      <c r="AGK375" s="10"/>
      <c r="AGL375" s="10"/>
      <c r="AGM375" s="10"/>
      <c r="AGN375" s="10"/>
      <c r="AGO375" s="10"/>
      <c r="AGP375" s="10"/>
      <c r="AGQ375" s="10"/>
      <c r="AGR375" s="10"/>
      <c r="AGS375" s="10"/>
      <c r="AGT375" s="10"/>
      <c r="AGU375" s="10"/>
      <c r="AGV375" s="10"/>
      <c r="AGW375" s="10"/>
      <c r="AGX375" s="10"/>
      <c r="AGY375" s="10"/>
      <c r="AGZ375" s="10"/>
      <c r="AHA375" s="10"/>
      <c r="AHB375" s="10"/>
      <c r="AHC375" s="10"/>
      <c r="AHD375" s="10"/>
      <c r="AHE375" s="10"/>
      <c r="AHF375" s="10"/>
      <c r="AHG375" s="10"/>
      <c r="AHH375" s="10"/>
      <c r="AHI375" s="10"/>
      <c r="AHJ375" s="10"/>
      <c r="AHK375" s="10"/>
      <c r="AHL375" s="10"/>
      <c r="AHM375" s="10"/>
      <c r="AHN375" s="10"/>
      <c r="AHO375" s="10"/>
      <c r="AHP375" s="10"/>
      <c r="AHQ375" s="10"/>
      <c r="AHR375" s="10"/>
      <c r="AHS375" s="10"/>
      <c r="AHT375" s="10"/>
      <c r="AHU375" s="10"/>
      <c r="AHV375" s="10"/>
      <c r="AHW375" s="10"/>
      <c r="AHX375" s="10"/>
      <c r="AHY375" s="10"/>
      <c r="AHZ375" s="10"/>
      <c r="AIA375" s="10"/>
      <c r="AIB375" s="10"/>
      <c r="AIC375" s="10"/>
      <c r="AID375" s="10"/>
      <c r="AIE375" s="10"/>
      <c r="AIF375" s="10"/>
      <c r="AIG375" s="10"/>
      <c r="AIH375" s="10"/>
      <c r="AII375" s="10"/>
      <c r="AIJ375" s="10"/>
      <c r="AIK375" s="10"/>
      <c r="AIL375" s="10"/>
      <c r="AIM375" s="10"/>
      <c r="AIN375" s="10"/>
      <c r="AIO375" s="10"/>
      <c r="AIP375" s="10"/>
      <c r="AIQ375" s="10"/>
      <c r="AIR375" s="10"/>
      <c r="AIS375" s="10"/>
      <c r="AIT375" s="10"/>
      <c r="AIU375" s="10"/>
      <c r="AIV375" s="10"/>
      <c r="AIW375" s="10"/>
      <c r="AIX375" s="10"/>
      <c r="AIY375" s="10"/>
      <c r="AIZ375" s="10"/>
      <c r="AJA375" s="10"/>
      <c r="AJB375" s="10"/>
      <c r="AJC375" s="10"/>
      <c r="AJD375" s="10"/>
      <c r="AJE375" s="10"/>
      <c r="AJF375" s="10"/>
      <c r="AJG375" s="10"/>
      <c r="AJH375" s="10"/>
      <c r="AJI375" s="10"/>
      <c r="AJJ375" s="10"/>
      <c r="AJK375" s="10"/>
      <c r="AJL375" s="10"/>
      <c r="AJM375" s="10"/>
      <c r="AJN375" s="10"/>
      <c r="AJO375" s="10"/>
      <c r="AJP375" s="10"/>
      <c r="AJQ375" s="10"/>
      <c r="AJR375" s="10"/>
      <c r="AJS375" s="10"/>
      <c r="AJT375" s="10"/>
      <c r="AJU375" s="10"/>
      <c r="AJV375" s="10"/>
      <c r="AJW375" s="10"/>
      <c r="AJX375" s="10"/>
      <c r="AJY375" s="10"/>
      <c r="AJZ375" s="10"/>
      <c r="AKA375" s="10"/>
      <c r="AKB375" s="10"/>
      <c r="AKC375" s="10"/>
      <c r="AKD375" s="10"/>
      <c r="AKE375" s="10"/>
      <c r="AKF375" s="10"/>
      <c r="AKG375" s="10"/>
      <c r="AKH375" s="10"/>
      <c r="AKI375" s="10"/>
      <c r="AKJ375" s="10"/>
      <c r="AKK375" s="10"/>
      <c r="AKL375" s="10"/>
      <c r="AKM375" s="10"/>
      <c r="AKN375" s="10"/>
      <c r="AKO375" s="10"/>
      <c r="AKP375" s="10"/>
      <c r="AKQ375" s="10"/>
      <c r="AKR375" s="10"/>
      <c r="AKS375" s="10"/>
      <c r="AKT375" s="10"/>
      <c r="AKU375" s="10"/>
      <c r="AKV375" s="10"/>
      <c r="AKW375" s="10"/>
      <c r="AKX375" s="10"/>
      <c r="AKY375" s="10"/>
      <c r="AKZ375" s="10"/>
      <c r="ALA375" s="10"/>
      <c r="ALB375" s="10"/>
      <c r="ALC375" s="10"/>
      <c r="ALD375" s="10"/>
      <c r="ALE375" s="10"/>
      <c r="ALF375" s="10"/>
      <c r="ALG375" s="10"/>
      <c r="ALH375" s="10"/>
      <c r="ALI375" s="10"/>
      <c r="ALJ375" s="10"/>
      <c r="ALK375" s="10"/>
      <c r="ALL375" s="10"/>
      <c r="ALM375" s="10"/>
      <c r="ALN375" s="10"/>
      <c r="ALO375" s="10"/>
      <c r="ALP375" s="10"/>
      <c r="ALQ375" s="10"/>
      <c r="ALR375" s="10"/>
      <c r="ALS375" s="10"/>
      <c r="ALT375" s="10"/>
      <c r="ALU375" s="10"/>
      <c r="ALV375" s="10"/>
      <c r="ALW375" s="10"/>
      <c r="ALX375" s="10"/>
      <c r="ALY375" s="10"/>
      <c r="ALZ375" s="10"/>
      <c r="AMA375" s="10"/>
      <c r="AMB375" s="10"/>
      <c r="AMC375" s="10"/>
      <c r="AMD375" s="10"/>
      <c r="AME375" s="10"/>
      <c r="AMF375" s="10"/>
      <c r="AMG375" s="10"/>
      <c r="AMH375" s="10"/>
      <c r="AMI375" s="10"/>
      <c r="AMJ375" s="10"/>
      <c r="AMK375" s="10"/>
      <c r="AML375" s="10"/>
      <c r="AMM375" s="10"/>
      <c r="AMN375" s="10"/>
      <c r="AMO375" s="10"/>
      <c r="AMP375" s="10"/>
      <c r="AMQ375" s="10"/>
      <c r="AMR375" s="10"/>
      <c r="AMS375" s="10"/>
      <c r="AMT375" s="10"/>
      <c r="AMU375" s="10"/>
      <c r="AMV375" s="10"/>
      <c r="AMW375" s="10"/>
      <c r="AMX375" s="10"/>
      <c r="AMY375" s="10"/>
      <c r="AMZ375" s="10"/>
      <c r="ANA375" s="10"/>
      <c r="ANB375" s="10"/>
      <c r="ANC375" s="10"/>
      <c r="AND375" s="10"/>
      <c r="ANE375" s="10"/>
      <c r="ANF375" s="10"/>
      <c r="ANG375" s="10"/>
      <c r="ANH375" s="10"/>
      <c r="ANI375" s="10"/>
      <c r="ANJ375" s="10"/>
      <c r="ANK375" s="10"/>
      <c r="ANL375" s="10"/>
      <c r="ANM375" s="10"/>
      <c r="ANN375" s="10"/>
      <c r="ANO375" s="10"/>
      <c r="ANP375" s="10"/>
      <c r="ANQ375" s="10"/>
      <c r="ANR375" s="10"/>
      <c r="ANS375" s="10"/>
      <c r="ANT375" s="10"/>
      <c r="ANU375" s="10"/>
      <c r="ANV375" s="10"/>
      <c r="ANW375" s="10"/>
      <c r="ANX375" s="10"/>
      <c r="ANY375" s="10"/>
      <c r="ANZ375" s="10"/>
      <c r="AOA375" s="10"/>
      <c r="AOB375" s="10"/>
      <c r="AOC375" s="10"/>
      <c r="AOD375" s="10"/>
      <c r="AOE375" s="10"/>
      <c r="AOF375" s="10"/>
      <c r="AOG375" s="10"/>
      <c r="AOH375" s="10"/>
      <c r="AOI375" s="10"/>
      <c r="AOJ375" s="10"/>
      <c r="AOK375" s="10"/>
      <c r="AOL375" s="10"/>
      <c r="AOM375" s="10"/>
      <c r="AON375" s="10"/>
      <c r="AOO375" s="10"/>
      <c r="AOP375" s="10"/>
      <c r="AOQ375" s="10"/>
      <c r="AOR375" s="10"/>
      <c r="AOS375" s="10"/>
      <c r="AOT375" s="10"/>
      <c r="AOU375" s="10"/>
      <c r="AOV375" s="10"/>
      <c r="AOW375" s="10"/>
      <c r="AOX375" s="10"/>
      <c r="AOY375" s="10"/>
      <c r="AOZ375" s="10"/>
      <c r="APA375" s="10"/>
      <c r="APB375" s="10"/>
      <c r="APC375" s="10"/>
      <c r="APD375" s="10"/>
      <c r="APE375" s="10"/>
      <c r="APF375" s="10"/>
      <c r="APG375" s="10"/>
      <c r="APH375" s="10"/>
      <c r="API375" s="10"/>
      <c r="APJ375" s="10"/>
      <c r="APK375" s="10"/>
      <c r="APL375" s="10"/>
      <c r="APM375" s="10"/>
      <c r="APN375" s="10"/>
      <c r="APO375" s="10"/>
      <c r="APP375" s="10"/>
      <c r="APQ375" s="10"/>
      <c r="APR375" s="10"/>
      <c r="APS375" s="10"/>
      <c r="APT375" s="10"/>
      <c r="APU375" s="10"/>
      <c r="APV375" s="10"/>
      <c r="APW375" s="10"/>
      <c r="APX375" s="10"/>
      <c r="APY375" s="10"/>
      <c r="APZ375" s="10"/>
      <c r="AQA375" s="10"/>
      <c r="AQB375" s="10"/>
      <c r="AQC375" s="10"/>
      <c r="AQD375" s="10"/>
      <c r="AQE375" s="10"/>
      <c r="AQF375" s="10"/>
      <c r="AQG375" s="10"/>
      <c r="AQH375" s="10"/>
      <c r="AQI375" s="10"/>
      <c r="AQJ375" s="10"/>
      <c r="AQK375" s="10"/>
      <c r="AQL375" s="10"/>
      <c r="AQM375" s="10"/>
      <c r="AQN375" s="10"/>
      <c r="AQO375" s="10"/>
      <c r="AQP375" s="10"/>
      <c r="AQQ375" s="10"/>
      <c r="AQR375" s="10"/>
      <c r="AQS375" s="10"/>
      <c r="AQT375" s="10"/>
      <c r="AQU375" s="10"/>
      <c r="AQV375" s="10"/>
      <c r="AQW375" s="10"/>
      <c r="AQX375" s="10"/>
      <c r="AQY375" s="10"/>
      <c r="AQZ375" s="10"/>
      <c r="ARA375" s="10"/>
      <c r="ARB375" s="10"/>
      <c r="ARC375" s="10"/>
      <c r="ARD375" s="10"/>
      <c r="ARE375" s="10"/>
      <c r="ARF375" s="10"/>
      <c r="ARG375" s="10"/>
      <c r="ARH375" s="10"/>
      <c r="ARI375" s="10"/>
      <c r="ARJ375" s="10"/>
      <c r="ARK375" s="10"/>
      <c r="ARL375" s="10"/>
      <c r="ARM375" s="10"/>
      <c r="ARN375" s="10"/>
      <c r="ARO375" s="10"/>
      <c r="ARP375" s="10"/>
      <c r="ARQ375" s="10"/>
      <c r="ARR375" s="10"/>
      <c r="ARS375" s="10"/>
      <c r="ART375" s="10"/>
      <c r="ARU375" s="10"/>
      <c r="ARV375" s="10"/>
      <c r="ARW375" s="10"/>
      <c r="ARX375" s="10"/>
      <c r="ARY375" s="10"/>
      <c r="ARZ375" s="10"/>
      <c r="ASA375" s="10"/>
      <c r="ASB375" s="10"/>
      <c r="ASC375" s="10"/>
      <c r="ASD375" s="10"/>
      <c r="ASE375" s="10"/>
      <c r="ASF375" s="10"/>
      <c r="ASG375" s="10"/>
      <c r="ASH375" s="10"/>
      <c r="ASI375" s="10"/>
      <c r="ASJ375" s="10"/>
      <c r="ASK375" s="10"/>
      <c r="ASL375" s="10"/>
      <c r="ASM375" s="10"/>
      <c r="ASN375" s="10"/>
      <c r="ASO375" s="10"/>
      <c r="ASP375" s="10"/>
      <c r="ASQ375" s="10"/>
      <c r="ASR375" s="10"/>
      <c r="ASS375" s="10"/>
      <c r="AST375" s="10"/>
      <c r="ASU375" s="10"/>
      <c r="ASV375" s="10"/>
      <c r="ASW375" s="10"/>
      <c r="ASX375" s="10"/>
      <c r="ASY375" s="10"/>
      <c r="ASZ375" s="10"/>
      <c r="ATA375" s="10"/>
      <c r="ATB375" s="10"/>
      <c r="ATC375" s="10"/>
      <c r="ATD375" s="10"/>
      <c r="ATE375" s="10"/>
      <c r="ATF375" s="10"/>
      <c r="ATG375" s="10"/>
      <c r="ATH375" s="10"/>
      <c r="ATI375" s="10"/>
      <c r="ATJ375" s="10"/>
      <c r="ATK375" s="10"/>
      <c r="ATL375" s="10"/>
      <c r="ATM375" s="10"/>
      <c r="ATN375" s="10"/>
      <c r="ATO375" s="10"/>
      <c r="ATP375" s="10"/>
      <c r="ATQ375" s="10"/>
      <c r="ATR375" s="10"/>
      <c r="ATS375" s="10"/>
      <c r="ATT375" s="10"/>
      <c r="ATU375" s="10"/>
      <c r="ATV375" s="10"/>
      <c r="ATW375" s="10"/>
      <c r="ATX375" s="10"/>
      <c r="ATY375" s="10"/>
      <c r="ATZ375" s="10"/>
      <c r="AUA375" s="10"/>
      <c r="AUB375" s="10"/>
      <c r="AUC375" s="10"/>
      <c r="AUD375" s="10"/>
      <c r="AUE375" s="10"/>
      <c r="AUF375" s="10"/>
      <c r="AUG375" s="10"/>
      <c r="AUH375" s="10"/>
      <c r="AUI375" s="10"/>
      <c r="AUJ375" s="10"/>
      <c r="AUK375" s="10"/>
      <c r="AUL375" s="10"/>
      <c r="AUM375" s="10"/>
      <c r="AUN375" s="10"/>
      <c r="AUO375" s="10"/>
      <c r="AUP375" s="10"/>
      <c r="AUQ375" s="10"/>
      <c r="AUR375" s="10"/>
      <c r="AUS375" s="10"/>
      <c r="AUT375" s="10"/>
      <c r="AUU375" s="10"/>
      <c r="AUV375" s="10"/>
      <c r="AUW375" s="10"/>
      <c r="AUX375" s="10"/>
      <c r="AUY375" s="10"/>
      <c r="AUZ375" s="10"/>
      <c r="AVA375" s="10"/>
      <c r="AVB375" s="10"/>
      <c r="AVC375" s="10"/>
      <c r="AVD375" s="10"/>
      <c r="AVE375" s="10"/>
      <c r="AVF375" s="10"/>
      <c r="AVG375" s="10"/>
      <c r="AVH375" s="10"/>
      <c r="AVI375" s="10"/>
      <c r="AVJ375" s="10"/>
      <c r="AVK375" s="10"/>
      <c r="AVL375" s="10"/>
      <c r="AVM375" s="10"/>
      <c r="AVN375" s="10"/>
      <c r="AVO375" s="10"/>
      <c r="AVP375" s="10"/>
      <c r="AVQ375" s="10"/>
      <c r="AVR375" s="10"/>
      <c r="AVS375" s="10"/>
      <c r="AVT375" s="10"/>
      <c r="AVU375" s="10"/>
      <c r="AVV375" s="10"/>
      <c r="AVW375" s="10"/>
      <c r="AVX375" s="10"/>
      <c r="AVY375" s="10"/>
      <c r="AVZ375" s="10"/>
      <c r="AWA375" s="10"/>
      <c r="AWB375" s="10"/>
      <c r="AWC375" s="10"/>
      <c r="AWD375" s="10"/>
      <c r="AWE375" s="10"/>
      <c r="AWF375" s="10"/>
      <c r="AWG375" s="10"/>
      <c r="AWH375" s="10"/>
      <c r="AWI375" s="10"/>
      <c r="AWJ375" s="10"/>
      <c r="AWK375" s="10"/>
      <c r="AWL375" s="10"/>
      <c r="AWM375" s="10"/>
      <c r="AWN375" s="10"/>
      <c r="AWO375" s="10"/>
      <c r="AWP375" s="10"/>
      <c r="AWQ375" s="10"/>
      <c r="AWR375" s="10"/>
      <c r="AWS375" s="10"/>
      <c r="AWT375" s="10"/>
      <c r="AWU375" s="10"/>
      <c r="AWV375" s="10"/>
      <c r="AWW375" s="10"/>
      <c r="AWX375" s="10"/>
      <c r="AWY375" s="10"/>
      <c r="AWZ375" s="10"/>
      <c r="AXA375" s="10"/>
      <c r="AXB375" s="10"/>
      <c r="AXC375" s="10"/>
      <c r="AXD375" s="10"/>
      <c r="AXE375" s="10"/>
      <c r="AXF375" s="10"/>
      <c r="AXG375" s="10"/>
      <c r="AXH375" s="10"/>
      <c r="AXI375" s="10"/>
      <c r="AXJ375" s="10"/>
      <c r="AXK375" s="10"/>
      <c r="AXL375" s="10"/>
      <c r="AXM375" s="10"/>
      <c r="AXN375" s="10"/>
      <c r="AXO375" s="10"/>
      <c r="AXP375" s="10"/>
      <c r="AXQ375" s="10"/>
      <c r="AXR375" s="10"/>
      <c r="AXS375" s="10"/>
      <c r="AXT375" s="10"/>
      <c r="AXU375" s="10"/>
      <c r="AXV375" s="10"/>
      <c r="AXW375" s="10"/>
      <c r="AXX375" s="10"/>
      <c r="AXY375" s="10"/>
      <c r="AXZ375" s="10"/>
      <c r="AYA375" s="10"/>
      <c r="AYB375" s="10"/>
      <c r="AYC375" s="10"/>
      <c r="AYD375" s="10"/>
      <c r="AYE375" s="10"/>
      <c r="AYF375" s="10"/>
      <c r="AYG375" s="10"/>
      <c r="AYH375" s="10"/>
      <c r="AYI375" s="10"/>
      <c r="AYJ375" s="10"/>
      <c r="AYK375" s="10"/>
      <c r="AYL375" s="10"/>
      <c r="AYM375" s="10"/>
      <c r="AYN375" s="10"/>
      <c r="AYO375" s="10"/>
      <c r="AYP375" s="10"/>
      <c r="AYQ375" s="10"/>
      <c r="AYR375" s="10"/>
      <c r="AYS375" s="10"/>
      <c r="AYT375" s="10"/>
      <c r="AYU375" s="10"/>
      <c r="AYV375" s="10"/>
      <c r="AYW375" s="10"/>
      <c r="AYX375" s="10"/>
      <c r="AYY375" s="10"/>
      <c r="AYZ375" s="10"/>
      <c r="AZA375" s="10"/>
      <c r="AZB375" s="10"/>
      <c r="AZC375" s="10"/>
      <c r="AZD375" s="10"/>
      <c r="AZE375" s="10"/>
      <c r="AZF375" s="10"/>
      <c r="AZG375" s="10"/>
      <c r="AZH375" s="10"/>
      <c r="AZI375" s="10"/>
      <c r="AZJ375" s="10"/>
      <c r="AZK375" s="10"/>
      <c r="AZL375" s="10"/>
      <c r="AZM375" s="10"/>
      <c r="AZN375" s="10"/>
      <c r="AZO375" s="10"/>
      <c r="AZP375" s="10"/>
      <c r="AZQ375" s="10"/>
      <c r="AZR375" s="10"/>
      <c r="AZS375" s="10"/>
      <c r="AZT375" s="10"/>
      <c r="AZU375" s="10"/>
      <c r="AZV375" s="10"/>
      <c r="AZW375" s="10"/>
      <c r="AZX375" s="10"/>
      <c r="AZY375" s="10"/>
      <c r="AZZ375" s="10"/>
      <c r="BAA375" s="10"/>
      <c r="BAB375" s="10"/>
      <c r="BAC375" s="10"/>
      <c r="BAD375" s="10"/>
      <c r="BAE375" s="10"/>
      <c r="BAF375" s="10"/>
      <c r="BAG375" s="10"/>
      <c r="BAH375" s="10"/>
      <c r="BAI375" s="10"/>
      <c r="BAJ375" s="10"/>
      <c r="BAK375" s="10"/>
      <c r="BAL375" s="10"/>
      <c r="BAM375" s="10"/>
      <c r="BAN375" s="10"/>
      <c r="BAO375" s="10"/>
      <c r="BAP375" s="10"/>
      <c r="BAQ375" s="10"/>
      <c r="BAR375" s="10"/>
      <c r="BAS375" s="10"/>
      <c r="BAT375" s="10"/>
      <c r="BAU375" s="10"/>
      <c r="BAV375" s="10"/>
      <c r="BAW375" s="10"/>
      <c r="BAX375" s="10"/>
      <c r="BAY375" s="10"/>
      <c r="BAZ375" s="10"/>
      <c r="BBA375" s="10"/>
      <c r="BBB375" s="10"/>
      <c r="BBC375" s="10"/>
      <c r="BBD375" s="10"/>
      <c r="BBE375" s="10"/>
      <c r="BBF375" s="10"/>
      <c r="BBG375" s="10"/>
      <c r="BBH375" s="10"/>
      <c r="BBI375" s="10"/>
      <c r="BBJ375" s="10"/>
      <c r="BBK375" s="10"/>
      <c r="BBL375" s="10"/>
      <c r="BBM375" s="10"/>
      <c r="BBN375" s="10"/>
      <c r="BBO375" s="10"/>
      <c r="BBP375" s="10"/>
      <c r="BBQ375" s="10"/>
      <c r="BBR375" s="10"/>
      <c r="BBS375" s="10"/>
      <c r="BBT375" s="10"/>
      <c r="BBU375" s="10"/>
      <c r="BBV375" s="10"/>
      <c r="BBW375" s="10"/>
      <c r="BBX375" s="10"/>
      <c r="BBY375" s="10"/>
      <c r="BBZ375" s="10"/>
      <c r="BCA375" s="10"/>
      <c r="BCB375" s="10"/>
      <c r="BCC375" s="10"/>
      <c r="BCD375" s="10"/>
      <c r="BCE375" s="10"/>
      <c r="BCF375" s="10"/>
      <c r="BCG375" s="10"/>
      <c r="BCH375" s="10"/>
      <c r="BCI375" s="10"/>
      <c r="BCJ375" s="10"/>
      <c r="BCK375" s="10"/>
      <c r="BCL375" s="10"/>
      <c r="BCM375" s="10"/>
      <c r="BCN375" s="10"/>
      <c r="BCO375" s="10"/>
      <c r="BCP375" s="10"/>
      <c r="BCQ375" s="10"/>
      <c r="BCR375" s="10"/>
      <c r="BCS375" s="10"/>
      <c r="BCT375" s="10"/>
    </row>
    <row r="376" spans="1:1450" s="61" customFormat="1" x14ac:dyDescent="0.25">
      <c r="A376" s="115" t="s">
        <v>655</v>
      </c>
      <c r="B376" s="53" t="s">
        <v>655</v>
      </c>
      <c r="C376" s="121" t="s">
        <v>84</v>
      </c>
      <c r="D376" s="52" t="s">
        <v>807</v>
      </c>
      <c r="E376" s="118" t="s">
        <v>805</v>
      </c>
      <c r="F376" s="118" t="s">
        <v>656</v>
      </c>
      <c r="G376" s="53">
        <v>189340</v>
      </c>
      <c r="H376" s="53">
        <v>11229</v>
      </c>
      <c r="I376" s="53">
        <v>4037</v>
      </c>
      <c r="J376" s="53"/>
      <c r="K376" s="53"/>
      <c r="L376" s="52"/>
      <c r="M376" s="52"/>
      <c r="N376" s="52"/>
      <c r="O376" s="52">
        <f t="shared" si="59"/>
        <v>1</v>
      </c>
      <c r="P376" s="52"/>
      <c r="Q376" s="55">
        <f t="shared" si="67"/>
        <v>83234.25</v>
      </c>
      <c r="R376" s="56" t="str">
        <f t="shared" si="68"/>
        <v/>
      </c>
      <c r="S376" s="56" t="str">
        <f t="shared" si="60"/>
        <v/>
      </c>
      <c r="T376" s="52"/>
      <c r="U376" s="52"/>
      <c r="V376" s="52"/>
      <c r="W376" s="55" t="str">
        <f t="shared" si="69"/>
        <v/>
      </c>
      <c r="X376" s="52"/>
      <c r="Y376" s="58"/>
      <c r="Z376" s="58"/>
      <c r="AA376" s="58"/>
      <c r="AB376" s="58"/>
      <c r="AC376" s="52"/>
      <c r="AD376" s="52"/>
      <c r="AE376" s="52"/>
      <c r="AF376" s="29"/>
      <c r="AG376" s="60"/>
      <c r="AH376" s="59"/>
      <c r="AI376" s="59"/>
      <c r="AJ376" s="59"/>
      <c r="AK376" s="59"/>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2"/>
      <c r="FH376" s="52"/>
      <c r="FI376" s="52"/>
      <c r="FJ376" s="52"/>
      <c r="FK376" s="52"/>
      <c r="FL376" s="52"/>
      <c r="FM376" s="52"/>
      <c r="FN376" s="52"/>
      <c r="FO376" s="52"/>
      <c r="FP376" s="52"/>
      <c r="FQ376" s="52"/>
      <c r="FR376" s="52"/>
      <c r="FS376" s="52"/>
      <c r="FT376" s="52"/>
      <c r="FU376" s="52"/>
      <c r="FV376" s="52"/>
      <c r="FW376" s="52"/>
      <c r="FX376" s="52"/>
      <c r="FY376" s="52"/>
      <c r="FZ376" s="52"/>
      <c r="GA376" s="52"/>
      <c r="GB376" s="52"/>
      <c r="GC376" s="52"/>
      <c r="GD376" s="52"/>
      <c r="GE376" s="52"/>
      <c r="GF376" s="52"/>
      <c r="GG376" s="52"/>
      <c r="GH376" s="52"/>
      <c r="GI376" s="52"/>
      <c r="GJ376" s="52"/>
      <c r="GK376" s="52"/>
      <c r="GL376" s="52"/>
      <c r="GM376" s="52"/>
      <c r="GN376" s="52"/>
      <c r="GO376" s="52"/>
      <c r="GP376" s="52"/>
      <c r="GQ376" s="52"/>
      <c r="GR376" s="52"/>
      <c r="GS376" s="52"/>
      <c r="GT376" s="52"/>
      <c r="GU376" s="52"/>
      <c r="GV376" s="52"/>
      <c r="GW376" s="52"/>
      <c r="GX376" s="52"/>
      <c r="GY376" s="52"/>
      <c r="GZ376" s="52"/>
      <c r="HA376" s="52"/>
      <c r="HB376" s="52"/>
      <c r="HC376" s="52"/>
      <c r="HD376" s="52"/>
      <c r="HE376" s="52"/>
      <c r="HF376" s="52"/>
      <c r="HG376" s="52"/>
      <c r="HH376" s="52"/>
      <c r="HI376" s="52"/>
      <c r="HJ376" s="52"/>
      <c r="HK376" s="52"/>
      <c r="HL376" s="52"/>
      <c r="HM376" s="52"/>
      <c r="HN376" s="52"/>
      <c r="HO376" s="52"/>
      <c r="HP376" s="52"/>
      <c r="HQ376" s="52"/>
      <c r="HR376" s="52"/>
      <c r="HS376" s="52"/>
      <c r="HT376" s="52"/>
      <c r="HU376" s="52"/>
      <c r="HV376" s="52"/>
      <c r="HW376" s="52"/>
      <c r="HX376" s="52"/>
      <c r="HY376" s="52"/>
      <c r="HZ376" s="52"/>
      <c r="IA376" s="52"/>
      <c r="IB376" s="52"/>
      <c r="IC376" s="52"/>
      <c r="ID376" s="52"/>
      <c r="IE376" s="52"/>
      <c r="IF376" s="52"/>
      <c r="IG376" s="52"/>
      <c r="IH376" s="52"/>
      <c r="II376" s="52"/>
      <c r="IJ376" s="52"/>
      <c r="IK376" s="52"/>
      <c r="IL376" s="52"/>
      <c r="IM376" s="52"/>
      <c r="IN376" s="52"/>
      <c r="IO376" s="52"/>
      <c r="IP376" s="52"/>
      <c r="IQ376" s="52"/>
      <c r="IR376" s="52"/>
      <c r="IS376" s="52"/>
      <c r="IT376" s="52"/>
      <c r="IU376" s="52"/>
      <c r="IV376" s="52"/>
      <c r="IW376" s="52"/>
      <c r="IX376" s="52"/>
      <c r="IY376" s="52"/>
      <c r="IZ376" s="52"/>
      <c r="JA376" s="52"/>
      <c r="JB376" s="52"/>
      <c r="JC376" s="52"/>
      <c r="JD376" s="52"/>
      <c r="JE376" s="52"/>
      <c r="JF376" s="52"/>
      <c r="JG376" s="52"/>
      <c r="JH376" s="52"/>
      <c r="JI376" s="52"/>
      <c r="JJ376" s="52"/>
      <c r="JK376" s="52"/>
      <c r="JL376" s="52"/>
      <c r="JM376" s="52"/>
      <c r="JN376" s="52"/>
      <c r="JO376" s="52"/>
      <c r="JP376" s="52"/>
      <c r="JQ376" s="52"/>
      <c r="JR376" s="52"/>
      <c r="JS376" s="52"/>
      <c r="JT376" s="52"/>
      <c r="JU376" s="52"/>
      <c r="JV376" s="52"/>
      <c r="JW376" s="52"/>
      <c r="JX376" s="52"/>
      <c r="JY376" s="52"/>
      <c r="JZ376" s="52"/>
      <c r="KA376" s="52"/>
      <c r="KB376" s="52"/>
      <c r="KC376" s="52"/>
      <c r="KD376" s="52"/>
      <c r="KE376" s="52"/>
      <c r="KF376" s="52"/>
      <c r="KG376" s="52"/>
      <c r="KH376" s="52"/>
      <c r="KI376" s="52"/>
      <c r="KJ376" s="52"/>
      <c r="KK376" s="52"/>
      <c r="KL376" s="52"/>
      <c r="KM376" s="52"/>
      <c r="KN376" s="52"/>
      <c r="KO376" s="52"/>
      <c r="KP376" s="52"/>
      <c r="KQ376" s="52"/>
      <c r="KR376" s="52"/>
      <c r="KS376" s="52"/>
      <c r="KT376" s="52"/>
      <c r="KU376" s="52"/>
      <c r="KV376" s="52"/>
      <c r="KW376" s="52"/>
      <c r="KX376" s="52"/>
      <c r="KY376" s="52"/>
      <c r="KZ376" s="52"/>
      <c r="LA376" s="52"/>
      <c r="LB376" s="52"/>
      <c r="LC376" s="52"/>
      <c r="LD376" s="52"/>
      <c r="LE376" s="52"/>
      <c r="LF376" s="52"/>
      <c r="LG376" s="52"/>
      <c r="LH376" s="52"/>
      <c r="LI376" s="52"/>
      <c r="LJ376" s="52"/>
      <c r="LK376" s="52"/>
      <c r="LL376" s="52"/>
      <c r="LM376" s="52"/>
      <c r="LN376" s="52"/>
      <c r="LO376" s="52"/>
      <c r="LP376" s="52"/>
      <c r="LQ376" s="52"/>
      <c r="LR376" s="52"/>
      <c r="LS376" s="52"/>
      <c r="LT376" s="52"/>
      <c r="LU376" s="52"/>
      <c r="LV376" s="52"/>
      <c r="LW376" s="52"/>
      <c r="LX376" s="52"/>
      <c r="LY376" s="52"/>
      <c r="LZ376" s="52"/>
      <c r="MA376" s="52"/>
      <c r="MB376" s="52"/>
      <c r="MC376" s="52"/>
      <c r="MD376" s="52"/>
      <c r="ME376" s="52"/>
      <c r="MF376" s="52"/>
      <c r="MG376" s="52"/>
      <c r="MH376" s="52"/>
      <c r="MI376" s="52"/>
      <c r="MJ376" s="52"/>
      <c r="MK376" s="52"/>
      <c r="ML376" s="52"/>
      <c r="MM376" s="52"/>
      <c r="MN376" s="52"/>
      <c r="MO376" s="52"/>
      <c r="MP376" s="52"/>
      <c r="MQ376" s="52"/>
      <c r="MR376" s="52"/>
      <c r="MS376" s="52"/>
      <c r="MT376" s="52"/>
      <c r="MU376" s="52"/>
      <c r="MV376" s="52"/>
      <c r="MW376" s="52"/>
      <c r="MX376" s="52"/>
      <c r="MY376" s="52"/>
      <c r="MZ376" s="52"/>
      <c r="NA376" s="52"/>
      <c r="NB376" s="52"/>
      <c r="NC376" s="52"/>
      <c r="ND376" s="52"/>
      <c r="NE376" s="52"/>
      <c r="NF376" s="52"/>
      <c r="NG376" s="52"/>
      <c r="NH376" s="52"/>
      <c r="NI376" s="52"/>
      <c r="NJ376" s="52"/>
      <c r="NK376" s="52"/>
      <c r="NL376" s="52"/>
      <c r="NM376" s="52"/>
      <c r="NN376" s="52"/>
      <c r="NO376" s="52"/>
      <c r="NP376" s="52"/>
      <c r="NQ376" s="52"/>
      <c r="NR376" s="52"/>
      <c r="NS376" s="52"/>
      <c r="NT376" s="52"/>
      <c r="NU376" s="52"/>
      <c r="NV376" s="52"/>
      <c r="NW376" s="52"/>
      <c r="NX376" s="52"/>
      <c r="NY376" s="52"/>
      <c r="NZ376" s="52"/>
      <c r="OA376" s="52"/>
      <c r="OB376" s="52"/>
      <c r="OC376" s="52"/>
      <c r="OD376" s="52"/>
      <c r="OE376" s="52"/>
      <c r="OF376" s="52"/>
      <c r="OG376" s="52"/>
      <c r="OH376" s="52"/>
      <c r="OI376" s="52"/>
      <c r="OJ376" s="52"/>
      <c r="OK376" s="52"/>
      <c r="OL376" s="52"/>
      <c r="OM376" s="52"/>
      <c r="ON376" s="52"/>
      <c r="OO376" s="52"/>
      <c r="OP376" s="52"/>
      <c r="OQ376" s="52"/>
      <c r="OR376" s="52"/>
      <c r="OS376" s="52"/>
      <c r="OT376" s="52"/>
      <c r="OU376" s="52"/>
      <c r="OV376" s="52"/>
      <c r="OW376" s="52"/>
      <c r="OX376" s="52"/>
      <c r="OY376" s="52"/>
      <c r="OZ376" s="52"/>
      <c r="PA376" s="52"/>
      <c r="PB376" s="52"/>
      <c r="PC376" s="52"/>
      <c r="PD376" s="52"/>
      <c r="PE376" s="52"/>
      <c r="PF376" s="52"/>
      <c r="PG376" s="52"/>
      <c r="PH376" s="52"/>
      <c r="PI376" s="52"/>
      <c r="PJ376" s="52"/>
      <c r="PK376" s="52"/>
      <c r="PL376" s="52"/>
      <c r="PM376" s="52"/>
      <c r="PN376" s="52"/>
      <c r="PO376" s="52"/>
      <c r="PP376" s="52"/>
      <c r="PQ376" s="52"/>
      <c r="PR376" s="52"/>
      <c r="PS376" s="52"/>
      <c r="PT376" s="52"/>
      <c r="PU376" s="52"/>
      <c r="PV376" s="52"/>
      <c r="PW376" s="52"/>
      <c r="PX376" s="52"/>
      <c r="PY376" s="52"/>
      <c r="PZ376" s="52"/>
      <c r="QA376" s="52"/>
      <c r="QB376" s="52"/>
      <c r="QC376" s="52"/>
      <c r="QD376" s="52"/>
      <c r="QE376" s="52"/>
      <c r="QF376" s="52"/>
      <c r="QG376" s="52"/>
      <c r="QH376" s="52"/>
      <c r="QI376" s="52"/>
      <c r="QJ376" s="52"/>
      <c r="QK376" s="52"/>
      <c r="QL376" s="52"/>
      <c r="QM376" s="52"/>
      <c r="QN376" s="52"/>
      <c r="QO376" s="52"/>
      <c r="QP376" s="52"/>
      <c r="QQ376" s="52"/>
      <c r="QR376" s="52"/>
      <c r="QS376" s="52"/>
      <c r="QT376" s="52"/>
      <c r="QU376" s="52"/>
      <c r="QV376" s="52"/>
      <c r="QW376" s="52"/>
      <c r="QX376" s="52"/>
      <c r="QY376" s="52"/>
      <c r="QZ376" s="52"/>
      <c r="RA376" s="52"/>
      <c r="RB376" s="52"/>
      <c r="RC376" s="52"/>
      <c r="RD376" s="52"/>
      <c r="RE376" s="52"/>
      <c r="RF376" s="52"/>
      <c r="RG376" s="52"/>
      <c r="RH376" s="52"/>
      <c r="RI376" s="52"/>
      <c r="RJ376" s="52"/>
      <c r="RK376" s="52"/>
      <c r="RL376" s="52"/>
      <c r="RM376" s="52"/>
      <c r="RN376" s="52"/>
      <c r="RO376" s="52"/>
      <c r="RP376" s="52"/>
      <c r="RQ376" s="52"/>
      <c r="RR376" s="52"/>
      <c r="RS376" s="52"/>
      <c r="RT376" s="52"/>
      <c r="RU376" s="52"/>
      <c r="RV376" s="52"/>
      <c r="RW376" s="52"/>
      <c r="RX376" s="52"/>
      <c r="RY376" s="52"/>
      <c r="RZ376" s="52"/>
      <c r="SA376" s="52"/>
      <c r="SB376" s="52"/>
      <c r="SC376" s="52"/>
      <c r="SD376" s="52"/>
      <c r="SE376" s="52"/>
      <c r="SF376" s="52"/>
      <c r="SG376" s="52"/>
      <c r="SH376" s="52"/>
      <c r="SI376" s="52"/>
      <c r="SJ376" s="52"/>
      <c r="SK376" s="52"/>
      <c r="SL376" s="52"/>
      <c r="SM376" s="52"/>
      <c r="SN376" s="52"/>
      <c r="SO376" s="52"/>
      <c r="SP376" s="52"/>
      <c r="SQ376" s="52"/>
      <c r="SR376" s="52"/>
      <c r="SS376" s="52"/>
      <c r="ST376" s="52"/>
      <c r="SU376" s="52"/>
      <c r="SV376" s="52"/>
      <c r="SW376" s="52"/>
      <c r="SX376" s="52"/>
      <c r="SY376" s="52"/>
      <c r="SZ376" s="52"/>
      <c r="TA376" s="52"/>
      <c r="TB376" s="52"/>
      <c r="TC376" s="52"/>
      <c r="TD376" s="52"/>
      <c r="TE376" s="52"/>
      <c r="TF376" s="52"/>
      <c r="TG376" s="52"/>
      <c r="TH376" s="52"/>
      <c r="TI376" s="52"/>
      <c r="TJ376" s="52"/>
      <c r="TK376" s="52"/>
      <c r="TL376" s="52"/>
      <c r="TM376" s="52"/>
      <c r="TN376" s="52"/>
      <c r="TO376" s="52"/>
      <c r="TP376" s="52"/>
      <c r="TQ376" s="52"/>
      <c r="TR376" s="52"/>
      <c r="TS376" s="52"/>
      <c r="TT376" s="52"/>
      <c r="TU376" s="52"/>
      <c r="TV376" s="52"/>
      <c r="TW376" s="52"/>
      <c r="TX376" s="52"/>
      <c r="TY376" s="52"/>
      <c r="TZ376" s="52"/>
      <c r="UA376" s="52"/>
      <c r="UB376" s="52"/>
      <c r="UC376" s="52"/>
      <c r="UD376" s="52"/>
      <c r="UE376" s="52"/>
      <c r="UF376" s="52"/>
      <c r="UG376" s="52"/>
      <c r="UH376" s="52"/>
      <c r="UI376" s="52"/>
      <c r="UJ376" s="52"/>
      <c r="UK376" s="52"/>
      <c r="UL376" s="52"/>
      <c r="UM376" s="52"/>
      <c r="UN376" s="52"/>
      <c r="UO376" s="52"/>
      <c r="UP376" s="52"/>
      <c r="UQ376" s="52"/>
      <c r="UR376" s="52"/>
      <c r="US376" s="52"/>
      <c r="UT376" s="52"/>
      <c r="UU376" s="52"/>
      <c r="UV376" s="52"/>
      <c r="UW376" s="52"/>
      <c r="UX376" s="52"/>
      <c r="UY376" s="52"/>
      <c r="UZ376" s="52"/>
      <c r="VA376" s="52"/>
      <c r="VB376" s="52"/>
      <c r="VC376" s="52"/>
      <c r="VD376" s="52"/>
      <c r="VE376" s="52"/>
      <c r="VF376" s="52"/>
      <c r="VG376" s="52"/>
      <c r="VH376" s="52"/>
      <c r="VI376" s="52"/>
      <c r="VJ376" s="52"/>
      <c r="VK376" s="52"/>
      <c r="VL376" s="52"/>
      <c r="VM376" s="52"/>
      <c r="VN376" s="52"/>
      <c r="VO376" s="52"/>
      <c r="VP376" s="52"/>
      <c r="VQ376" s="52"/>
      <c r="VR376" s="52"/>
      <c r="VS376" s="52"/>
      <c r="VT376" s="52"/>
      <c r="VU376" s="52"/>
      <c r="VV376" s="52"/>
      <c r="VW376" s="52"/>
      <c r="VX376" s="52"/>
      <c r="VY376" s="52"/>
      <c r="VZ376" s="52"/>
      <c r="WA376" s="52"/>
      <c r="WB376" s="52"/>
      <c r="WC376" s="52"/>
      <c r="WD376" s="52"/>
      <c r="WE376" s="52"/>
      <c r="WF376" s="52"/>
      <c r="WG376" s="52"/>
      <c r="WH376" s="52"/>
      <c r="WI376" s="52"/>
      <c r="WJ376" s="52"/>
      <c r="WK376" s="52"/>
      <c r="WL376" s="52"/>
      <c r="WM376" s="52"/>
      <c r="WN376" s="52"/>
      <c r="WO376" s="52"/>
      <c r="WP376" s="52"/>
      <c r="WQ376" s="52"/>
      <c r="WR376" s="52"/>
      <c r="WS376" s="52"/>
      <c r="WT376" s="52"/>
      <c r="WU376" s="52"/>
      <c r="WV376" s="52"/>
      <c r="WW376" s="52"/>
      <c r="WX376" s="52"/>
      <c r="WY376" s="52"/>
      <c r="WZ376" s="52"/>
      <c r="XA376" s="52"/>
      <c r="XB376" s="52"/>
      <c r="XC376" s="52"/>
      <c r="XD376" s="52"/>
      <c r="XE376" s="52"/>
      <c r="XF376" s="52"/>
      <c r="XG376" s="52"/>
      <c r="XH376" s="52"/>
      <c r="XI376" s="52"/>
      <c r="XJ376" s="52"/>
      <c r="XK376" s="52"/>
      <c r="XL376" s="52"/>
      <c r="XM376" s="52"/>
      <c r="XN376" s="52"/>
      <c r="XO376" s="52"/>
      <c r="XP376" s="52"/>
      <c r="XQ376" s="52"/>
      <c r="XR376" s="52"/>
      <c r="XS376" s="52"/>
      <c r="XT376" s="52"/>
      <c r="XU376" s="52"/>
      <c r="XV376" s="52"/>
      <c r="XW376" s="52"/>
      <c r="XX376" s="52"/>
      <c r="XY376" s="52"/>
      <c r="XZ376" s="52"/>
      <c r="YA376" s="52"/>
      <c r="YB376" s="52"/>
      <c r="YC376" s="52"/>
      <c r="YD376" s="52"/>
      <c r="YE376" s="52"/>
      <c r="YF376" s="52"/>
      <c r="YG376" s="52"/>
      <c r="YH376" s="52"/>
      <c r="YI376" s="52"/>
      <c r="YJ376" s="52"/>
      <c r="YK376" s="52"/>
      <c r="YL376" s="52"/>
      <c r="YM376" s="52"/>
      <c r="YN376" s="52"/>
      <c r="YO376" s="52"/>
      <c r="YP376" s="52"/>
      <c r="YQ376" s="52"/>
      <c r="YR376" s="52"/>
      <c r="YS376" s="52"/>
      <c r="YT376" s="52"/>
      <c r="YU376" s="52"/>
      <c r="YV376" s="52"/>
      <c r="YW376" s="52"/>
      <c r="YX376" s="52"/>
      <c r="YY376" s="52"/>
      <c r="YZ376" s="52"/>
      <c r="ZA376" s="52"/>
      <c r="ZB376" s="52"/>
      <c r="ZC376" s="52"/>
      <c r="ZD376" s="52"/>
      <c r="ZE376" s="52"/>
      <c r="ZF376" s="52"/>
      <c r="ZG376" s="52"/>
      <c r="ZH376" s="52"/>
      <c r="ZI376" s="52"/>
      <c r="ZJ376" s="52"/>
      <c r="ZK376" s="52"/>
      <c r="ZL376" s="52"/>
      <c r="ZM376" s="52"/>
      <c r="ZN376" s="52"/>
      <c r="ZO376" s="52"/>
      <c r="ZP376" s="52"/>
      <c r="ZQ376" s="52"/>
      <c r="ZR376" s="52"/>
      <c r="ZS376" s="52"/>
      <c r="ZT376" s="52"/>
      <c r="ZU376" s="52"/>
      <c r="ZV376" s="52"/>
      <c r="ZW376" s="52"/>
      <c r="ZX376" s="52"/>
      <c r="ZY376" s="52"/>
      <c r="ZZ376" s="52"/>
      <c r="AAA376" s="52"/>
      <c r="AAB376" s="52"/>
      <c r="AAC376" s="52"/>
      <c r="AAD376" s="52"/>
      <c r="AAE376" s="52"/>
      <c r="AAF376" s="52"/>
      <c r="AAG376" s="52"/>
      <c r="AAH376" s="52"/>
      <c r="AAI376" s="52"/>
      <c r="AAJ376" s="52"/>
      <c r="AAK376" s="52"/>
      <c r="AAL376" s="52"/>
      <c r="AAM376" s="52"/>
      <c r="AAN376" s="52"/>
      <c r="AAO376" s="52"/>
      <c r="AAP376" s="52"/>
      <c r="AAQ376" s="52"/>
      <c r="AAR376" s="52"/>
      <c r="AAS376" s="52"/>
      <c r="AAT376" s="52"/>
      <c r="AAU376" s="52"/>
      <c r="AAV376" s="52"/>
      <c r="AAW376" s="52"/>
      <c r="AAX376" s="52"/>
      <c r="AAY376" s="52"/>
      <c r="AAZ376" s="52"/>
      <c r="ABA376" s="52"/>
      <c r="ABB376" s="52"/>
      <c r="ABC376" s="52"/>
      <c r="ABD376" s="52"/>
      <c r="ABE376" s="52"/>
      <c r="ABF376" s="52"/>
      <c r="ABG376" s="52"/>
      <c r="ABH376" s="52"/>
      <c r="ABI376" s="52"/>
      <c r="ABJ376" s="52"/>
      <c r="ABK376" s="52"/>
      <c r="ABL376" s="52"/>
      <c r="ABM376" s="52"/>
      <c r="ABN376" s="52"/>
      <c r="ABO376" s="52"/>
      <c r="ABP376" s="52"/>
      <c r="ABQ376" s="52"/>
      <c r="ABR376" s="52"/>
      <c r="ABS376" s="52"/>
      <c r="ABT376" s="52"/>
      <c r="ABU376" s="52"/>
      <c r="ABV376" s="52"/>
      <c r="ABW376" s="52"/>
      <c r="ABX376" s="52"/>
      <c r="ABY376" s="52"/>
      <c r="ABZ376" s="52"/>
      <c r="ACA376" s="52"/>
      <c r="ACB376" s="52"/>
      <c r="ACC376" s="52"/>
      <c r="ACD376" s="52"/>
      <c r="ACE376" s="52"/>
      <c r="ACF376" s="52"/>
      <c r="ACG376" s="52"/>
      <c r="ACH376" s="52"/>
      <c r="ACI376" s="52"/>
      <c r="ACJ376" s="52"/>
      <c r="ACK376" s="52"/>
      <c r="ACL376" s="52"/>
      <c r="ACM376" s="52"/>
      <c r="ACN376" s="52"/>
      <c r="ACO376" s="52"/>
      <c r="ACP376" s="52"/>
      <c r="ACQ376" s="52"/>
      <c r="ACR376" s="52"/>
      <c r="ACS376" s="52"/>
      <c r="ACT376" s="52"/>
      <c r="ACU376" s="52"/>
      <c r="ACV376" s="52"/>
      <c r="ACW376" s="52"/>
      <c r="ACX376" s="52"/>
      <c r="ACY376" s="52"/>
      <c r="ACZ376" s="52"/>
      <c r="ADA376" s="52"/>
      <c r="ADB376" s="52"/>
      <c r="ADC376" s="52"/>
      <c r="ADD376" s="52"/>
      <c r="ADE376" s="52"/>
      <c r="ADF376" s="52"/>
      <c r="ADG376" s="52"/>
      <c r="ADH376" s="52"/>
      <c r="ADI376" s="52"/>
      <c r="ADJ376" s="52"/>
      <c r="ADK376" s="52"/>
      <c r="ADL376" s="52"/>
      <c r="ADM376" s="52"/>
      <c r="ADN376" s="52"/>
      <c r="ADO376" s="52"/>
      <c r="ADP376" s="52"/>
      <c r="ADQ376" s="52"/>
      <c r="ADR376" s="52"/>
      <c r="ADS376" s="52"/>
      <c r="ADT376" s="52"/>
      <c r="ADU376" s="52"/>
      <c r="ADV376" s="52"/>
      <c r="ADW376" s="52"/>
      <c r="ADX376" s="52"/>
      <c r="ADY376" s="52"/>
      <c r="ADZ376" s="52"/>
      <c r="AEA376" s="52"/>
      <c r="AEB376" s="52"/>
      <c r="AEC376" s="52"/>
      <c r="AED376" s="52"/>
      <c r="AEE376" s="52"/>
      <c r="AEF376" s="52"/>
      <c r="AEG376" s="52"/>
      <c r="AEH376" s="52"/>
      <c r="AEI376" s="52"/>
      <c r="AEJ376" s="52"/>
      <c r="AEK376" s="52"/>
      <c r="AEL376" s="52"/>
      <c r="AEM376" s="52"/>
      <c r="AEN376" s="52"/>
      <c r="AEO376" s="52"/>
      <c r="AEP376" s="52"/>
      <c r="AEQ376" s="52"/>
      <c r="AER376" s="52"/>
      <c r="AES376" s="52"/>
      <c r="AET376" s="52"/>
      <c r="AEU376" s="52"/>
      <c r="AEV376" s="52"/>
      <c r="AEW376" s="52"/>
      <c r="AEX376" s="52"/>
      <c r="AEY376" s="52"/>
      <c r="AEZ376" s="52"/>
      <c r="AFA376" s="52"/>
      <c r="AFB376" s="52"/>
      <c r="AFC376" s="52"/>
      <c r="AFD376" s="52"/>
      <c r="AFE376" s="52"/>
      <c r="AFF376" s="52"/>
      <c r="AFG376" s="52"/>
      <c r="AFH376" s="52"/>
      <c r="AFI376" s="52"/>
      <c r="AFJ376" s="52"/>
      <c r="AFK376" s="52"/>
      <c r="AFL376" s="52"/>
      <c r="AFM376" s="52"/>
      <c r="AFN376" s="52"/>
      <c r="AFO376" s="52"/>
      <c r="AFP376" s="52"/>
      <c r="AFQ376" s="52"/>
      <c r="AFR376" s="52"/>
      <c r="AFS376" s="52"/>
      <c r="AFT376" s="52"/>
      <c r="AFU376" s="52"/>
      <c r="AFV376" s="52"/>
      <c r="AFW376" s="52"/>
      <c r="AFX376" s="52"/>
      <c r="AFY376" s="52"/>
      <c r="AFZ376" s="52"/>
      <c r="AGA376" s="52"/>
      <c r="AGB376" s="52"/>
      <c r="AGC376" s="52"/>
      <c r="AGD376" s="52"/>
      <c r="AGE376" s="52"/>
      <c r="AGF376" s="52"/>
      <c r="AGG376" s="52"/>
      <c r="AGH376" s="52"/>
      <c r="AGI376" s="52"/>
      <c r="AGJ376" s="52"/>
      <c r="AGK376" s="52"/>
      <c r="AGL376" s="52"/>
      <c r="AGM376" s="52"/>
      <c r="AGN376" s="52"/>
      <c r="AGO376" s="52"/>
      <c r="AGP376" s="52"/>
      <c r="AGQ376" s="52"/>
      <c r="AGR376" s="52"/>
      <c r="AGS376" s="52"/>
      <c r="AGT376" s="52"/>
      <c r="AGU376" s="52"/>
      <c r="AGV376" s="52"/>
      <c r="AGW376" s="52"/>
      <c r="AGX376" s="52"/>
      <c r="AGY376" s="52"/>
      <c r="AGZ376" s="52"/>
      <c r="AHA376" s="52"/>
      <c r="AHB376" s="52"/>
      <c r="AHC376" s="52"/>
      <c r="AHD376" s="52"/>
      <c r="AHE376" s="52"/>
      <c r="AHF376" s="52"/>
      <c r="AHG376" s="52"/>
      <c r="AHH376" s="52"/>
      <c r="AHI376" s="52"/>
      <c r="AHJ376" s="52"/>
      <c r="AHK376" s="52"/>
      <c r="AHL376" s="52"/>
      <c r="AHM376" s="52"/>
      <c r="AHN376" s="52"/>
      <c r="AHO376" s="52"/>
      <c r="AHP376" s="52"/>
      <c r="AHQ376" s="52"/>
      <c r="AHR376" s="52"/>
      <c r="AHS376" s="52"/>
      <c r="AHT376" s="52"/>
      <c r="AHU376" s="52"/>
      <c r="AHV376" s="52"/>
      <c r="AHW376" s="52"/>
      <c r="AHX376" s="52"/>
      <c r="AHY376" s="52"/>
      <c r="AHZ376" s="52"/>
      <c r="AIA376" s="52"/>
      <c r="AIB376" s="52"/>
      <c r="AIC376" s="52"/>
      <c r="AID376" s="52"/>
      <c r="AIE376" s="52"/>
      <c r="AIF376" s="52"/>
      <c r="AIG376" s="52"/>
      <c r="AIH376" s="52"/>
      <c r="AII376" s="52"/>
      <c r="AIJ376" s="52"/>
      <c r="AIK376" s="52"/>
      <c r="AIL376" s="52"/>
      <c r="AIM376" s="52"/>
      <c r="AIN376" s="52"/>
      <c r="AIO376" s="52"/>
      <c r="AIP376" s="52"/>
      <c r="AIQ376" s="52"/>
      <c r="AIR376" s="52"/>
      <c r="AIS376" s="52"/>
      <c r="AIT376" s="52"/>
      <c r="AIU376" s="52"/>
      <c r="AIV376" s="52"/>
      <c r="AIW376" s="52"/>
      <c r="AIX376" s="52"/>
      <c r="AIY376" s="52"/>
      <c r="AIZ376" s="52"/>
      <c r="AJA376" s="52"/>
      <c r="AJB376" s="52"/>
      <c r="AJC376" s="52"/>
      <c r="AJD376" s="52"/>
      <c r="AJE376" s="52"/>
      <c r="AJF376" s="52"/>
      <c r="AJG376" s="52"/>
      <c r="AJH376" s="52"/>
      <c r="AJI376" s="52"/>
      <c r="AJJ376" s="52"/>
      <c r="AJK376" s="52"/>
      <c r="AJL376" s="52"/>
      <c r="AJM376" s="52"/>
      <c r="AJN376" s="52"/>
      <c r="AJO376" s="52"/>
      <c r="AJP376" s="52"/>
      <c r="AJQ376" s="52"/>
      <c r="AJR376" s="52"/>
      <c r="AJS376" s="52"/>
      <c r="AJT376" s="52"/>
      <c r="AJU376" s="52"/>
      <c r="AJV376" s="52"/>
      <c r="AJW376" s="52"/>
      <c r="AJX376" s="52"/>
      <c r="AJY376" s="52"/>
      <c r="AJZ376" s="52"/>
      <c r="AKA376" s="52"/>
      <c r="AKB376" s="52"/>
      <c r="AKC376" s="52"/>
      <c r="AKD376" s="52"/>
      <c r="AKE376" s="52"/>
      <c r="AKF376" s="52"/>
      <c r="AKG376" s="52"/>
      <c r="AKH376" s="52"/>
      <c r="AKI376" s="52"/>
      <c r="AKJ376" s="52"/>
      <c r="AKK376" s="52"/>
      <c r="AKL376" s="52"/>
      <c r="AKM376" s="52"/>
      <c r="AKN376" s="52"/>
      <c r="AKO376" s="52"/>
      <c r="AKP376" s="52"/>
      <c r="AKQ376" s="52"/>
      <c r="AKR376" s="52"/>
      <c r="AKS376" s="52"/>
      <c r="AKT376" s="52"/>
      <c r="AKU376" s="52"/>
      <c r="AKV376" s="52"/>
      <c r="AKW376" s="52"/>
      <c r="AKX376" s="52"/>
      <c r="AKY376" s="52"/>
      <c r="AKZ376" s="52"/>
      <c r="ALA376" s="52"/>
      <c r="ALB376" s="52"/>
      <c r="ALC376" s="52"/>
      <c r="ALD376" s="52"/>
      <c r="ALE376" s="52"/>
      <c r="ALF376" s="52"/>
      <c r="ALG376" s="52"/>
      <c r="ALH376" s="52"/>
      <c r="ALI376" s="52"/>
      <c r="ALJ376" s="52"/>
      <c r="ALK376" s="52"/>
      <c r="ALL376" s="52"/>
      <c r="ALM376" s="52"/>
      <c r="ALN376" s="52"/>
      <c r="ALO376" s="52"/>
      <c r="ALP376" s="52"/>
      <c r="ALQ376" s="52"/>
      <c r="ALR376" s="52"/>
      <c r="ALS376" s="52"/>
      <c r="ALT376" s="52"/>
      <c r="ALU376" s="52"/>
      <c r="ALV376" s="52"/>
      <c r="ALW376" s="52"/>
      <c r="ALX376" s="52"/>
      <c r="ALY376" s="52"/>
      <c r="ALZ376" s="52"/>
      <c r="AMA376" s="52"/>
      <c r="AMB376" s="52"/>
      <c r="AMC376" s="52"/>
      <c r="AMD376" s="52"/>
      <c r="AME376" s="52"/>
      <c r="AMF376" s="52"/>
      <c r="AMG376" s="52"/>
      <c r="AMH376" s="52"/>
      <c r="AMI376" s="52"/>
      <c r="AMJ376" s="52"/>
      <c r="AMK376" s="52"/>
      <c r="AML376" s="52"/>
      <c r="AMM376" s="52"/>
      <c r="AMN376" s="52"/>
      <c r="AMO376" s="52"/>
      <c r="AMP376" s="52"/>
      <c r="AMQ376" s="52"/>
      <c r="AMR376" s="52"/>
      <c r="AMS376" s="52"/>
      <c r="AMT376" s="52"/>
      <c r="AMU376" s="52"/>
      <c r="AMV376" s="52"/>
      <c r="AMW376" s="52"/>
      <c r="AMX376" s="52"/>
      <c r="AMY376" s="52"/>
      <c r="AMZ376" s="52"/>
      <c r="ANA376" s="52"/>
      <c r="ANB376" s="52"/>
      <c r="ANC376" s="52"/>
      <c r="AND376" s="52"/>
      <c r="ANE376" s="52"/>
      <c r="ANF376" s="52"/>
      <c r="ANG376" s="52"/>
      <c r="ANH376" s="52"/>
      <c r="ANI376" s="52"/>
      <c r="ANJ376" s="52"/>
      <c r="ANK376" s="52"/>
      <c r="ANL376" s="52"/>
      <c r="ANM376" s="52"/>
      <c r="ANN376" s="52"/>
      <c r="ANO376" s="52"/>
      <c r="ANP376" s="52"/>
      <c r="ANQ376" s="52"/>
      <c r="ANR376" s="52"/>
      <c r="ANS376" s="52"/>
      <c r="ANT376" s="52"/>
      <c r="ANU376" s="52"/>
      <c r="ANV376" s="52"/>
      <c r="ANW376" s="52"/>
      <c r="ANX376" s="52"/>
      <c r="ANY376" s="52"/>
      <c r="ANZ376" s="52"/>
      <c r="AOA376" s="52"/>
      <c r="AOB376" s="52"/>
      <c r="AOC376" s="52"/>
      <c r="AOD376" s="52"/>
      <c r="AOE376" s="52"/>
      <c r="AOF376" s="52"/>
      <c r="AOG376" s="52"/>
      <c r="AOH376" s="52"/>
      <c r="AOI376" s="52"/>
      <c r="AOJ376" s="52"/>
      <c r="AOK376" s="52"/>
      <c r="AOL376" s="52"/>
      <c r="AOM376" s="52"/>
      <c r="AON376" s="52"/>
      <c r="AOO376" s="52"/>
      <c r="AOP376" s="52"/>
      <c r="AOQ376" s="52"/>
      <c r="AOR376" s="52"/>
      <c r="AOS376" s="52"/>
      <c r="AOT376" s="52"/>
      <c r="AOU376" s="52"/>
      <c r="AOV376" s="52"/>
      <c r="AOW376" s="52"/>
      <c r="AOX376" s="52"/>
      <c r="AOY376" s="52"/>
      <c r="AOZ376" s="52"/>
      <c r="APA376" s="52"/>
      <c r="APB376" s="52"/>
      <c r="APC376" s="52"/>
      <c r="APD376" s="52"/>
      <c r="APE376" s="52"/>
      <c r="APF376" s="52"/>
      <c r="APG376" s="52"/>
      <c r="APH376" s="52"/>
      <c r="API376" s="52"/>
      <c r="APJ376" s="52"/>
      <c r="APK376" s="52"/>
      <c r="APL376" s="52"/>
      <c r="APM376" s="52"/>
      <c r="APN376" s="52"/>
      <c r="APO376" s="52"/>
      <c r="APP376" s="52"/>
      <c r="APQ376" s="52"/>
      <c r="APR376" s="52"/>
      <c r="APS376" s="52"/>
      <c r="APT376" s="52"/>
      <c r="APU376" s="52"/>
      <c r="APV376" s="52"/>
      <c r="APW376" s="52"/>
      <c r="APX376" s="52"/>
      <c r="APY376" s="52"/>
      <c r="APZ376" s="52"/>
      <c r="AQA376" s="52"/>
      <c r="AQB376" s="52"/>
      <c r="AQC376" s="52"/>
      <c r="AQD376" s="52"/>
      <c r="AQE376" s="52"/>
      <c r="AQF376" s="52"/>
      <c r="AQG376" s="52"/>
      <c r="AQH376" s="52"/>
      <c r="AQI376" s="52"/>
      <c r="AQJ376" s="52"/>
      <c r="AQK376" s="52"/>
      <c r="AQL376" s="52"/>
      <c r="AQM376" s="52"/>
      <c r="AQN376" s="52"/>
      <c r="AQO376" s="52"/>
      <c r="AQP376" s="52"/>
      <c r="AQQ376" s="52"/>
      <c r="AQR376" s="52"/>
      <c r="AQS376" s="52"/>
      <c r="AQT376" s="52"/>
      <c r="AQU376" s="52"/>
      <c r="AQV376" s="52"/>
      <c r="AQW376" s="52"/>
      <c r="AQX376" s="52"/>
      <c r="AQY376" s="52"/>
      <c r="AQZ376" s="52"/>
      <c r="ARA376" s="52"/>
      <c r="ARB376" s="52"/>
      <c r="ARC376" s="52"/>
      <c r="ARD376" s="52"/>
      <c r="ARE376" s="52"/>
      <c r="ARF376" s="52"/>
      <c r="ARG376" s="52"/>
      <c r="ARH376" s="52"/>
      <c r="ARI376" s="52"/>
      <c r="ARJ376" s="52"/>
      <c r="ARK376" s="52"/>
      <c r="ARL376" s="52"/>
      <c r="ARM376" s="52"/>
      <c r="ARN376" s="52"/>
      <c r="ARO376" s="52"/>
      <c r="ARP376" s="52"/>
      <c r="ARQ376" s="52"/>
      <c r="ARR376" s="52"/>
      <c r="ARS376" s="52"/>
      <c r="ART376" s="52"/>
      <c r="ARU376" s="52"/>
      <c r="ARV376" s="52"/>
      <c r="ARW376" s="52"/>
      <c r="ARX376" s="52"/>
      <c r="ARY376" s="52"/>
      <c r="ARZ376" s="52"/>
      <c r="ASA376" s="52"/>
      <c r="ASB376" s="52"/>
      <c r="ASC376" s="52"/>
      <c r="ASD376" s="52"/>
      <c r="ASE376" s="52"/>
      <c r="ASF376" s="52"/>
      <c r="ASG376" s="52"/>
      <c r="ASH376" s="52"/>
      <c r="ASI376" s="52"/>
      <c r="ASJ376" s="52"/>
      <c r="ASK376" s="52"/>
      <c r="ASL376" s="52"/>
      <c r="ASM376" s="52"/>
      <c r="ASN376" s="52"/>
      <c r="ASO376" s="52"/>
      <c r="ASP376" s="52"/>
      <c r="ASQ376" s="52"/>
      <c r="ASR376" s="52"/>
      <c r="ASS376" s="52"/>
      <c r="AST376" s="52"/>
      <c r="ASU376" s="52"/>
      <c r="ASV376" s="52"/>
      <c r="ASW376" s="52"/>
      <c r="ASX376" s="52"/>
      <c r="ASY376" s="52"/>
      <c r="ASZ376" s="52"/>
      <c r="ATA376" s="52"/>
      <c r="ATB376" s="52"/>
      <c r="ATC376" s="52"/>
      <c r="ATD376" s="52"/>
      <c r="ATE376" s="52"/>
      <c r="ATF376" s="52"/>
      <c r="ATG376" s="52"/>
      <c r="ATH376" s="52"/>
      <c r="ATI376" s="52"/>
      <c r="ATJ376" s="52"/>
      <c r="ATK376" s="52"/>
      <c r="ATL376" s="52"/>
      <c r="ATM376" s="52"/>
      <c r="ATN376" s="52"/>
      <c r="ATO376" s="52"/>
      <c r="ATP376" s="52"/>
      <c r="ATQ376" s="52"/>
      <c r="ATR376" s="52"/>
      <c r="ATS376" s="52"/>
      <c r="ATT376" s="52"/>
      <c r="ATU376" s="52"/>
      <c r="ATV376" s="52"/>
      <c r="ATW376" s="52"/>
      <c r="ATX376" s="52"/>
      <c r="ATY376" s="52"/>
      <c r="ATZ376" s="52"/>
      <c r="AUA376" s="52"/>
      <c r="AUB376" s="52"/>
      <c r="AUC376" s="52"/>
      <c r="AUD376" s="52"/>
      <c r="AUE376" s="52"/>
      <c r="AUF376" s="52"/>
      <c r="AUG376" s="52"/>
      <c r="AUH376" s="52"/>
      <c r="AUI376" s="52"/>
      <c r="AUJ376" s="52"/>
      <c r="AUK376" s="52"/>
      <c r="AUL376" s="52"/>
      <c r="AUM376" s="52"/>
      <c r="AUN376" s="52"/>
      <c r="AUO376" s="52"/>
      <c r="AUP376" s="52"/>
      <c r="AUQ376" s="52"/>
      <c r="AUR376" s="52"/>
      <c r="AUS376" s="52"/>
      <c r="AUT376" s="52"/>
      <c r="AUU376" s="52"/>
      <c r="AUV376" s="52"/>
      <c r="AUW376" s="52"/>
      <c r="AUX376" s="52"/>
      <c r="AUY376" s="52"/>
      <c r="AUZ376" s="52"/>
      <c r="AVA376" s="52"/>
      <c r="AVB376" s="52"/>
      <c r="AVC376" s="52"/>
      <c r="AVD376" s="52"/>
      <c r="AVE376" s="52"/>
      <c r="AVF376" s="52"/>
      <c r="AVG376" s="52"/>
      <c r="AVH376" s="52"/>
      <c r="AVI376" s="52"/>
      <c r="AVJ376" s="52"/>
      <c r="AVK376" s="52"/>
      <c r="AVL376" s="52"/>
      <c r="AVM376" s="52"/>
      <c r="AVN376" s="52"/>
      <c r="AVO376" s="52"/>
      <c r="AVP376" s="52"/>
      <c r="AVQ376" s="52"/>
      <c r="AVR376" s="52"/>
      <c r="AVS376" s="52"/>
      <c r="AVT376" s="52"/>
      <c r="AVU376" s="52"/>
      <c r="AVV376" s="52"/>
      <c r="AVW376" s="52"/>
      <c r="AVX376" s="52"/>
      <c r="AVY376" s="52"/>
      <c r="AVZ376" s="52"/>
      <c r="AWA376" s="52"/>
      <c r="AWB376" s="52"/>
      <c r="AWC376" s="52"/>
      <c r="AWD376" s="52"/>
      <c r="AWE376" s="52"/>
      <c r="AWF376" s="52"/>
      <c r="AWG376" s="52"/>
      <c r="AWH376" s="52"/>
      <c r="AWI376" s="52"/>
      <c r="AWJ376" s="52"/>
      <c r="AWK376" s="52"/>
      <c r="AWL376" s="52"/>
      <c r="AWM376" s="52"/>
      <c r="AWN376" s="52"/>
      <c r="AWO376" s="52"/>
      <c r="AWP376" s="52"/>
      <c r="AWQ376" s="52"/>
      <c r="AWR376" s="52"/>
      <c r="AWS376" s="52"/>
      <c r="AWT376" s="52"/>
      <c r="AWU376" s="52"/>
      <c r="AWV376" s="52"/>
      <c r="AWW376" s="52"/>
      <c r="AWX376" s="52"/>
      <c r="AWY376" s="52"/>
      <c r="AWZ376" s="52"/>
      <c r="AXA376" s="52"/>
      <c r="AXB376" s="52"/>
      <c r="AXC376" s="52"/>
      <c r="AXD376" s="52"/>
      <c r="AXE376" s="52"/>
      <c r="AXF376" s="52"/>
      <c r="AXG376" s="52"/>
      <c r="AXH376" s="52"/>
      <c r="AXI376" s="52"/>
      <c r="AXJ376" s="52"/>
      <c r="AXK376" s="52"/>
      <c r="AXL376" s="52"/>
      <c r="AXM376" s="52"/>
      <c r="AXN376" s="52"/>
      <c r="AXO376" s="52"/>
      <c r="AXP376" s="52"/>
      <c r="AXQ376" s="52"/>
      <c r="AXR376" s="52"/>
      <c r="AXS376" s="52"/>
      <c r="AXT376" s="52"/>
      <c r="AXU376" s="52"/>
      <c r="AXV376" s="52"/>
      <c r="AXW376" s="52"/>
      <c r="AXX376" s="52"/>
      <c r="AXY376" s="52"/>
      <c r="AXZ376" s="52"/>
      <c r="AYA376" s="52"/>
      <c r="AYB376" s="52"/>
      <c r="AYC376" s="52"/>
      <c r="AYD376" s="52"/>
      <c r="AYE376" s="52"/>
      <c r="AYF376" s="52"/>
      <c r="AYG376" s="52"/>
      <c r="AYH376" s="52"/>
      <c r="AYI376" s="52"/>
      <c r="AYJ376" s="52"/>
      <c r="AYK376" s="52"/>
      <c r="AYL376" s="52"/>
      <c r="AYM376" s="52"/>
      <c r="AYN376" s="52"/>
      <c r="AYO376" s="52"/>
      <c r="AYP376" s="52"/>
      <c r="AYQ376" s="52"/>
      <c r="AYR376" s="52"/>
      <c r="AYS376" s="52"/>
      <c r="AYT376" s="52"/>
      <c r="AYU376" s="52"/>
      <c r="AYV376" s="52"/>
      <c r="AYW376" s="52"/>
      <c r="AYX376" s="52"/>
      <c r="AYY376" s="52"/>
      <c r="AYZ376" s="52"/>
      <c r="AZA376" s="52"/>
      <c r="AZB376" s="52"/>
      <c r="AZC376" s="52"/>
      <c r="AZD376" s="52"/>
      <c r="AZE376" s="52"/>
      <c r="AZF376" s="52"/>
      <c r="AZG376" s="52"/>
      <c r="AZH376" s="52"/>
      <c r="AZI376" s="52"/>
      <c r="AZJ376" s="52"/>
      <c r="AZK376" s="52"/>
      <c r="AZL376" s="52"/>
      <c r="AZM376" s="52"/>
      <c r="AZN376" s="52"/>
      <c r="AZO376" s="52"/>
      <c r="AZP376" s="52"/>
      <c r="AZQ376" s="52"/>
      <c r="AZR376" s="52"/>
      <c r="AZS376" s="52"/>
      <c r="AZT376" s="52"/>
      <c r="AZU376" s="52"/>
      <c r="AZV376" s="52"/>
      <c r="AZW376" s="52"/>
      <c r="AZX376" s="52"/>
      <c r="AZY376" s="52"/>
      <c r="AZZ376" s="52"/>
      <c r="BAA376" s="52"/>
      <c r="BAB376" s="52"/>
      <c r="BAC376" s="52"/>
      <c r="BAD376" s="52"/>
      <c r="BAE376" s="52"/>
      <c r="BAF376" s="52"/>
      <c r="BAG376" s="52"/>
      <c r="BAH376" s="52"/>
      <c r="BAI376" s="52"/>
      <c r="BAJ376" s="52"/>
      <c r="BAK376" s="52"/>
      <c r="BAL376" s="52"/>
      <c r="BAM376" s="52"/>
      <c r="BAN376" s="52"/>
      <c r="BAO376" s="52"/>
      <c r="BAP376" s="52"/>
      <c r="BAQ376" s="52"/>
      <c r="BAR376" s="52"/>
      <c r="BAS376" s="52"/>
      <c r="BAT376" s="52"/>
      <c r="BAU376" s="52"/>
      <c r="BAV376" s="52"/>
      <c r="BAW376" s="52"/>
      <c r="BAX376" s="52"/>
      <c r="BAY376" s="52"/>
      <c r="BAZ376" s="52"/>
      <c r="BBA376" s="52"/>
      <c r="BBB376" s="52"/>
      <c r="BBC376" s="52"/>
      <c r="BBD376" s="52"/>
      <c r="BBE376" s="52"/>
      <c r="BBF376" s="52"/>
      <c r="BBG376" s="52"/>
      <c r="BBH376" s="52"/>
      <c r="BBI376" s="52"/>
      <c r="BBJ376" s="52"/>
      <c r="BBK376" s="52"/>
      <c r="BBL376" s="52"/>
      <c r="BBM376" s="52"/>
      <c r="BBN376" s="52"/>
      <c r="BBO376" s="52"/>
      <c r="BBP376" s="52"/>
      <c r="BBQ376" s="52"/>
      <c r="BBR376" s="52"/>
      <c r="BBS376" s="52"/>
      <c r="BBT376" s="52"/>
      <c r="BBU376" s="52"/>
      <c r="BBV376" s="52"/>
      <c r="BBW376" s="52"/>
      <c r="BBX376" s="52"/>
      <c r="BBY376" s="52"/>
      <c r="BBZ376" s="52"/>
      <c r="BCA376" s="52"/>
      <c r="BCB376" s="52"/>
      <c r="BCC376" s="52"/>
      <c r="BCD376" s="52"/>
      <c r="BCE376" s="52"/>
      <c r="BCF376" s="52"/>
      <c r="BCG376" s="52"/>
      <c r="BCH376" s="52"/>
      <c r="BCI376" s="52"/>
      <c r="BCJ376" s="52"/>
      <c r="BCK376" s="52"/>
      <c r="BCL376" s="52"/>
      <c r="BCM376" s="52"/>
      <c r="BCN376" s="52"/>
      <c r="BCO376" s="52"/>
      <c r="BCP376" s="52"/>
      <c r="BCQ376" s="52"/>
      <c r="BCR376" s="52"/>
      <c r="BCS376" s="52"/>
      <c r="BCT376" s="52"/>
    </row>
    <row r="377" spans="1:1450" s="37" customFormat="1" x14ac:dyDescent="0.25">
      <c r="A377" s="17" t="s">
        <v>655</v>
      </c>
      <c r="B377" s="43" t="s">
        <v>655</v>
      </c>
      <c r="C377" s="8" t="s">
        <v>84</v>
      </c>
      <c r="D377" s="29" t="s">
        <v>808</v>
      </c>
      <c r="E377" s="14" t="s">
        <v>805</v>
      </c>
      <c r="F377" s="14" t="s">
        <v>657</v>
      </c>
      <c r="G377" s="43">
        <v>129712</v>
      </c>
      <c r="H377" s="43">
        <v>7495</v>
      </c>
      <c r="I377" s="43">
        <v>2486</v>
      </c>
      <c r="J377" s="43"/>
      <c r="K377" s="43"/>
      <c r="L377" s="29"/>
      <c r="M377" s="29"/>
      <c r="N377" s="29"/>
      <c r="O377" s="29" t="str">
        <f t="shared" si="59"/>
        <v/>
      </c>
      <c r="P377" s="29"/>
      <c r="Q377" s="44">
        <f t="shared" si="67"/>
        <v>23606.25</v>
      </c>
      <c r="R377" s="30">
        <f t="shared" si="68"/>
        <v>129712</v>
      </c>
      <c r="S377" s="30">
        <f t="shared" si="60"/>
        <v>2486</v>
      </c>
      <c r="T377" s="29"/>
      <c r="U377" s="29"/>
      <c r="V377" s="29"/>
      <c r="W377" s="44">
        <f t="shared" si="69"/>
        <v>203.88137641919579</v>
      </c>
      <c r="X377" s="29"/>
      <c r="Y377" s="31"/>
      <c r="Z377" s="31"/>
      <c r="AA377" s="31"/>
      <c r="AB377" s="31"/>
      <c r="AC377" s="29"/>
      <c r="AD377" s="29"/>
      <c r="AE377" s="29"/>
      <c r="AF377" s="29"/>
      <c r="AG377" s="63"/>
      <c r="AH377" s="32"/>
      <c r="AI377" s="32"/>
      <c r="AJ377" s="32"/>
      <c r="AK377" s="32"/>
      <c r="AL377" s="29"/>
      <c r="AM377" s="29"/>
      <c r="AN377" s="29"/>
      <c r="AO377" s="29"/>
      <c r="AP377" s="29"/>
      <c r="AQ377" s="29"/>
      <c r="AR377" s="29"/>
      <c r="AS377" s="29"/>
      <c r="AT377" s="29"/>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c r="JC377" s="10"/>
      <c r="JD377" s="10"/>
      <c r="JE377" s="10"/>
      <c r="JF377" s="10"/>
      <c r="JG377" s="10"/>
      <c r="JH377" s="10"/>
      <c r="JI377" s="10"/>
      <c r="JJ377" s="10"/>
      <c r="JK377" s="10"/>
      <c r="JL377" s="10"/>
      <c r="JM377" s="10"/>
      <c r="JN377" s="10"/>
      <c r="JO377" s="10"/>
      <c r="JP377" s="10"/>
      <c r="JQ377" s="10"/>
      <c r="JR377" s="10"/>
      <c r="JS377" s="10"/>
      <c r="JT377" s="10"/>
      <c r="JU377" s="10"/>
      <c r="JV377" s="10"/>
      <c r="JW377" s="10"/>
      <c r="JX377" s="10"/>
      <c r="JY377" s="10"/>
      <c r="JZ377" s="10"/>
      <c r="KA377" s="10"/>
      <c r="KB377" s="10"/>
      <c r="KC377" s="10"/>
      <c r="KD377" s="10"/>
      <c r="KE377" s="10"/>
      <c r="KF377" s="10"/>
      <c r="KG377" s="10"/>
      <c r="KH377" s="10"/>
      <c r="KI377" s="10"/>
      <c r="KJ377" s="10"/>
      <c r="KK377" s="10"/>
      <c r="KL377" s="10"/>
      <c r="KM377" s="10"/>
      <c r="KN377" s="10"/>
      <c r="KO377" s="10"/>
      <c r="KP377" s="10"/>
      <c r="KQ377" s="10"/>
      <c r="KR377" s="10"/>
      <c r="KS377" s="10"/>
      <c r="KT377" s="10"/>
      <c r="KU377" s="10"/>
      <c r="KV377" s="10"/>
      <c r="KW377" s="10"/>
      <c r="KX377" s="10"/>
      <c r="KY377" s="10"/>
      <c r="KZ377" s="10"/>
      <c r="LA377" s="10"/>
      <c r="LB377" s="10"/>
      <c r="LC377" s="10"/>
      <c r="LD377" s="10"/>
      <c r="LE377" s="10"/>
      <c r="LF377" s="10"/>
      <c r="LG377" s="10"/>
      <c r="LH377" s="10"/>
      <c r="LI377" s="10"/>
      <c r="LJ377" s="10"/>
      <c r="LK377" s="10"/>
      <c r="LL377" s="10"/>
      <c r="LM377" s="10"/>
      <c r="LN377" s="10"/>
      <c r="LO377" s="10"/>
      <c r="LP377" s="10"/>
      <c r="LQ377" s="10"/>
      <c r="LR377" s="10"/>
      <c r="LS377" s="10"/>
      <c r="LT377" s="10"/>
      <c r="LU377" s="10"/>
      <c r="LV377" s="10"/>
      <c r="LW377" s="10"/>
      <c r="LX377" s="10"/>
      <c r="LY377" s="10"/>
      <c r="LZ377" s="10"/>
      <c r="MA377" s="10"/>
      <c r="MB377" s="10"/>
      <c r="MC377" s="10"/>
      <c r="MD377" s="10"/>
      <c r="ME377" s="10"/>
      <c r="MF377" s="10"/>
      <c r="MG377" s="10"/>
      <c r="MH377" s="10"/>
      <c r="MI377" s="10"/>
      <c r="MJ377" s="10"/>
      <c r="MK377" s="10"/>
      <c r="ML377" s="10"/>
      <c r="MM377" s="10"/>
      <c r="MN377" s="10"/>
      <c r="MO377" s="10"/>
      <c r="MP377" s="10"/>
      <c r="MQ377" s="10"/>
      <c r="MR377" s="10"/>
      <c r="MS377" s="10"/>
      <c r="MT377" s="10"/>
      <c r="MU377" s="10"/>
      <c r="MV377" s="10"/>
      <c r="MW377" s="10"/>
      <c r="MX377" s="10"/>
      <c r="MY377" s="10"/>
      <c r="MZ377" s="10"/>
      <c r="NA377" s="10"/>
      <c r="NB377" s="10"/>
      <c r="NC377" s="10"/>
      <c r="ND377" s="10"/>
      <c r="NE377" s="10"/>
      <c r="NF377" s="10"/>
      <c r="NG377" s="10"/>
      <c r="NH377" s="10"/>
      <c r="NI377" s="10"/>
      <c r="NJ377" s="10"/>
      <c r="NK377" s="10"/>
      <c r="NL377" s="10"/>
      <c r="NM377" s="10"/>
      <c r="NN377" s="10"/>
      <c r="NO377" s="10"/>
      <c r="NP377" s="10"/>
      <c r="NQ377" s="10"/>
      <c r="NR377" s="10"/>
      <c r="NS377" s="10"/>
      <c r="NT377" s="10"/>
      <c r="NU377" s="10"/>
      <c r="NV377" s="10"/>
      <c r="NW377" s="10"/>
      <c r="NX377" s="10"/>
      <c r="NY377" s="10"/>
      <c r="NZ377" s="10"/>
      <c r="OA377" s="10"/>
      <c r="OB377" s="10"/>
      <c r="OC377" s="10"/>
      <c r="OD377" s="10"/>
      <c r="OE377" s="10"/>
      <c r="OF377" s="10"/>
      <c r="OG377" s="10"/>
      <c r="OH377" s="10"/>
      <c r="OI377" s="10"/>
      <c r="OJ377" s="10"/>
      <c r="OK377" s="10"/>
      <c r="OL377" s="10"/>
      <c r="OM377" s="10"/>
      <c r="ON377" s="10"/>
      <c r="OO377" s="10"/>
      <c r="OP377" s="10"/>
      <c r="OQ377" s="10"/>
      <c r="OR377" s="10"/>
      <c r="OS377" s="10"/>
      <c r="OT377" s="10"/>
      <c r="OU377" s="10"/>
      <c r="OV377" s="10"/>
      <c r="OW377" s="10"/>
      <c r="OX377" s="10"/>
      <c r="OY377" s="10"/>
      <c r="OZ377" s="10"/>
      <c r="PA377" s="10"/>
      <c r="PB377" s="10"/>
      <c r="PC377" s="10"/>
      <c r="PD377" s="10"/>
      <c r="PE377" s="10"/>
      <c r="PF377" s="10"/>
      <c r="PG377" s="10"/>
      <c r="PH377" s="10"/>
      <c r="PI377" s="10"/>
      <c r="PJ377" s="10"/>
      <c r="PK377" s="10"/>
      <c r="PL377" s="10"/>
      <c r="PM377" s="10"/>
      <c r="PN377" s="10"/>
      <c r="PO377" s="10"/>
      <c r="PP377" s="10"/>
      <c r="PQ377" s="10"/>
      <c r="PR377" s="10"/>
      <c r="PS377" s="10"/>
      <c r="PT377" s="10"/>
      <c r="PU377" s="10"/>
      <c r="PV377" s="10"/>
      <c r="PW377" s="10"/>
      <c r="PX377" s="10"/>
      <c r="PY377" s="10"/>
      <c r="PZ377" s="10"/>
      <c r="QA377" s="10"/>
      <c r="QB377" s="10"/>
      <c r="QC377" s="10"/>
      <c r="QD377" s="10"/>
      <c r="QE377" s="10"/>
      <c r="QF377" s="10"/>
      <c r="QG377" s="10"/>
      <c r="QH377" s="10"/>
      <c r="QI377" s="10"/>
      <c r="QJ377" s="10"/>
      <c r="QK377" s="10"/>
      <c r="QL377" s="10"/>
      <c r="QM377" s="10"/>
      <c r="QN377" s="10"/>
      <c r="QO377" s="10"/>
      <c r="QP377" s="10"/>
      <c r="QQ377" s="10"/>
      <c r="QR377" s="10"/>
      <c r="QS377" s="10"/>
      <c r="QT377" s="10"/>
      <c r="QU377" s="10"/>
      <c r="QV377" s="10"/>
      <c r="QW377" s="10"/>
      <c r="QX377" s="10"/>
      <c r="QY377" s="10"/>
      <c r="QZ377" s="10"/>
      <c r="RA377" s="10"/>
      <c r="RB377" s="10"/>
      <c r="RC377" s="10"/>
      <c r="RD377" s="10"/>
      <c r="RE377" s="10"/>
      <c r="RF377" s="10"/>
      <c r="RG377" s="10"/>
      <c r="RH377" s="10"/>
      <c r="RI377" s="10"/>
      <c r="RJ377" s="10"/>
      <c r="RK377" s="10"/>
      <c r="RL377" s="10"/>
      <c r="RM377" s="10"/>
      <c r="RN377" s="10"/>
      <c r="RO377" s="10"/>
      <c r="RP377" s="10"/>
      <c r="RQ377" s="10"/>
      <c r="RR377" s="10"/>
      <c r="RS377" s="10"/>
      <c r="RT377" s="10"/>
      <c r="RU377" s="10"/>
      <c r="RV377" s="10"/>
      <c r="RW377" s="10"/>
      <c r="RX377" s="10"/>
      <c r="RY377" s="10"/>
      <c r="RZ377" s="10"/>
      <c r="SA377" s="10"/>
      <c r="SB377" s="10"/>
      <c r="SC377" s="10"/>
      <c r="SD377" s="10"/>
      <c r="SE377" s="10"/>
      <c r="SF377" s="10"/>
      <c r="SG377" s="10"/>
      <c r="SH377" s="10"/>
      <c r="SI377" s="10"/>
      <c r="SJ377" s="10"/>
      <c r="SK377" s="10"/>
      <c r="SL377" s="10"/>
      <c r="SM377" s="10"/>
      <c r="SN377" s="10"/>
      <c r="SO377" s="10"/>
      <c r="SP377" s="10"/>
      <c r="SQ377" s="10"/>
      <c r="SR377" s="10"/>
      <c r="SS377" s="10"/>
      <c r="ST377" s="10"/>
      <c r="SU377" s="10"/>
      <c r="SV377" s="10"/>
      <c r="SW377" s="10"/>
      <c r="SX377" s="10"/>
      <c r="SY377" s="10"/>
      <c r="SZ377" s="10"/>
      <c r="TA377" s="10"/>
      <c r="TB377" s="10"/>
      <c r="TC377" s="10"/>
      <c r="TD377" s="10"/>
      <c r="TE377" s="10"/>
      <c r="TF377" s="10"/>
      <c r="TG377" s="10"/>
      <c r="TH377" s="10"/>
      <c r="TI377" s="10"/>
      <c r="TJ377" s="10"/>
      <c r="TK377" s="10"/>
      <c r="TL377" s="10"/>
      <c r="TM377" s="10"/>
      <c r="TN377" s="10"/>
      <c r="TO377" s="10"/>
      <c r="TP377" s="10"/>
      <c r="TQ377" s="10"/>
      <c r="TR377" s="10"/>
      <c r="TS377" s="10"/>
      <c r="TT377" s="10"/>
      <c r="TU377" s="10"/>
      <c r="TV377" s="10"/>
      <c r="TW377" s="10"/>
      <c r="TX377" s="10"/>
      <c r="TY377" s="10"/>
      <c r="TZ377" s="10"/>
      <c r="UA377" s="10"/>
      <c r="UB377" s="10"/>
      <c r="UC377" s="10"/>
      <c r="UD377" s="10"/>
      <c r="UE377" s="10"/>
      <c r="UF377" s="10"/>
      <c r="UG377" s="10"/>
      <c r="UH377" s="10"/>
      <c r="UI377" s="10"/>
      <c r="UJ377" s="10"/>
      <c r="UK377" s="10"/>
      <c r="UL377" s="10"/>
      <c r="UM377" s="10"/>
      <c r="UN377" s="10"/>
      <c r="UO377" s="10"/>
      <c r="UP377" s="10"/>
      <c r="UQ377" s="10"/>
      <c r="UR377" s="10"/>
      <c r="US377" s="10"/>
      <c r="UT377" s="10"/>
      <c r="UU377" s="10"/>
      <c r="UV377" s="10"/>
      <c r="UW377" s="10"/>
      <c r="UX377" s="10"/>
      <c r="UY377" s="10"/>
      <c r="UZ377" s="10"/>
      <c r="VA377" s="10"/>
      <c r="VB377" s="10"/>
      <c r="VC377" s="10"/>
      <c r="VD377" s="10"/>
      <c r="VE377" s="10"/>
      <c r="VF377" s="10"/>
      <c r="VG377" s="10"/>
      <c r="VH377" s="10"/>
      <c r="VI377" s="10"/>
      <c r="VJ377" s="10"/>
      <c r="VK377" s="10"/>
      <c r="VL377" s="10"/>
      <c r="VM377" s="10"/>
      <c r="VN377" s="10"/>
      <c r="VO377" s="10"/>
      <c r="VP377" s="10"/>
      <c r="VQ377" s="10"/>
      <c r="VR377" s="10"/>
      <c r="VS377" s="10"/>
      <c r="VT377" s="10"/>
      <c r="VU377" s="10"/>
      <c r="VV377" s="10"/>
      <c r="VW377" s="10"/>
      <c r="VX377" s="10"/>
      <c r="VY377" s="10"/>
      <c r="VZ377" s="10"/>
      <c r="WA377" s="10"/>
      <c r="WB377" s="10"/>
      <c r="WC377" s="10"/>
      <c r="WD377" s="10"/>
      <c r="WE377" s="10"/>
      <c r="WF377" s="10"/>
      <c r="WG377" s="10"/>
      <c r="WH377" s="10"/>
      <c r="WI377" s="10"/>
      <c r="WJ377" s="10"/>
      <c r="WK377" s="10"/>
      <c r="WL377" s="10"/>
      <c r="WM377" s="10"/>
      <c r="WN377" s="10"/>
      <c r="WO377" s="10"/>
      <c r="WP377" s="10"/>
      <c r="WQ377" s="10"/>
      <c r="WR377" s="10"/>
      <c r="WS377" s="10"/>
      <c r="WT377" s="10"/>
      <c r="WU377" s="10"/>
      <c r="WV377" s="10"/>
      <c r="WW377" s="10"/>
      <c r="WX377" s="10"/>
      <c r="WY377" s="10"/>
      <c r="WZ377" s="10"/>
      <c r="XA377" s="10"/>
      <c r="XB377" s="10"/>
      <c r="XC377" s="10"/>
      <c r="XD377" s="10"/>
      <c r="XE377" s="10"/>
      <c r="XF377" s="10"/>
      <c r="XG377" s="10"/>
      <c r="XH377" s="10"/>
      <c r="XI377" s="10"/>
      <c r="XJ377" s="10"/>
      <c r="XK377" s="10"/>
      <c r="XL377" s="10"/>
      <c r="XM377" s="10"/>
      <c r="XN377" s="10"/>
      <c r="XO377" s="10"/>
      <c r="XP377" s="10"/>
      <c r="XQ377" s="10"/>
      <c r="XR377" s="10"/>
      <c r="XS377" s="10"/>
      <c r="XT377" s="10"/>
      <c r="XU377" s="10"/>
      <c r="XV377" s="10"/>
      <c r="XW377" s="10"/>
      <c r="XX377" s="10"/>
      <c r="XY377" s="10"/>
      <c r="XZ377" s="10"/>
      <c r="YA377" s="10"/>
      <c r="YB377" s="10"/>
      <c r="YC377" s="10"/>
      <c r="YD377" s="10"/>
      <c r="YE377" s="10"/>
      <c r="YF377" s="10"/>
      <c r="YG377" s="10"/>
      <c r="YH377" s="10"/>
      <c r="YI377" s="10"/>
      <c r="YJ377" s="10"/>
      <c r="YK377" s="10"/>
      <c r="YL377" s="10"/>
      <c r="YM377" s="10"/>
      <c r="YN377" s="10"/>
      <c r="YO377" s="10"/>
      <c r="YP377" s="10"/>
      <c r="YQ377" s="10"/>
      <c r="YR377" s="10"/>
      <c r="YS377" s="10"/>
      <c r="YT377" s="10"/>
      <c r="YU377" s="10"/>
      <c r="YV377" s="10"/>
      <c r="YW377" s="10"/>
      <c r="YX377" s="10"/>
      <c r="YY377" s="10"/>
      <c r="YZ377" s="10"/>
      <c r="ZA377" s="10"/>
      <c r="ZB377" s="10"/>
      <c r="ZC377" s="10"/>
      <c r="ZD377" s="10"/>
      <c r="ZE377" s="10"/>
      <c r="ZF377" s="10"/>
      <c r="ZG377" s="10"/>
      <c r="ZH377" s="10"/>
      <c r="ZI377" s="10"/>
      <c r="ZJ377" s="10"/>
      <c r="ZK377" s="10"/>
      <c r="ZL377" s="10"/>
      <c r="ZM377" s="10"/>
      <c r="ZN377" s="10"/>
      <c r="ZO377" s="10"/>
      <c r="ZP377" s="10"/>
      <c r="ZQ377" s="10"/>
      <c r="ZR377" s="10"/>
      <c r="ZS377" s="10"/>
      <c r="ZT377" s="10"/>
      <c r="ZU377" s="10"/>
      <c r="ZV377" s="10"/>
      <c r="ZW377" s="10"/>
      <c r="ZX377" s="10"/>
      <c r="ZY377" s="10"/>
      <c r="ZZ377" s="10"/>
      <c r="AAA377" s="10"/>
      <c r="AAB377" s="10"/>
      <c r="AAC377" s="10"/>
      <c r="AAD377" s="10"/>
      <c r="AAE377" s="10"/>
      <c r="AAF377" s="10"/>
      <c r="AAG377" s="10"/>
      <c r="AAH377" s="10"/>
      <c r="AAI377" s="10"/>
      <c r="AAJ377" s="10"/>
      <c r="AAK377" s="10"/>
      <c r="AAL377" s="10"/>
      <c r="AAM377" s="10"/>
      <c r="AAN377" s="10"/>
      <c r="AAO377" s="10"/>
      <c r="AAP377" s="10"/>
      <c r="AAQ377" s="10"/>
      <c r="AAR377" s="10"/>
      <c r="AAS377" s="10"/>
      <c r="AAT377" s="10"/>
      <c r="AAU377" s="10"/>
      <c r="AAV377" s="10"/>
      <c r="AAW377" s="10"/>
      <c r="AAX377" s="10"/>
      <c r="AAY377" s="10"/>
      <c r="AAZ377" s="10"/>
      <c r="ABA377" s="10"/>
      <c r="ABB377" s="10"/>
      <c r="ABC377" s="10"/>
      <c r="ABD377" s="10"/>
      <c r="ABE377" s="10"/>
      <c r="ABF377" s="10"/>
      <c r="ABG377" s="10"/>
      <c r="ABH377" s="10"/>
      <c r="ABI377" s="10"/>
      <c r="ABJ377" s="10"/>
      <c r="ABK377" s="10"/>
      <c r="ABL377" s="10"/>
      <c r="ABM377" s="10"/>
      <c r="ABN377" s="10"/>
      <c r="ABO377" s="10"/>
      <c r="ABP377" s="10"/>
      <c r="ABQ377" s="10"/>
      <c r="ABR377" s="10"/>
      <c r="ABS377" s="10"/>
      <c r="ABT377" s="10"/>
      <c r="ABU377" s="10"/>
      <c r="ABV377" s="10"/>
      <c r="ABW377" s="10"/>
      <c r="ABX377" s="10"/>
      <c r="ABY377" s="10"/>
      <c r="ABZ377" s="10"/>
      <c r="ACA377" s="10"/>
      <c r="ACB377" s="10"/>
      <c r="ACC377" s="10"/>
      <c r="ACD377" s="10"/>
      <c r="ACE377" s="10"/>
      <c r="ACF377" s="10"/>
      <c r="ACG377" s="10"/>
      <c r="ACH377" s="10"/>
      <c r="ACI377" s="10"/>
      <c r="ACJ377" s="10"/>
      <c r="ACK377" s="10"/>
      <c r="ACL377" s="10"/>
      <c r="ACM377" s="10"/>
      <c r="ACN377" s="10"/>
      <c r="ACO377" s="10"/>
      <c r="ACP377" s="10"/>
      <c r="ACQ377" s="10"/>
      <c r="ACR377" s="10"/>
      <c r="ACS377" s="10"/>
      <c r="ACT377" s="10"/>
      <c r="ACU377" s="10"/>
      <c r="ACV377" s="10"/>
      <c r="ACW377" s="10"/>
      <c r="ACX377" s="10"/>
      <c r="ACY377" s="10"/>
      <c r="ACZ377" s="10"/>
      <c r="ADA377" s="10"/>
      <c r="ADB377" s="10"/>
      <c r="ADC377" s="10"/>
      <c r="ADD377" s="10"/>
      <c r="ADE377" s="10"/>
      <c r="ADF377" s="10"/>
      <c r="ADG377" s="10"/>
      <c r="ADH377" s="10"/>
      <c r="ADI377" s="10"/>
      <c r="ADJ377" s="10"/>
      <c r="ADK377" s="10"/>
      <c r="ADL377" s="10"/>
      <c r="ADM377" s="10"/>
      <c r="ADN377" s="10"/>
      <c r="ADO377" s="10"/>
      <c r="ADP377" s="10"/>
      <c r="ADQ377" s="10"/>
      <c r="ADR377" s="10"/>
      <c r="ADS377" s="10"/>
      <c r="ADT377" s="10"/>
      <c r="ADU377" s="10"/>
      <c r="ADV377" s="10"/>
      <c r="ADW377" s="10"/>
      <c r="ADX377" s="10"/>
      <c r="ADY377" s="10"/>
      <c r="ADZ377" s="10"/>
      <c r="AEA377" s="10"/>
      <c r="AEB377" s="10"/>
      <c r="AEC377" s="10"/>
      <c r="AED377" s="10"/>
      <c r="AEE377" s="10"/>
      <c r="AEF377" s="10"/>
      <c r="AEG377" s="10"/>
      <c r="AEH377" s="10"/>
      <c r="AEI377" s="10"/>
      <c r="AEJ377" s="10"/>
      <c r="AEK377" s="10"/>
      <c r="AEL377" s="10"/>
      <c r="AEM377" s="10"/>
      <c r="AEN377" s="10"/>
      <c r="AEO377" s="10"/>
      <c r="AEP377" s="10"/>
      <c r="AEQ377" s="10"/>
      <c r="AER377" s="10"/>
      <c r="AES377" s="10"/>
      <c r="AET377" s="10"/>
      <c r="AEU377" s="10"/>
      <c r="AEV377" s="10"/>
      <c r="AEW377" s="10"/>
      <c r="AEX377" s="10"/>
      <c r="AEY377" s="10"/>
      <c r="AEZ377" s="10"/>
      <c r="AFA377" s="10"/>
      <c r="AFB377" s="10"/>
      <c r="AFC377" s="10"/>
      <c r="AFD377" s="10"/>
      <c r="AFE377" s="10"/>
      <c r="AFF377" s="10"/>
      <c r="AFG377" s="10"/>
      <c r="AFH377" s="10"/>
      <c r="AFI377" s="10"/>
      <c r="AFJ377" s="10"/>
      <c r="AFK377" s="10"/>
      <c r="AFL377" s="10"/>
      <c r="AFM377" s="10"/>
      <c r="AFN377" s="10"/>
      <c r="AFO377" s="10"/>
      <c r="AFP377" s="10"/>
      <c r="AFQ377" s="10"/>
      <c r="AFR377" s="10"/>
      <c r="AFS377" s="10"/>
      <c r="AFT377" s="10"/>
      <c r="AFU377" s="10"/>
      <c r="AFV377" s="10"/>
      <c r="AFW377" s="10"/>
      <c r="AFX377" s="10"/>
      <c r="AFY377" s="10"/>
      <c r="AFZ377" s="10"/>
      <c r="AGA377" s="10"/>
      <c r="AGB377" s="10"/>
      <c r="AGC377" s="10"/>
      <c r="AGD377" s="10"/>
      <c r="AGE377" s="10"/>
      <c r="AGF377" s="10"/>
      <c r="AGG377" s="10"/>
      <c r="AGH377" s="10"/>
      <c r="AGI377" s="10"/>
      <c r="AGJ377" s="10"/>
      <c r="AGK377" s="10"/>
      <c r="AGL377" s="10"/>
      <c r="AGM377" s="10"/>
      <c r="AGN377" s="10"/>
      <c r="AGO377" s="10"/>
      <c r="AGP377" s="10"/>
      <c r="AGQ377" s="10"/>
      <c r="AGR377" s="10"/>
      <c r="AGS377" s="10"/>
      <c r="AGT377" s="10"/>
      <c r="AGU377" s="10"/>
      <c r="AGV377" s="10"/>
      <c r="AGW377" s="10"/>
      <c r="AGX377" s="10"/>
      <c r="AGY377" s="10"/>
      <c r="AGZ377" s="10"/>
      <c r="AHA377" s="10"/>
      <c r="AHB377" s="10"/>
      <c r="AHC377" s="10"/>
      <c r="AHD377" s="10"/>
      <c r="AHE377" s="10"/>
      <c r="AHF377" s="10"/>
      <c r="AHG377" s="10"/>
      <c r="AHH377" s="10"/>
      <c r="AHI377" s="10"/>
      <c r="AHJ377" s="10"/>
      <c r="AHK377" s="10"/>
      <c r="AHL377" s="10"/>
      <c r="AHM377" s="10"/>
      <c r="AHN377" s="10"/>
      <c r="AHO377" s="10"/>
      <c r="AHP377" s="10"/>
      <c r="AHQ377" s="10"/>
      <c r="AHR377" s="10"/>
      <c r="AHS377" s="10"/>
      <c r="AHT377" s="10"/>
      <c r="AHU377" s="10"/>
      <c r="AHV377" s="10"/>
      <c r="AHW377" s="10"/>
      <c r="AHX377" s="10"/>
      <c r="AHY377" s="10"/>
      <c r="AHZ377" s="10"/>
      <c r="AIA377" s="10"/>
      <c r="AIB377" s="10"/>
      <c r="AIC377" s="10"/>
      <c r="AID377" s="10"/>
      <c r="AIE377" s="10"/>
      <c r="AIF377" s="10"/>
      <c r="AIG377" s="10"/>
      <c r="AIH377" s="10"/>
      <c r="AII377" s="10"/>
      <c r="AIJ377" s="10"/>
      <c r="AIK377" s="10"/>
      <c r="AIL377" s="10"/>
      <c r="AIM377" s="10"/>
      <c r="AIN377" s="10"/>
      <c r="AIO377" s="10"/>
      <c r="AIP377" s="10"/>
      <c r="AIQ377" s="10"/>
      <c r="AIR377" s="10"/>
      <c r="AIS377" s="10"/>
      <c r="AIT377" s="10"/>
      <c r="AIU377" s="10"/>
      <c r="AIV377" s="10"/>
      <c r="AIW377" s="10"/>
      <c r="AIX377" s="10"/>
      <c r="AIY377" s="10"/>
      <c r="AIZ377" s="10"/>
      <c r="AJA377" s="10"/>
      <c r="AJB377" s="10"/>
      <c r="AJC377" s="10"/>
      <c r="AJD377" s="10"/>
      <c r="AJE377" s="10"/>
      <c r="AJF377" s="10"/>
      <c r="AJG377" s="10"/>
      <c r="AJH377" s="10"/>
      <c r="AJI377" s="10"/>
      <c r="AJJ377" s="10"/>
      <c r="AJK377" s="10"/>
      <c r="AJL377" s="10"/>
      <c r="AJM377" s="10"/>
      <c r="AJN377" s="10"/>
      <c r="AJO377" s="10"/>
      <c r="AJP377" s="10"/>
      <c r="AJQ377" s="10"/>
      <c r="AJR377" s="10"/>
      <c r="AJS377" s="10"/>
      <c r="AJT377" s="10"/>
      <c r="AJU377" s="10"/>
      <c r="AJV377" s="10"/>
      <c r="AJW377" s="10"/>
      <c r="AJX377" s="10"/>
      <c r="AJY377" s="10"/>
      <c r="AJZ377" s="10"/>
      <c r="AKA377" s="10"/>
      <c r="AKB377" s="10"/>
      <c r="AKC377" s="10"/>
      <c r="AKD377" s="10"/>
      <c r="AKE377" s="10"/>
      <c r="AKF377" s="10"/>
      <c r="AKG377" s="10"/>
      <c r="AKH377" s="10"/>
      <c r="AKI377" s="10"/>
      <c r="AKJ377" s="10"/>
      <c r="AKK377" s="10"/>
      <c r="AKL377" s="10"/>
      <c r="AKM377" s="10"/>
      <c r="AKN377" s="10"/>
      <c r="AKO377" s="10"/>
      <c r="AKP377" s="10"/>
      <c r="AKQ377" s="10"/>
      <c r="AKR377" s="10"/>
      <c r="AKS377" s="10"/>
      <c r="AKT377" s="10"/>
      <c r="AKU377" s="10"/>
      <c r="AKV377" s="10"/>
      <c r="AKW377" s="10"/>
      <c r="AKX377" s="10"/>
      <c r="AKY377" s="10"/>
      <c r="AKZ377" s="10"/>
      <c r="ALA377" s="10"/>
      <c r="ALB377" s="10"/>
      <c r="ALC377" s="10"/>
      <c r="ALD377" s="10"/>
      <c r="ALE377" s="10"/>
      <c r="ALF377" s="10"/>
      <c r="ALG377" s="10"/>
      <c r="ALH377" s="10"/>
      <c r="ALI377" s="10"/>
      <c r="ALJ377" s="10"/>
      <c r="ALK377" s="10"/>
      <c r="ALL377" s="10"/>
      <c r="ALM377" s="10"/>
      <c r="ALN377" s="10"/>
      <c r="ALO377" s="10"/>
      <c r="ALP377" s="10"/>
      <c r="ALQ377" s="10"/>
      <c r="ALR377" s="10"/>
      <c r="ALS377" s="10"/>
      <c r="ALT377" s="10"/>
      <c r="ALU377" s="10"/>
      <c r="ALV377" s="10"/>
      <c r="ALW377" s="10"/>
      <c r="ALX377" s="10"/>
      <c r="ALY377" s="10"/>
      <c r="ALZ377" s="10"/>
      <c r="AMA377" s="10"/>
      <c r="AMB377" s="10"/>
      <c r="AMC377" s="10"/>
      <c r="AMD377" s="10"/>
      <c r="AME377" s="10"/>
      <c r="AMF377" s="10"/>
      <c r="AMG377" s="10"/>
      <c r="AMH377" s="10"/>
      <c r="AMI377" s="10"/>
      <c r="AMJ377" s="10"/>
      <c r="AMK377" s="10"/>
      <c r="AML377" s="10"/>
      <c r="AMM377" s="10"/>
      <c r="AMN377" s="10"/>
      <c r="AMO377" s="10"/>
      <c r="AMP377" s="10"/>
      <c r="AMQ377" s="10"/>
      <c r="AMR377" s="10"/>
      <c r="AMS377" s="10"/>
      <c r="AMT377" s="10"/>
      <c r="AMU377" s="10"/>
      <c r="AMV377" s="10"/>
      <c r="AMW377" s="10"/>
      <c r="AMX377" s="10"/>
      <c r="AMY377" s="10"/>
      <c r="AMZ377" s="10"/>
      <c r="ANA377" s="10"/>
      <c r="ANB377" s="10"/>
      <c r="ANC377" s="10"/>
      <c r="AND377" s="10"/>
      <c r="ANE377" s="10"/>
      <c r="ANF377" s="10"/>
      <c r="ANG377" s="10"/>
      <c r="ANH377" s="10"/>
      <c r="ANI377" s="10"/>
      <c r="ANJ377" s="10"/>
      <c r="ANK377" s="10"/>
      <c r="ANL377" s="10"/>
      <c r="ANM377" s="10"/>
      <c r="ANN377" s="10"/>
      <c r="ANO377" s="10"/>
      <c r="ANP377" s="10"/>
      <c r="ANQ377" s="10"/>
      <c r="ANR377" s="10"/>
      <c r="ANS377" s="10"/>
      <c r="ANT377" s="10"/>
      <c r="ANU377" s="10"/>
      <c r="ANV377" s="10"/>
      <c r="ANW377" s="10"/>
      <c r="ANX377" s="10"/>
      <c r="ANY377" s="10"/>
      <c r="ANZ377" s="10"/>
      <c r="AOA377" s="10"/>
      <c r="AOB377" s="10"/>
      <c r="AOC377" s="10"/>
      <c r="AOD377" s="10"/>
      <c r="AOE377" s="10"/>
      <c r="AOF377" s="10"/>
      <c r="AOG377" s="10"/>
      <c r="AOH377" s="10"/>
      <c r="AOI377" s="10"/>
      <c r="AOJ377" s="10"/>
      <c r="AOK377" s="10"/>
      <c r="AOL377" s="10"/>
      <c r="AOM377" s="10"/>
      <c r="AON377" s="10"/>
      <c r="AOO377" s="10"/>
      <c r="AOP377" s="10"/>
      <c r="AOQ377" s="10"/>
      <c r="AOR377" s="10"/>
      <c r="AOS377" s="10"/>
      <c r="AOT377" s="10"/>
      <c r="AOU377" s="10"/>
      <c r="AOV377" s="10"/>
      <c r="AOW377" s="10"/>
      <c r="AOX377" s="10"/>
      <c r="AOY377" s="10"/>
      <c r="AOZ377" s="10"/>
      <c r="APA377" s="10"/>
      <c r="APB377" s="10"/>
      <c r="APC377" s="10"/>
      <c r="APD377" s="10"/>
      <c r="APE377" s="10"/>
      <c r="APF377" s="10"/>
      <c r="APG377" s="10"/>
      <c r="APH377" s="10"/>
      <c r="API377" s="10"/>
      <c r="APJ377" s="10"/>
      <c r="APK377" s="10"/>
      <c r="APL377" s="10"/>
      <c r="APM377" s="10"/>
      <c r="APN377" s="10"/>
      <c r="APO377" s="10"/>
      <c r="APP377" s="10"/>
      <c r="APQ377" s="10"/>
      <c r="APR377" s="10"/>
      <c r="APS377" s="10"/>
      <c r="APT377" s="10"/>
      <c r="APU377" s="10"/>
      <c r="APV377" s="10"/>
      <c r="APW377" s="10"/>
      <c r="APX377" s="10"/>
      <c r="APY377" s="10"/>
      <c r="APZ377" s="10"/>
      <c r="AQA377" s="10"/>
      <c r="AQB377" s="10"/>
      <c r="AQC377" s="10"/>
      <c r="AQD377" s="10"/>
      <c r="AQE377" s="10"/>
      <c r="AQF377" s="10"/>
      <c r="AQG377" s="10"/>
      <c r="AQH377" s="10"/>
      <c r="AQI377" s="10"/>
      <c r="AQJ377" s="10"/>
      <c r="AQK377" s="10"/>
      <c r="AQL377" s="10"/>
      <c r="AQM377" s="10"/>
      <c r="AQN377" s="10"/>
      <c r="AQO377" s="10"/>
      <c r="AQP377" s="10"/>
      <c r="AQQ377" s="10"/>
      <c r="AQR377" s="10"/>
      <c r="AQS377" s="10"/>
      <c r="AQT377" s="10"/>
      <c r="AQU377" s="10"/>
      <c r="AQV377" s="10"/>
      <c r="AQW377" s="10"/>
      <c r="AQX377" s="10"/>
      <c r="AQY377" s="10"/>
      <c r="AQZ377" s="10"/>
      <c r="ARA377" s="10"/>
      <c r="ARB377" s="10"/>
      <c r="ARC377" s="10"/>
      <c r="ARD377" s="10"/>
      <c r="ARE377" s="10"/>
      <c r="ARF377" s="10"/>
      <c r="ARG377" s="10"/>
      <c r="ARH377" s="10"/>
      <c r="ARI377" s="10"/>
      <c r="ARJ377" s="10"/>
      <c r="ARK377" s="10"/>
      <c r="ARL377" s="10"/>
      <c r="ARM377" s="10"/>
      <c r="ARN377" s="10"/>
      <c r="ARO377" s="10"/>
      <c r="ARP377" s="10"/>
      <c r="ARQ377" s="10"/>
      <c r="ARR377" s="10"/>
      <c r="ARS377" s="10"/>
      <c r="ART377" s="10"/>
      <c r="ARU377" s="10"/>
      <c r="ARV377" s="10"/>
      <c r="ARW377" s="10"/>
      <c r="ARX377" s="10"/>
      <c r="ARY377" s="10"/>
      <c r="ARZ377" s="10"/>
      <c r="ASA377" s="10"/>
      <c r="ASB377" s="10"/>
      <c r="ASC377" s="10"/>
      <c r="ASD377" s="10"/>
      <c r="ASE377" s="10"/>
      <c r="ASF377" s="10"/>
      <c r="ASG377" s="10"/>
      <c r="ASH377" s="10"/>
      <c r="ASI377" s="10"/>
      <c r="ASJ377" s="10"/>
      <c r="ASK377" s="10"/>
      <c r="ASL377" s="10"/>
      <c r="ASM377" s="10"/>
      <c r="ASN377" s="10"/>
      <c r="ASO377" s="10"/>
      <c r="ASP377" s="10"/>
      <c r="ASQ377" s="10"/>
      <c r="ASR377" s="10"/>
      <c r="ASS377" s="10"/>
      <c r="AST377" s="10"/>
      <c r="ASU377" s="10"/>
      <c r="ASV377" s="10"/>
      <c r="ASW377" s="10"/>
      <c r="ASX377" s="10"/>
      <c r="ASY377" s="10"/>
      <c r="ASZ377" s="10"/>
      <c r="ATA377" s="10"/>
      <c r="ATB377" s="10"/>
      <c r="ATC377" s="10"/>
      <c r="ATD377" s="10"/>
      <c r="ATE377" s="10"/>
      <c r="ATF377" s="10"/>
      <c r="ATG377" s="10"/>
      <c r="ATH377" s="10"/>
      <c r="ATI377" s="10"/>
      <c r="ATJ377" s="10"/>
      <c r="ATK377" s="10"/>
      <c r="ATL377" s="10"/>
      <c r="ATM377" s="10"/>
      <c r="ATN377" s="10"/>
      <c r="ATO377" s="10"/>
      <c r="ATP377" s="10"/>
      <c r="ATQ377" s="10"/>
      <c r="ATR377" s="10"/>
      <c r="ATS377" s="10"/>
      <c r="ATT377" s="10"/>
      <c r="ATU377" s="10"/>
      <c r="ATV377" s="10"/>
      <c r="ATW377" s="10"/>
      <c r="ATX377" s="10"/>
      <c r="ATY377" s="10"/>
      <c r="ATZ377" s="10"/>
      <c r="AUA377" s="10"/>
      <c r="AUB377" s="10"/>
      <c r="AUC377" s="10"/>
      <c r="AUD377" s="10"/>
      <c r="AUE377" s="10"/>
      <c r="AUF377" s="10"/>
      <c r="AUG377" s="10"/>
      <c r="AUH377" s="10"/>
      <c r="AUI377" s="10"/>
      <c r="AUJ377" s="10"/>
      <c r="AUK377" s="10"/>
      <c r="AUL377" s="10"/>
      <c r="AUM377" s="10"/>
      <c r="AUN377" s="10"/>
      <c r="AUO377" s="10"/>
      <c r="AUP377" s="10"/>
      <c r="AUQ377" s="10"/>
      <c r="AUR377" s="10"/>
      <c r="AUS377" s="10"/>
      <c r="AUT377" s="10"/>
      <c r="AUU377" s="10"/>
      <c r="AUV377" s="10"/>
      <c r="AUW377" s="10"/>
      <c r="AUX377" s="10"/>
      <c r="AUY377" s="10"/>
      <c r="AUZ377" s="10"/>
      <c r="AVA377" s="10"/>
      <c r="AVB377" s="10"/>
      <c r="AVC377" s="10"/>
      <c r="AVD377" s="10"/>
      <c r="AVE377" s="10"/>
      <c r="AVF377" s="10"/>
      <c r="AVG377" s="10"/>
      <c r="AVH377" s="10"/>
      <c r="AVI377" s="10"/>
      <c r="AVJ377" s="10"/>
      <c r="AVK377" s="10"/>
      <c r="AVL377" s="10"/>
      <c r="AVM377" s="10"/>
      <c r="AVN377" s="10"/>
      <c r="AVO377" s="10"/>
      <c r="AVP377" s="10"/>
      <c r="AVQ377" s="10"/>
      <c r="AVR377" s="10"/>
      <c r="AVS377" s="10"/>
      <c r="AVT377" s="10"/>
      <c r="AVU377" s="10"/>
      <c r="AVV377" s="10"/>
      <c r="AVW377" s="10"/>
      <c r="AVX377" s="10"/>
      <c r="AVY377" s="10"/>
      <c r="AVZ377" s="10"/>
      <c r="AWA377" s="10"/>
      <c r="AWB377" s="10"/>
      <c r="AWC377" s="10"/>
      <c r="AWD377" s="10"/>
      <c r="AWE377" s="10"/>
      <c r="AWF377" s="10"/>
      <c r="AWG377" s="10"/>
      <c r="AWH377" s="10"/>
      <c r="AWI377" s="10"/>
      <c r="AWJ377" s="10"/>
      <c r="AWK377" s="10"/>
      <c r="AWL377" s="10"/>
      <c r="AWM377" s="10"/>
      <c r="AWN377" s="10"/>
      <c r="AWO377" s="10"/>
      <c r="AWP377" s="10"/>
      <c r="AWQ377" s="10"/>
      <c r="AWR377" s="10"/>
      <c r="AWS377" s="10"/>
      <c r="AWT377" s="10"/>
      <c r="AWU377" s="10"/>
      <c r="AWV377" s="10"/>
      <c r="AWW377" s="10"/>
      <c r="AWX377" s="10"/>
      <c r="AWY377" s="10"/>
      <c r="AWZ377" s="10"/>
      <c r="AXA377" s="10"/>
      <c r="AXB377" s="10"/>
      <c r="AXC377" s="10"/>
      <c r="AXD377" s="10"/>
      <c r="AXE377" s="10"/>
      <c r="AXF377" s="10"/>
      <c r="AXG377" s="10"/>
      <c r="AXH377" s="10"/>
      <c r="AXI377" s="10"/>
      <c r="AXJ377" s="10"/>
      <c r="AXK377" s="10"/>
      <c r="AXL377" s="10"/>
      <c r="AXM377" s="10"/>
      <c r="AXN377" s="10"/>
      <c r="AXO377" s="10"/>
      <c r="AXP377" s="10"/>
      <c r="AXQ377" s="10"/>
      <c r="AXR377" s="10"/>
      <c r="AXS377" s="10"/>
      <c r="AXT377" s="10"/>
      <c r="AXU377" s="10"/>
      <c r="AXV377" s="10"/>
      <c r="AXW377" s="10"/>
      <c r="AXX377" s="10"/>
      <c r="AXY377" s="10"/>
      <c r="AXZ377" s="10"/>
      <c r="AYA377" s="10"/>
      <c r="AYB377" s="10"/>
      <c r="AYC377" s="10"/>
      <c r="AYD377" s="10"/>
      <c r="AYE377" s="10"/>
      <c r="AYF377" s="10"/>
      <c r="AYG377" s="10"/>
      <c r="AYH377" s="10"/>
      <c r="AYI377" s="10"/>
      <c r="AYJ377" s="10"/>
      <c r="AYK377" s="10"/>
      <c r="AYL377" s="10"/>
      <c r="AYM377" s="10"/>
      <c r="AYN377" s="10"/>
      <c r="AYO377" s="10"/>
      <c r="AYP377" s="10"/>
      <c r="AYQ377" s="10"/>
      <c r="AYR377" s="10"/>
      <c r="AYS377" s="10"/>
      <c r="AYT377" s="10"/>
      <c r="AYU377" s="10"/>
      <c r="AYV377" s="10"/>
      <c r="AYW377" s="10"/>
      <c r="AYX377" s="10"/>
      <c r="AYY377" s="10"/>
      <c r="AYZ377" s="10"/>
      <c r="AZA377" s="10"/>
      <c r="AZB377" s="10"/>
      <c r="AZC377" s="10"/>
      <c r="AZD377" s="10"/>
      <c r="AZE377" s="10"/>
      <c r="AZF377" s="10"/>
      <c r="AZG377" s="10"/>
      <c r="AZH377" s="10"/>
      <c r="AZI377" s="10"/>
      <c r="AZJ377" s="10"/>
      <c r="AZK377" s="10"/>
      <c r="AZL377" s="10"/>
      <c r="AZM377" s="10"/>
      <c r="AZN377" s="10"/>
      <c r="AZO377" s="10"/>
      <c r="AZP377" s="10"/>
      <c r="AZQ377" s="10"/>
      <c r="AZR377" s="10"/>
      <c r="AZS377" s="10"/>
      <c r="AZT377" s="10"/>
      <c r="AZU377" s="10"/>
      <c r="AZV377" s="10"/>
      <c r="AZW377" s="10"/>
      <c r="AZX377" s="10"/>
      <c r="AZY377" s="10"/>
      <c r="AZZ377" s="10"/>
      <c r="BAA377" s="10"/>
      <c r="BAB377" s="10"/>
      <c r="BAC377" s="10"/>
      <c r="BAD377" s="10"/>
      <c r="BAE377" s="10"/>
      <c r="BAF377" s="10"/>
      <c r="BAG377" s="10"/>
      <c r="BAH377" s="10"/>
      <c r="BAI377" s="10"/>
      <c r="BAJ377" s="10"/>
      <c r="BAK377" s="10"/>
      <c r="BAL377" s="10"/>
      <c r="BAM377" s="10"/>
      <c r="BAN377" s="10"/>
      <c r="BAO377" s="10"/>
      <c r="BAP377" s="10"/>
      <c r="BAQ377" s="10"/>
      <c r="BAR377" s="10"/>
      <c r="BAS377" s="10"/>
      <c r="BAT377" s="10"/>
      <c r="BAU377" s="10"/>
      <c r="BAV377" s="10"/>
      <c r="BAW377" s="10"/>
      <c r="BAX377" s="10"/>
      <c r="BAY377" s="10"/>
      <c r="BAZ377" s="10"/>
      <c r="BBA377" s="10"/>
      <c r="BBB377" s="10"/>
      <c r="BBC377" s="10"/>
      <c r="BBD377" s="10"/>
      <c r="BBE377" s="10"/>
      <c r="BBF377" s="10"/>
      <c r="BBG377" s="10"/>
      <c r="BBH377" s="10"/>
      <c r="BBI377" s="10"/>
      <c r="BBJ377" s="10"/>
      <c r="BBK377" s="10"/>
      <c r="BBL377" s="10"/>
      <c r="BBM377" s="10"/>
      <c r="BBN377" s="10"/>
      <c r="BBO377" s="10"/>
      <c r="BBP377" s="10"/>
      <c r="BBQ377" s="10"/>
      <c r="BBR377" s="10"/>
      <c r="BBS377" s="10"/>
      <c r="BBT377" s="10"/>
      <c r="BBU377" s="10"/>
      <c r="BBV377" s="10"/>
      <c r="BBW377" s="10"/>
      <c r="BBX377" s="10"/>
      <c r="BBY377" s="10"/>
      <c r="BBZ377" s="10"/>
      <c r="BCA377" s="10"/>
      <c r="BCB377" s="10"/>
      <c r="BCC377" s="10"/>
      <c r="BCD377" s="10"/>
      <c r="BCE377" s="10"/>
      <c r="BCF377" s="10"/>
      <c r="BCG377" s="10"/>
      <c r="BCH377" s="10"/>
      <c r="BCI377" s="10"/>
      <c r="BCJ377" s="10"/>
      <c r="BCK377" s="10"/>
      <c r="BCL377" s="10"/>
      <c r="BCM377" s="10"/>
      <c r="BCN377" s="10"/>
      <c r="BCO377" s="10"/>
      <c r="BCP377" s="10"/>
      <c r="BCQ377" s="10"/>
      <c r="BCR377" s="10"/>
      <c r="BCS377" s="10"/>
      <c r="BCT377" s="10"/>
    </row>
    <row r="378" spans="1:1450" x14ac:dyDescent="0.25">
      <c r="A378" s="17" t="s">
        <v>655</v>
      </c>
      <c r="B378" s="43" t="s">
        <v>655</v>
      </c>
      <c r="C378" s="8" t="s">
        <v>84</v>
      </c>
      <c r="D378" s="29" t="s">
        <v>809</v>
      </c>
      <c r="E378" s="14" t="s">
        <v>805</v>
      </c>
      <c r="F378" s="14" t="s">
        <v>658</v>
      </c>
      <c r="G378" s="43">
        <v>117943</v>
      </c>
      <c r="H378" s="43">
        <v>6764</v>
      </c>
      <c r="I378" s="43">
        <v>2160</v>
      </c>
      <c r="J378" s="43"/>
      <c r="K378" s="43"/>
      <c r="L378" s="29"/>
      <c r="M378" s="29"/>
      <c r="N378" s="29"/>
      <c r="O378" s="29" t="str">
        <f t="shared" si="59"/>
        <v/>
      </c>
      <c r="P378" s="29"/>
      <c r="Q378" s="44">
        <f t="shared" si="67"/>
        <v>11837.25</v>
      </c>
      <c r="R378" s="30">
        <f t="shared" si="68"/>
        <v>117943</v>
      </c>
      <c r="S378" s="30">
        <f t="shared" si="60"/>
        <v>2160</v>
      </c>
      <c r="T378" s="29"/>
      <c r="U378" s="29"/>
      <c r="V378" s="29"/>
      <c r="W378" s="44">
        <f t="shared" si="69"/>
        <v>120.67284049036284</v>
      </c>
      <c r="X378" s="29"/>
      <c r="Y378" s="31"/>
      <c r="Z378" s="31"/>
      <c r="AA378" s="31"/>
      <c r="AB378" s="31"/>
      <c r="AC378" s="29"/>
      <c r="AD378" s="29"/>
      <c r="AE378" s="29"/>
      <c r="AF378" s="29"/>
      <c r="AG378" s="63"/>
      <c r="AH378" s="32"/>
      <c r="AI378" s="32"/>
      <c r="AJ378" s="32"/>
      <c r="AK378" s="32"/>
      <c r="AL378" s="29"/>
      <c r="AM378" s="29"/>
      <c r="AN378" s="29"/>
      <c r="AO378" s="29"/>
      <c r="AP378" s="29"/>
      <c r="AQ378" s="29"/>
      <c r="AR378" s="29"/>
      <c r="AS378" s="29"/>
      <c r="AT378" s="29"/>
    </row>
    <row r="379" spans="1:1450" x14ac:dyDescent="0.25">
      <c r="A379" s="17" t="s">
        <v>655</v>
      </c>
      <c r="B379" s="43" t="s">
        <v>655</v>
      </c>
      <c r="C379" s="8" t="s">
        <v>188</v>
      </c>
      <c r="D379" s="29" t="s">
        <v>810</v>
      </c>
      <c r="E379" s="14" t="s">
        <v>805</v>
      </c>
      <c r="F379" s="14" t="s">
        <v>811</v>
      </c>
      <c r="G379" s="43">
        <v>58536</v>
      </c>
      <c r="H379" s="43">
        <v>3868</v>
      </c>
      <c r="I379" s="43">
        <v>2267</v>
      </c>
      <c r="J379" s="43"/>
      <c r="K379" s="43"/>
      <c r="L379" s="29"/>
      <c r="M379" s="29"/>
      <c r="N379" s="29"/>
      <c r="O379" s="29" t="str">
        <f t="shared" si="59"/>
        <v/>
      </c>
      <c r="P379" s="29"/>
      <c r="Q379" s="44">
        <f t="shared" si="67"/>
        <v>47569.75</v>
      </c>
      <c r="R379" s="30">
        <f t="shared" si="68"/>
        <v>58536</v>
      </c>
      <c r="S379" s="30">
        <f t="shared" si="60"/>
        <v>2267</v>
      </c>
      <c r="T379" s="29"/>
      <c r="U379" s="29"/>
      <c r="V379" s="29"/>
      <c r="W379" s="44">
        <f t="shared" si="69"/>
        <v>247.69987346895806</v>
      </c>
      <c r="X379" s="29"/>
      <c r="Y379" s="31"/>
      <c r="Z379" s="31"/>
      <c r="AA379" s="31"/>
      <c r="AB379" s="31"/>
      <c r="AC379" s="29"/>
      <c r="AD379" s="29"/>
      <c r="AE379" s="29"/>
      <c r="AF379" s="29"/>
      <c r="AG379" s="63"/>
      <c r="AH379" s="32"/>
      <c r="AI379" s="32"/>
      <c r="AJ379" s="32"/>
      <c r="AK379" s="32"/>
      <c r="AL379" s="29"/>
      <c r="AM379" s="29"/>
      <c r="AN379" s="29"/>
      <c r="AO379" s="29"/>
      <c r="AP379" s="29"/>
      <c r="AQ379" s="29"/>
      <c r="AR379" s="29"/>
      <c r="AS379" s="29"/>
      <c r="AT379" s="29"/>
    </row>
    <row r="380" spans="1:1450" s="64" customFormat="1" x14ac:dyDescent="0.25">
      <c r="A380" s="17" t="s">
        <v>655</v>
      </c>
      <c r="B380" s="43" t="s">
        <v>655</v>
      </c>
      <c r="C380" s="8" t="s">
        <v>84</v>
      </c>
      <c r="D380" s="29" t="s">
        <v>812</v>
      </c>
      <c r="E380" s="14" t="s">
        <v>805</v>
      </c>
      <c r="F380" s="14" t="s">
        <v>813</v>
      </c>
      <c r="G380" s="43">
        <v>116695</v>
      </c>
      <c r="H380" s="43">
        <v>7202</v>
      </c>
      <c r="I380" s="43">
        <v>3417</v>
      </c>
      <c r="J380" s="43"/>
      <c r="K380" s="43"/>
      <c r="L380" s="29"/>
      <c r="M380" s="29"/>
      <c r="N380" s="29"/>
      <c r="O380" s="29" t="str">
        <f t="shared" si="59"/>
        <v/>
      </c>
      <c r="P380" s="29"/>
      <c r="Q380" s="44">
        <f t="shared" si="67"/>
        <v>10589.25</v>
      </c>
      <c r="R380" s="30">
        <f t="shared" si="68"/>
        <v>116695</v>
      </c>
      <c r="S380" s="30">
        <f t="shared" si="60"/>
        <v>3417</v>
      </c>
      <c r="T380" s="29"/>
      <c r="U380" s="29"/>
      <c r="V380" s="29"/>
      <c r="W380" s="44">
        <f t="shared" si="69"/>
        <v>43.280985042189542</v>
      </c>
      <c r="X380" s="29"/>
      <c r="Y380" s="31"/>
      <c r="Z380" s="31"/>
      <c r="AA380" s="31"/>
      <c r="AB380" s="31"/>
      <c r="AC380" s="29"/>
      <c r="AD380" s="29"/>
      <c r="AE380" s="29"/>
      <c r="AF380" s="29"/>
      <c r="AG380" s="63"/>
      <c r="AH380" s="32"/>
      <c r="AI380" s="32"/>
      <c r="AJ380" s="32"/>
      <c r="AK380" s="32"/>
      <c r="AL380" s="29"/>
      <c r="AM380" s="29"/>
      <c r="AN380" s="29"/>
      <c r="AO380" s="29"/>
      <c r="AP380" s="29"/>
      <c r="AQ380" s="29"/>
      <c r="AR380" s="29"/>
      <c r="AS380" s="29"/>
      <c r="AT380" s="29"/>
    </row>
    <row r="381" spans="1:1450" x14ac:dyDescent="0.25">
      <c r="A381" s="17" t="s">
        <v>655</v>
      </c>
      <c r="B381" s="43" t="s">
        <v>655</v>
      </c>
      <c r="C381" s="8" t="s">
        <v>188</v>
      </c>
      <c r="D381" s="29" t="s">
        <v>814</v>
      </c>
      <c r="E381" s="14" t="s">
        <v>805</v>
      </c>
      <c r="F381" s="14" t="s">
        <v>815</v>
      </c>
      <c r="G381" s="43">
        <v>78886</v>
      </c>
      <c r="H381" s="43">
        <v>5671</v>
      </c>
      <c r="I381" s="43">
        <v>3760</v>
      </c>
      <c r="J381" s="43"/>
      <c r="K381" s="43"/>
      <c r="L381" s="29"/>
      <c r="M381" s="29"/>
      <c r="N381" s="29"/>
      <c r="O381" s="29" t="str">
        <f t="shared" si="59"/>
        <v/>
      </c>
      <c r="P381" s="29"/>
      <c r="Q381" s="44">
        <f t="shared" si="67"/>
        <v>27219.75</v>
      </c>
      <c r="R381" s="30">
        <f t="shared" si="68"/>
        <v>78886</v>
      </c>
      <c r="S381" s="30">
        <f t="shared" si="60"/>
        <v>3760</v>
      </c>
      <c r="T381" s="29"/>
      <c r="U381" s="29"/>
      <c r="V381" s="29"/>
      <c r="W381" s="44">
        <f t="shared" si="69"/>
        <v>16.62111113164142</v>
      </c>
      <c r="X381" s="29"/>
      <c r="Y381" s="31"/>
      <c r="Z381" s="31"/>
      <c r="AA381" s="31"/>
      <c r="AB381" s="31"/>
      <c r="AC381" s="29"/>
      <c r="AD381" s="29"/>
      <c r="AE381" s="29"/>
      <c r="AF381" s="29"/>
      <c r="AG381" s="63"/>
      <c r="AH381" s="32"/>
      <c r="AI381" s="32"/>
      <c r="AJ381" s="32"/>
      <c r="AK381" s="32"/>
      <c r="AL381" s="29"/>
      <c r="AM381" s="29"/>
      <c r="AN381" s="29"/>
      <c r="AO381" s="29"/>
      <c r="AP381" s="29"/>
      <c r="AQ381" s="29"/>
      <c r="AR381" s="29"/>
      <c r="AS381" s="29"/>
      <c r="AT381" s="29"/>
    </row>
    <row r="382" spans="1:1450" x14ac:dyDescent="0.25">
      <c r="A382" s="66" t="s">
        <v>655</v>
      </c>
      <c r="B382" s="67" t="s">
        <v>655</v>
      </c>
      <c r="C382" s="33" t="s">
        <v>188</v>
      </c>
      <c r="D382" s="33" t="s">
        <v>816</v>
      </c>
      <c r="E382" s="67" t="s">
        <v>817</v>
      </c>
      <c r="F382" s="67" t="s">
        <v>818</v>
      </c>
      <c r="G382" s="67">
        <v>66481</v>
      </c>
      <c r="H382" s="67">
        <v>4379</v>
      </c>
      <c r="I382" s="67">
        <v>2541</v>
      </c>
      <c r="J382" s="67">
        <v>3</v>
      </c>
      <c r="K382" s="68">
        <f>AVERAGE(G382:G384)</f>
        <v>86413.666666666672</v>
      </c>
      <c r="L382" s="68">
        <f>STDEV(G382:G384)</f>
        <v>35170.681672855506</v>
      </c>
      <c r="M382" s="33"/>
      <c r="N382" s="96">
        <v>1.196</v>
      </c>
      <c r="O382" s="33" t="str">
        <f t="shared" si="59"/>
        <v/>
      </c>
      <c r="P382" s="68">
        <f>ABS(L382*N382)</f>
        <v>42064.135280735187</v>
      </c>
      <c r="Q382" s="68">
        <f>ABS(G382-$K$382)</f>
        <v>19932.666666666672</v>
      </c>
      <c r="R382" s="34">
        <f>IF(Q382&gt;$P$382,"",G382)</f>
        <v>66481</v>
      </c>
      <c r="S382" s="34">
        <f t="shared" si="60"/>
        <v>2541</v>
      </c>
      <c r="T382" s="68">
        <f>AVERAGE(R382:R384)</f>
        <v>86413.666666666672</v>
      </c>
      <c r="U382" s="68">
        <f>STDEV(R382:R384)</f>
        <v>35170.681672855506</v>
      </c>
      <c r="V382" s="33"/>
      <c r="W382" s="68">
        <f>IF(R382="","",((R382-$T$382)/S382)^2)</f>
        <v>61.534897022858132</v>
      </c>
      <c r="X382" s="70">
        <f>(1/(J382-1))*SUM(W382:W384)</f>
        <v>698.63904434597521</v>
      </c>
      <c r="Y382" s="71">
        <f>U382/T382</f>
        <v>0.40700369547473786</v>
      </c>
      <c r="Z382" s="75"/>
      <c r="AA382" s="71" t="str">
        <f>IF(X382&lt;2,"A",IF(Y382&lt;0.15,"B","C"))</f>
        <v>C</v>
      </c>
      <c r="AB382" s="75"/>
      <c r="AC382" s="38">
        <f>T382/1000</f>
        <v>86.413666666666671</v>
      </c>
      <c r="AD382" s="72">
        <f>AC382*(SQRT((U382/T382)^2+(0.21/3.98)^2))</f>
        <v>35.46499720930376</v>
      </c>
      <c r="AE382" s="71">
        <f>AD382/AC382</f>
        <v>0.41040958655425369</v>
      </c>
      <c r="AF382" s="71"/>
      <c r="AG382" s="73">
        <v>42</v>
      </c>
      <c r="AH382" s="36"/>
      <c r="AI382" s="72">
        <f>(MEDIAN(R382:R384))/1000</f>
        <v>66.480999999999995</v>
      </c>
      <c r="AJ382" s="72">
        <f>(QUARTILE(R382:R384,1))/1000</f>
        <v>66.108999999999995</v>
      </c>
      <c r="AK382" s="72">
        <f>(QUARTILE(R382:R384,3))/1000</f>
        <v>96.751999999999995</v>
      </c>
      <c r="AL382" s="38">
        <f>(AK382-AJ382)</f>
        <v>30.643000000000001</v>
      </c>
      <c r="AM382" s="29"/>
      <c r="AN382" s="29"/>
      <c r="AO382" s="29"/>
      <c r="AP382" s="29"/>
      <c r="AQ382" s="29"/>
      <c r="AR382" s="29"/>
      <c r="AS382" s="29"/>
      <c r="AT382" s="29"/>
    </row>
    <row r="383" spans="1:1450" x14ac:dyDescent="0.25">
      <c r="A383" s="66" t="s">
        <v>655</v>
      </c>
      <c r="B383" s="67" t="s">
        <v>655</v>
      </c>
      <c r="C383" s="33" t="s">
        <v>188</v>
      </c>
      <c r="D383" s="33" t="s">
        <v>819</v>
      </c>
      <c r="E383" s="67" t="s">
        <v>817</v>
      </c>
      <c r="F383" s="67" t="s">
        <v>820</v>
      </c>
      <c r="G383" s="67">
        <v>127023</v>
      </c>
      <c r="H383" s="67">
        <v>7112</v>
      </c>
      <c r="I383" s="67">
        <v>1643</v>
      </c>
      <c r="J383" s="67"/>
      <c r="K383" s="67"/>
      <c r="L383" s="33"/>
      <c r="M383" s="33"/>
      <c r="N383" s="33"/>
      <c r="O383" s="33" t="str">
        <f t="shared" si="59"/>
        <v/>
      </c>
      <c r="P383" s="33"/>
      <c r="Q383" s="68">
        <f>ABS(G383-$K$382)</f>
        <v>40609.333333333328</v>
      </c>
      <c r="R383" s="34">
        <f>IF(Q383&gt;$P$382,"",G383)</f>
        <v>127023</v>
      </c>
      <c r="S383" s="34">
        <f t="shared" si="60"/>
        <v>1643</v>
      </c>
      <c r="T383" s="33"/>
      <c r="U383" s="33"/>
      <c r="V383" s="33"/>
      <c r="W383" s="68">
        <f>IF(R383="","",((R383-$T$382)/S383)^2)</f>
        <v>610.90909803362729</v>
      </c>
      <c r="X383" s="33"/>
      <c r="Y383" s="75"/>
      <c r="Z383" s="75"/>
      <c r="AA383" s="75"/>
      <c r="AB383" s="75"/>
      <c r="AC383" s="33"/>
      <c r="AD383" s="33"/>
      <c r="AE383" s="33"/>
      <c r="AF383" s="33"/>
      <c r="AG383" s="76"/>
      <c r="AH383" s="36"/>
      <c r="AI383" s="36"/>
      <c r="AJ383" s="36"/>
      <c r="AK383" s="36"/>
      <c r="AL383" s="33"/>
      <c r="AM383" s="29"/>
      <c r="AN383" s="29"/>
      <c r="AO383" s="29"/>
      <c r="AP383" s="29"/>
      <c r="AQ383" s="29"/>
      <c r="AR383" s="29"/>
      <c r="AS383" s="29"/>
      <c r="AT383" s="29"/>
    </row>
    <row r="384" spans="1:1450" x14ac:dyDescent="0.25">
      <c r="A384" s="66" t="s">
        <v>655</v>
      </c>
      <c r="B384" s="67" t="s">
        <v>655</v>
      </c>
      <c r="C384" s="33" t="s">
        <v>188</v>
      </c>
      <c r="D384" s="33" t="s">
        <v>821</v>
      </c>
      <c r="E384" s="67" t="s">
        <v>817</v>
      </c>
      <c r="F384" s="67" t="s">
        <v>822</v>
      </c>
      <c r="G384" s="67">
        <v>65737</v>
      </c>
      <c r="H384" s="67">
        <v>3609</v>
      </c>
      <c r="I384" s="67">
        <v>768</v>
      </c>
      <c r="J384" s="67"/>
      <c r="K384" s="67"/>
      <c r="L384" s="33"/>
      <c r="M384" s="33"/>
      <c r="N384" s="33"/>
      <c r="O384" s="33" t="str">
        <f t="shared" si="59"/>
        <v/>
      </c>
      <c r="P384" s="33"/>
      <c r="Q384" s="68">
        <f>ABS(G384-$K$382)</f>
        <v>20676.666666666672</v>
      </c>
      <c r="R384" s="34">
        <f>IF(Q384&gt;$P$382,"",G384)</f>
        <v>65737</v>
      </c>
      <c r="S384" s="34">
        <f t="shared" si="60"/>
        <v>768</v>
      </c>
      <c r="T384" s="33"/>
      <c r="U384" s="33"/>
      <c r="V384" s="33"/>
      <c r="W384" s="68">
        <f>IF(R384="","",((R384-$T$382)/S384)^2)</f>
        <v>724.83409363546514</v>
      </c>
      <c r="X384" s="33"/>
      <c r="Y384" s="75"/>
      <c r="Z384" s="75"/>
      <c r="AA384" s="75"/>
      <c r="AB384" s="75"/>
      <c r="AC384" s="33"/>
      <c r="AD384" s="33"/>
      <c r="AE384" s="33"/>
      <c r="AF384" s="33"/>
      <c r="AG384" s="76"/>
      <c r="AH384" s="36"/>
      <c r="AI384" s="36"/>
      <c r="AJ384" s="36"/>
      <c r="AK384" s="36"/>
      <c r="AL384" s="33"/>
      <c r="AM384" s="29"/>
      <c r="AN384" s="29"/>
      <c r="AO384" s="29"/>
      <c r="AP384" s="29"/>
      <c r="AQ384" s="29"/>
      <c r="AR384" s="29"/>
      <c r="AS384" s="29"/>
      <c r="AT384" s="29"/>
    </row>
    <row r="385" spans="1:1450" x14ac:dyDescent="0.25">
      <c r="A385" s="17" t="s">
        <v>655</v>
      </c>
      <c r="B385" s="43" t="s">
        <v>655</v>
      </c>
      <c r="C385" s="8" t="s">
        <v>84</v>
      </c>
      <c r="D385" s="29" t="s">
        <v>823</v>
      </c>
      <c r="E385" s="14" t="s">
        <v>576</v>
      </c>
      <c r="F385" s="14" t="s">
        <v>824</v>
      </c>
      <c r="G385" s="43">
        <v>405</v>
      </c>
      <c r="H385" s="43">
        <v>49</v>
      </c>
      <c r="I385" s="43">
        <v>44</v>
      </c>
      <c r="J385" s="43">
        <v>4</v>
      </c>
      <c r="K385" s="112">
        <f>AVERAGE(G385:G388)</f>
        <v>449.75</v>
      </c>
      <c r="L385" s="112">
        <f>STDEV(G385:G388)</f>
        <v>32.958306995353993</v>
      </c>
      <c r="M385" s="29"/>
      <c r="N385" s="97">
        <v>1.383</v>
      </c>
      <c r="O385" s="29" t="str">
        <f t="shared" si="59"/>
        <v/>
      </c>
      <c r="P385" s="44">
        <f>ABS(L385*N385)</f>
        <v>45.581338574574573</v>
      </c>
      <c r="Q385" s="44">
        <f>ABS(G385-$K$385)</f>
        <v>44.75</v>
      </c>
      <c r="R385" s="30">
        <f>IF(Q385&gt;$P$385,"",G385)</f>
        <v>405</v>
      </c>
      <c r="S385" s="30">
        <f t="shared" si="60"/>
        <v>44</v>
      </c>
      <c r="T385" s="44">
        <f>AVERAGE(R385:R388)</f>
        <v>449.75</v>
      </c>
      <c r="U385" s="44">
        <f>STDEV(R385:R388)</f>
        <v>32.958306995353993</v>
      </c>
      <c r="V385" s="29"/>
      <c r="W385" s="44">
        <f>IF(R385="","",((R385-$T$385)/S385)^2)</f>
        <v>1.0343814566115703</v>
      </c>
      <c r="X385" s="46">
        <f>(1/(J385-1))*SUM(W385:W388)</f>
        <v>0.54845478411038784</v>
      </c>
      <c r="Y385" s="47">
        <f>U385/T385</f>
        <v>7.3281394097507488E-2</v>
      </c>
      <c r="Z385" s="31"/>
      <c r="AA385" s="47" t="str">
        <f>IF(X385&lt;2,"A",IF(Y385&lt;0.15,"B","C"))</f>
        <v>A</v>
      </c>
      <c r="AB385" s="31"/>
      <c r="AC385" s="48">
        <f>T385/1000</f>
        <v>0.44974999999999998</v>
      </c>
      <c r="AD385" s="49">
        <f>AC385*(SQRT((U385/T385)^2+(0.21/3.98)^2))</f>
        <v>4.0612657411045444E-2</v>
      </c>
      <c r="AE385" s="47">
        <f>AD385/AC385</f>
        <v>9.0300516756076588E-2</v>
      </c>
      <c r="AF385" s="47"/>
      <c r="AG385" s="50">
        <v>15</v>
      </c>
      <c r="AH385" s="32"/>
      <c r="AI385" s="49">
        <f>(MEDIAN(R385:R388))/1000</f>
        <v>0.45550000000000002</v>
      </c>
      <c r="AJ385" s="49">
        <f>(QUARTILE(R385:R388,1))/1000</f>
        <v>0.438</v>
      </c>
      <c r="AK385" s="49">
        <f>(QUARTILE(R385:R388,3))/1000</f>
        <v>0.46725</v>
      </c>
      <c r="AL385" s="48">
        <f>(AK385-AJ385)</f>
        <v>2.9249999999999998E-2</v>
      </c>
      <c r="AM385" s="29"/>
      <c r="AN385" s="29"/>
      <c r="AO385" s="29"/>
      <c r="AP385" s="29"/>
      <c r="AQ385" s="29"/>
      <c r="AR385" s="29"/>
      <c r="AS385" s="29"/>
      <c r="AT385" s="29"/>
    </row>
    <row r="386" spans="1:1450" s="37" customFormat="1" x14ac:dyDescent="0.25">
      <c r="A386" s="17" t="s">
        <v>655</v>
      </c>
      <c r="B386" s="43" t="s">
        <v>655</v>
      </c>
      <c r="C386" s="8" t="s">
        <v>84</v>
      </c>
      <c r="D386" s="29" t="s">
        <v>825</v>
      </c>
      <c r="E386" s="14" t="s">
        <v>576</v>
      </c>
      <c r="F386" s="14" t="s">
        <v>826</v>
      </c>
      <c r="G386" s="43">
        <v>483</v>
      </c>
      <c r="H386" s="43">
        <v>50</v>
      </c>
      <c r="I386" s="43">
        <v>43</v>
      </c>
      <c r="J386" s="43"/>
      <c r="K386" s="43"/>
      <c r="L386" s="29"/>
      <c r="M386" s="29"/>
      <c r="N386" s="29"/>
      <c r="O386" s="29" t="str">
        <f t="shared" si="59"/>
        <v/>
      </c>
      <c r="P386" s="29"/>
      <c r="Q386" s="44">
        <f>ABS(G386-$K$385)</f>
        <v>33.25</v>
      </c>
      <c r="R386" s="30">
        <f>IF(Q386&gt;$P$385,"",G386)</f>
        <v>483</v>
      </c>
      <c r="S386" s="30">
        <f t="shared" si="60"/>
        <v>43</v>
      </c>
      <c r="T386" s="29"/>
      <c r="U386" s="29"/>
      <c r="V386" s="29"/>
      <c r="W386" s="44">
        <f>IF(R386="","",((R386-$T$385)/S386)^2)</f>
        <v>0.59792455381287191</v>
      </c>
      <c r="X386" s="29"/>
      <c r="Y386" s="31"/>
      <c r="Z386" s="31"/>
      <c r="AA386" s="31"/>
      <c r="AB386" s="31"/>
      <c r="AC386" s="29"/>
      <c r="AD386" s="29"/>
      <c r="AE386" s="29"/>
      <c r="AF386" s="29"/>
      <c r="AG386" s="63"/>
      <c r="AH386" s="32"/>
      <c r="AI386" s="32"/>
      <c r="AJ386" s="32"/>
      <c r="AK386" s="32"/>
      <c r="AL386" s="29"/>
      <c r="AM386" s="29"/>
      <c r="AN386" s="29"/>
      <c r="AO386" s="29"/>
      <c r="AP386" s="29"/>
      <c r="AQ386" s="29"/>
      <c r="AR386" s="29"/>
      <c r="AS386" s="29"/>
      <c r="AT386" s="29"/>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c r="HU386" s="10"/>
      <c r="HV386" s="10"/>
      <c r="HW386" s="10"/>
      <c r="HX386" s="10"/>
      <c r="HY386" s="10"/>
      <c r="HZ386" s="10"/>
      <c r="IA386" s="10"/>
      <c r="IB386" s="10"/>
      <c r="IC386" s="10"/>
      <c r="ID386" s="10"/>
      <c r="IE386" s="10"/>
      <c r="IF386" s="10"/>
      <c r="IG386" s="10"/>
      <c r="IH386" s="10"/>
      <c r="II386" s="10"/>
      <c r="IJ386" s="10"/>
      <c r="IK386" s="10"/>
      <c r="IL386" s="10"/>
      <c r="IM386" s="10"/>
      <c r="IN386" s="10"/>
      <c r="IO386" s="10"/>
      <c r="IP386" s="10"/>
      <c r="IQ386" s="10"/>
      <c r="IR386" s="10"/>
      <c r="IS386" s="10"/>
      <c r="IT386" s="10"/>
      <c r="IU386" s="10"/>
      <c r="IV386" s="10"/>
      <c r="IW386" s="10"/>
      <c r="IX386" s="10"/>
      <c r="IY386" s="10"/>
      <c r="IZ386" s="10"/>
      <c r="JA386" s="10"/>
      <c r="JB386" s="10"/>
      <c r="JC386" s="10"/>
      <c r="JD386" s="10"/>
      <c r="JE386" s="10"/>
      <c r="JF386" s="10"/>
      <c r="JG386" s="10"/>
      <c r="JH386" s="10"/>
      <c r="JI386" s="10"/>
      <c r="JJ386" s="10"/>
      <c r="JK386" s="10"/>
      <c r="JL386" s="10"/>
      <c r="JM386" s="10"/>
      <c r="JN386" s="10"/>
      <c r="JO386" s="10"/>
      <c r="JP386" s="10"/>
      <c r="JQ386" s="10"/>
      <c r="JR386" s="10"/>
      <c r="JS386" s="10"/>
      <c r="JT386" s="10"/>
      <c r="JU386" s="10"/>
      <c r="JV386" s="10"/>
      <c r="JW386" s="10"/>
      <c r="JX386" s="10"/>
      <c r="JY386" s="10"/>
      <c r="JZ386" s="10"/>
      <c r="KA386" s="10"/>
      <c r="KB386" s="10"/>
      <c r="KC386" s="10"/>
      <c r="KD386" s="10"/>
      <c r="KE386" s="10"/>
      <c r="KF386" s="10"/>
      <c r="KG386" s="10"/>
      <c r="KH386" s="10"/>
      <c r="KI386" s="10"/>
      <c r="KJ386" s="10"/>
      <c r="KK386" s="10"/>
      <c r="KL386" s="10"/>
      <c r="KM386" s="10"/>
      <c r="KN386" s="10"/>
      <c r="KO386" s="10"/>
      <c r="KP386" s="10"/>
      <c r="KQ386" s="10"/>
      <c r="KR386" s="10"/>
      <c r="KS386" s="10"/>
      <c r="KT386" s="10"/>
      <c r="KU386" s="10"/>
      <c r="KV386" s="10"/>
      <c r="KW386" s="10"/>
      <c r="KX386" s="10"/>
      <c r="KY386" s="10"/>
      <c r="KZ386" s="10"/>
      <c r="LA386" s="10"/>
      <c r="LB386" s="10"/>
      <c r="LC386" s="10"/>
      <c r="LD386" s="10"/>
      <c r="LE386" s="10"/>
      <c r="LF386" s="10"/>
      <c r="LG386" s="10"/>
      <c r="LH386" s="10"/>
      <c r="LI386" s="10"/>
      <c r="LJ386" s="10"/>
      <c r="LK386" s="10"/>
      <c r="LL386" s="10"/>
      <c r="LM386" s="10"/>
      <c r="LN386" s="10"/>
      <c r="LO386" s="10"/>
      <c r="LP386" s="10"/>
      <c r="LQ386" s="10"/>
      <c r="LR386" s="10"/>
      <c r="LS386" s="10"/>
      <c r="LT386" s="10"/>
      <c r="LU386" s="10"/>
      <c r="LV386" s="10"/>
      <c r="LW386" s="10"/>
      <c r="LX386" s="10"/>
      <c r="LY386" s="10"/>
      <c r="LZ386" s="10"/>
      <c r="MA386" s="10"/>
      <c r="MB386" s="10"/>
      <c r="MC386" s="10"/>
      <c r="MD386" s="10"/>
      <c r="ME386" s="10"/>
      <c r="MF386" s="10"/>
      <c r="MG386" s="10"/>
      <c r="MH386" s="10"/>
      <c r="MI386" s="10"/>
      <c r="MJ386" s="10"/>
      <c r="MK386" s="10"/>
      <c r="ML386" s="10"/>
      <c r="MM386" s="10"/>
      <c r="MN386" s="10"/>
      <c r="MO386" s="10"/>
      <c r="MP386" s="10"/>
      <c r="MQ386" s="10"/>
      <c r="MR386" s="10"/>
      <c r="MS386" s="10"/>
      <c r="MT386" s="10"/>
      <c r="MU386" s="10"/>
      <c r="MV386" s="10"/>
      <c r="MW386" s="10"/>
      <c r="MX386" s="10"/>
      <c r="MY386" s="10"/>
      <c r="MZ386" s="10"/>
      <c r="NA386" s="10"/>
      <c r="NB386" s="10"/>
      <c r="NC386" s="10"/>
      <c r="ND386" s="10"/>
      <c r="NE386" s="10"/>
      <c r="NF386" s="10"/>
      <c r="NG386" s="10"/>
      <c r="NH386" s="10"/>
      <c r="NI386" s="10"/>
      <c r="NJ386" s="10"/>
      <c r="NK386" s="10"/>
      <c r="NL386" s="10"/>
      <c r="NM386" s="10"/>
      <c r="NN386" s="10"/>
      <c r="NO386" s="10"/>
      <c r="NP386" s="10"/>
      <c r="NQ386" s="10"/>
      <c r="NR386" s="10"/>
      <c r="NS386" s="10"/>
      <c r="NT386" s="10"/>
      <c r="NU386" s="10"/>
      <c r="NV386" s="10"/>
      <c r="NW386" s="10"/>
      <c r="NX386" s="10"/>
      <c r="NY386" s="10"/>
      <c r="NZ386" s="10"/>
      <c r="OA386" s="10"/>
      <c r="OB386" s="10"/>
      <c r="OC386" s="10"/>
      <c r="OD386" s="10"/>
      <c r="OE386" s="10"/>
      <c r="OF386" s="10"/>
      <c r="OG386" s="10"/>
      <c r="OH386" s="10"/>
      <c r="OI386" s="10"/>
      <c r="OJ386" s="10"/>
      <c r="OK386" s="10"/>
      <c r="OL386" s="10"/>
      <c r="OM386" s="10"/>
      <c r="ON386" s="10"/>
      <c r="OO386" s="10"/>
      <c r="OP386" s="10"/>
      <c r="OQ386" s="10"/>
      <c r="OR386" s="10"/>
      <c r="OS386" s="10"/>
      <c r="OT386" s="10"/>
      <c r="OU386" s="10"/>
      <c r="OV386" s="10"/>
      <c r="OW386" s="10"/>
      <c r="OX386" s="10"/>
      <c r="OY386" s="10"/>
      <c r="OZ386" s="10"/>
      <c r="PA386" s="10"/>
      <c r="PB386" s="10"/>
      <c r="PC386" s="10"/>
      <c r="PD386" s="10"/>
      <c r="PE386" s="10"/>
      <c r="PF386" s="10"/>
      <c r="PG386" s="10"/>
      <c r="PH386" s="10"/>
      <c r="PI386" s="10"/>
      <c r="PJ386" s="10"/>
      <c r="PK386" s="10"/>
      <c r="PL386" s="10"/>
      <c r="PM386" s="10"/>
      <c r="PN386" s="10"/>
      <c r="PO386" s="10"/>
      <c r="PP386" s="10"/>
      <c r="PQ386" s="10"/>
      <c r="PR386" s="10"/>
      <c r="PS386" s="10"/>
      <c r="PT386" s="10"/>
      <c r="PU386" s="10"/>
      <c r="PV386" s="10"/>
      <c r="PW386" s="10"/>
      <c r="PX386" s="10"/>
      <c r="PY386" s="10"/>
      <c r="PZ386" s="10"/>
      <c r="QA386" s="10"/>
      <c r="QB386" s="10"/>
      <c r="QC386" s="10"/>
      <c r="QD386" s="10"/>
      <c r="QE386" s="10"/>
      <c r="QF386" s="10"/>
      <c r="QG386" s="10"/>
      <c r="QH386" s="10"/>
      <c r="QI386" s="10"/>
      <c r="QJ386" s="10"/>
      <c r="QK386" s="10"/>
      <c r="QL386" s="10"/>
      <c r="QM386" s="10"/>
      <c r="QN386" s="10"/>
      <c r="QO386" s="10"/>
      <c r="QP386" s="10"/>
      <c r="QQ386" s="10"/>
      <c r="QR386" s="10"/>
      <c r="QS386" s="10"/>
      <c r="QT386" s="10"/>
      <c r="QU386" s="10"/>
      <c r="QV386" s="10"/>
      <c r="QW386" s="10"/>
      <c r="QX386" s="10"/>
      <c r="QY386" s="10"/>
      <c r="QZ386" s="10"/>
      <c r="RA386" s="10"/>
      <c r="RB386" s="10"/>
      <c r="RC386" s="10"/>
      <c r="RD386" s="10"/>
      <c r="RE386" s="10"/>
      <c r="RF386" s="10"/>
      <c r="RG386" s="10"/>
      <c r="RH386" s="10"/>
      <c r="RI386" s="10"/>
      <c r="RJ386" s="10"/>
      <c r="RK386" s="10"/>
      <c r="RL386" s="10"/>
      <c r="RM386" s="10"/>
      <c r="RN386" s="10"/>
      <c r="RO386" s="10"/>
      <c r="RP386" s="10"/>
      <c r="RQ386" s="10"/>
      <c r="RR386" s="10"/>
      <c r="RS386" s="10"/>
      <c r="RT386" s="10"/>
      <c r="RU386" s="10"/>
      <c r="RV386" s="10"/>
      <c r="RW386" s="10"/>
      <c r="RX386" s="10"/>
      <c r="RY386" s="10"/>
      <c r="RZ386" s="10"/>
      <c r="SA386" s="10"/>
      <c r="SB386" s="10"/>
      <c r="SC386" s="10"/>
      <c r="SD386" s="10"/>
      <c r="SE386" s="10"/>
      <c r="SF386" s="10"/>
      <c r="SG386" s="10"/>
      <c r="SH386" s="10"/>
      <c r="SI386" s="10"/>
      <c r="SJ386" s="10"/>
      <c r="SK386" s="10"/>
      <c r="SL386" s="10"/>
      <c r="SM386" s="10"/>
      <c r="SN386" s="10"/>
      <c r="SO386" s="10"/>
      <c r="SP386" s="10"/>
      <c r="SQ386" s="10"/>
      <c r="SR386" s="10"/>
      <c r="SS386" s="10"/>
      <c r="ST386" s="10"/>
      <c r="SU386" s="10"/>
      <c r="SV386" s="10"/>
      <c r="SW386" s="10"/>
      <c r="SX386" s="10"/>
      <c r="SY386" s="10"/>
      <c r="SZ386" s="10"/>
      <c r="TA386" s="10"/>
      <c r="TB386" s="10"/>
      <c r="TC386" s="10"/>
      <c r="TD386" s="10"/>
      <c r="TE386" s="10"/>
      <c r="TF386" s="10"/>
      <c r="TG386" s="10"/>
      <c r="TH386" s="10"/>
      <c r="TI386" s="10"/>
      <c r="TJ386" s="10"/>
      <c r="TK386" s="10"/>
      <c r="TL386" s="10"/>
      <c r="TM386" s="10"/>
      <c r="TN386" s="10"/>
      <c r="TO386" s="10"/>
      <c r="TP386" s="10"/>
      <c r="TQ386" s="10"/>
      <c r="TR386" s="10"/>
      <c r="TS386" s="10"/>
      <c r="TT386" s="10"/>
      <c r="TU386" s="10"/>
      <c r="TV386" s="10"/>
      <c r="TW386" s="10"/>
      <c r="TX386" s="10"/>
      <c r="TY386" s="10"/>
      <c r="TZ386" s="10"/>
      <c r="UA386" s="10"/>
      <c r="UB386" s="10"/>
      <c r="UC386" s="10"/>
      <c r="UD386" s="10"/>
      <c r="UE386" s="10"/>
      <c r="UF386" s="10"/>
      <c r="UG386" s="10"/>
      <c r="UH386" s="10"/>
      <c r="UI386" s="10"/>
      <c r="UJ386" s="10"/>
      <c r="UK386" s="10"/>
      <c r="UL386" s="10"/>
      <c r="UM386" s="10"/>
      <c r="UN386" s="10"/>
      <c r="UO386" s="10"/>
      <c r="UP386" s="10"/>
      <c r="UQ386" s="10"/>
      <c r="UR386" s="10"/>
      <c r="US386" s="10"/>
      <c r="UT386" s="10"/>
      <c r="UU386" s="10"/>
      <c r="UV386" s="10"/>
      <c r="UW386" s="10"/>
      <c r="UX386" s="10"/>
      <c r="UY386" s="10"/>
      <c r="UZ386" s="10"/>
      <c r="VA386" s="10"/>
      <c r="VB386" s="10"/>
      <c r="VC386" s="10"/>
      <c r="VD386" s="10"/>
      <c r="VE386" s="10"/>
      <c r="VF386" s="10"/>
      <c r="VG386" s="10"/>
      <c r="VH386" s="10"/>
      <c r="VI386" s="10"/>
      <c r="VJ386" s="10"/>
      <c r="VK386" s="10"/>
      <c r="VL386" s="10"/>
      <c r="VM386" s="10"/>
      <c r="VN386" s="10"/>
      <c r="VO386" s="10"/>
      <c r="VP386" s="10"/>
      <c r="VQ386" s="10"/>
      <c r="VR386" s="10"/>
      <c r="VS386" s="10"/>
      <c r="VT386" s="10"/>
      <c r="VU386" s="10"/>
      <c r="VV386" s="10"/>
      <c r="VW386" s="10"/>
      <c r="VX386" s="10"/>
      <c r="VY386" s="10"/>
      <c r="VZ386" s="10"/>
      <c r="WA386" s="10"/>
      <c r="WB386" s="10"/>
      <c r="WC386" s="10"/>
      <c r="WD386" s="10"/>
      <c r="WE386" s="10"/>
      <c r="WF386" s="10"/>
      <c r="WG386" s="10"/>
      <c r="WH386" s="10"/>
      <c r="WI386" s="10"/>
      <c r="WJ386" s="10"/>
      <c r="WK386" s="10"/>
      <c r="WL386" s="10"/>
      <c r="WM386" s="10"/>
      <c r="WN386" s="10"/>
      <c r="WO386" s="10"/>
      <c r="WP386" s="10"/>
      <c r="WQ386" s="10"/>
      <c r="WR386" s="10"/>
      <c r="WS386" s="10"/>
      <c r="WT386" s="10"/>
      <c r="WU386" s="10"/>
      <c r="WV386" s="10"/>
      <c r="WW386" s="10"/>
      <c r="WX386" s="10"/>
      <c r="WY386" s="10"/>
      <c r="WZ386" s="10"/>
      <c r="XA386" s="10"/>
      <c r="XB386" s="10"/>
      <c r="XC386" s="10"/>
      <c r="XD386" s="10"/>
      <c r="XE386" s="10"/>
      <c r="XF386" s="10"/>
      <c r="XG386" s="10"/>
      <c r="XH386" s="10"/>
      <c r="XI386" s="10"/>
      <c r="XJ386" s="10"/>
      <c r="XK386" s="10"/>
      <c r="XL386" s="10"/>
      <c r="XM386" s="10"/>
      <c r="XN386" s="10"/>
      <c r="XO386" s="10"/>
      <c r="XP386" s="10"/>
      <c r="XQ386" s="10"/>
      <c r="XR386" s="10"/>
      <c r="XS386" s="10"/>
      <c r="XT386" s="10"/>
      <c r="XU386" s="10"/>
      <c r="XV386" s="10"/>
      <c r="XW386" s="10"/>
      <c r="XX386" s="10"/>
      <c r="XY386" s="10"/>
      <c r="XZ386" s="10"/>
      <c r="YA386" s="10"/>
      <c r="YB386" s="10"/>
      <c r="YC386" s="10"/>
      <c r="YD386" s="10"/>
      <c r="YE386" s="10"/>
      <c r="YF386" s="10"/>
      <c r="YG386" s="10"/>
      <c r="YH386" s="10"/>
      <c r="YI386" s="10"/>
      <c r="YJ386" s="10"/>
      <c r="YK386" s="10"/>
      <c r="YL386" s="10"/>
      <c r="YM386" s="10"/>
      <c r="YN386" s="10"/>
      <c r="YO386" s="10"/>
      <c r="YP386" s="10"/>
      <c r="YQ386" s="10"/>
      <c r="YR386" s="10"/>
      <c r="YS386" s="10"/>
      <c r="YT386" s="10"/>
      <c r="YU386" s="10"/>
      <c r="YV386" s="10"/>
      <c r="YW386" s="10"/>
      <c r="YX386" s="10"/>
      <c r="YY386" s="10"/>
      <c r="YZ386" s="10"/>
      <c r="ZA386" s="10"/>
      <c r="ZB386" s="10"/>
      <c r="ZC386" s="10"/>
      <c r="ZD386" s="10"/>
      <c r="ZE386" s="10"/>
      <c r="ZF386" s="10"/>
      <c r="ZG386" s="10"/>
      <c r="ZH386" s="10"/>
      <c r="ZI386" s="10"/>
      <c r="ZJ386" s="10"/>
      <c r="ZK386" s="10"/>
      <c r="ZL386" s="10"/>
      <c r="ZM386" s="10"/>
      <c r="ZN386" s="10"/>
      <c r="ZO386" s="10"/>
      <c r="ZP386" s="10"/>
      <c r="ZQ386" s="10"/>
      <c r="ZR386" s="10"/>
      <c r="ZS386" s="10"/>
      <c r="ZT386" s="10"/>
      <c r="ZU386" s="10"/>
      <c r="ZV386" s="10"/>
      <c r="ZW386" s="10"/>
      <c r="ZX386" s="10"/>
      <c r="ZY386" s="10"/>
      <c r="ZZ386" s="10"/>
      <c r="AAA386" s="10"/>
      <c r="AAB386" s="10"/>
      <c r="AAC386" s="10"/>
      <c r="AAD386" s="10"/>
      <c r="AAE386" s="10"/>
      <c r="AAF386" s="10"/>
      <c r="AAG386" s="10"/>
      <c r="AAH386" s="10"/>
      <c r="AAI386" s="10"/>
      <c r="AAJ386" s="10"/>
      <c r="AAK386" s="10"/>
      <c r="AAL386" s="10"/>
      <c r="AAM386" s="10"/>
      <c r="AAN386" s="10"/>
      <c r="AAO386" s="10"/>
      <c r="AAP386" s="10"/>
      <c r="AAQ386" s="10"/>
      <c r="AAR386" s="10"/>
      <c r="AAS386" s="10"/>
      <c r="AAT386" s="10"/>
      <c r="AAU386" s="10"/>
      <c r="AAV386" s="10"/>
      <c r="AAW386" s="10"/>
      <c r="AAX386" s="10"/>
      <c r="AAY386" s="10"/>
      <c r="AAZ386" s="10"/>
      <c r="ABA386" s="10"/>
      <c r="ABB386" s="10"/>
      <c r="ABC386" s="10"/>
      <c r="ABD386" s="10"/>
      <c r="ABE386" s="10"/>
      <c r="ABF386" s="10"/>
      <c r="ABG386" s="10"/>
      <c r="ABH386" s="10"/>
      <c r="ABI386" s="10"/>
      <c r="ABJ386" s="10"/>
      <c r="ABK386" s="10"/>
      <c r="ABL386" s="10"/>
      <c r="ABM386" s="10"/>
      <c r="ABN386" s="10"/>
      <c r="ABO386" s="10"/>
      <c r="ABP386" s="10"/>
      <c r="ABQ386" s="10"/>
      <c r="ABR386" s="10"/>
      <c r="ABS386" s="10"/>
      <c r="ABT386" s="10"/>
      <c r="ABU386" s="10"/>
      <c r="ABV386" s="10"/>
      <c r="ABW386" s="10"/>
      <c r="ABX386" s="10"/>
      <c r="ABY386" s="10"/>
      <c r="ABZ386" s="10"/>
      <c r="ACA386" s="10"/>
      <c r="ACB386" s="10"/>
      <c r="ACC386" s="10"/>
      <c r="ACD386" s="10"/>
      <c r="ACE386" s="10"/>
      <c r="ACF386" s="10"/>
      <c r="ACG386" s="10"/>
      <c r="ACH386" s="10"/>
      <c r="ACI386" s="10"/>
      <c r="ACJ386" s="10"/>
      <c r="ACK386" s="10"/>
      <c r="ACL386" s="10"/>
      <c r="ACM386" s="10"/>
      <c r="ACN386" s="10"/>
      <c r="ACO386" s="10"/>
      <c r="ACP386" s="10"/>
      <c r="ACQ386" s="10"/>
      <c r="ACR386" s="10"/>
      <c r="ACS386" s="10"/>
      <c r="ACT386" s="10"/>
      <c r="ACU386" s="10"/>
      <c r="ACV386" s="10"/>
      <c r="ACW386" s="10"/>
      <c r="ACX386" s="10"/>
      <c r="ACY386" s="10"/>
      <c r="ACZ386" s="10"/>
      <c r="ADA386" s="10"/>
      <c r="ADB386" s="10"/>
      <c r="ADC386" s="10"/>
      <c r="ADD386" s="10"/>
      <c r="ADE386" s="10"/>
      <c r="ADF386" s="10"/>
      <c r="ADG386" s="10"/>
      <c r="ADH386" s="10"/>
      <c r="ADI386" s="10"/>
      <c r="ADJ386" s="10"/>
      <c r="ADK386" s="10"/>
      <c r="ADL386" s="10"/>
      <c r="ADM386" s="10"/>
      <c r="ADN386" s="10"/>
      <c r="ADO386" s="10"/>
      <c r="ADP386" s="10"/>
      <c r="ADQ386" s="10"/>
      <c r="ADR386" s="10"/>
      <c r="ADS386" s="10"/>
      <c r="ADT386" s="10"/>
      <c r="ADU386" s="10"/>
      <c r="ADV386" s="10"/>
      <c r="ADW386" s="10"/>
      <c r="ADX386" s="10"/>
      <c r="ADY386" s="10"/>
      <c r="ADZ386" s="10"/>
      <c r="AEA386" s="10"/>
      <c r="AEB386" s="10"/>
      <c r="AEC386" s="10"/>
      <c r="AED386" s="10"/>
      <c r="AEE386" s="10"/>
      <c r="AEF386" s="10"/>
      <c r="AEG386" s="10"/>
      <c r="AEH386" s="10"/>
      <c r="AEI386" s="10"/>
      <c r="AEJ386" s="10"/>
      <c r="AEK386" s="10"/>
      <c r="AEL386" s="10"/>
      <c r="AEM386" s="10"/>
      <c r="AEN386" s="10"/>
      <c r="AEO386" s="10"/>
      <c r="AEP386" s="10"/>
      <c r="AEQ386" s="10"/>
      <c r="AER386" s="10"/>
      <c r="AES386" s="10"/>
      <c r="AET386" s="10"/>
      <c r="AEU386" s="10"/>
      <c r="AEV386" s="10"/>
      <c r="AEW386" s="10"/>
      <c r="AEX386" s="10"/>
      <c r="AEY386" s="10"/>
      <c r="AEZ386" s="10"/>
      <c r="AFA386" s="10"/>
      <c r="AFB386" s="10"/>
      <c r="AFC386" s="10"/>
      <c r="AFD386" s="10"/>
      <c r="AFE386" s="10"/>
      <c r="AFF386" s="10"/>
      <c r="AFG386" s="10"/>
      <c r="AFH386" s="10"/>
      <c r="AFI386" s="10"/>
      <c r="AFJ386" s="10"/>
      <c r="AFK386" s="10"/>
      <c r="AFL386" s="10"/>
      <c r="AFM386" s="10"/>
      <c r="AFN386" s="10"/>
      <c r="AFO386" s="10"/>
      <c r="AFP386" s="10"/>
      <c r="AFQ386" s="10"/>
      <c r="AFR386" s="10"/>
      <c r="AFS386" s="10"/>
      <c r="AFT386" s="10"/>
      <c r="AFU386" s="10"/>
      <c r="AFV386" s="10"/>
      <c r="AFW386" s="10"/>
      <c r="AFX386" s="10"/>
      <c r="AFY386" s="10"/>
      <c r="AFZ386" s="10"/>
      <c r="AGA386" s="10"/>
      <c r="AGB386" s="10"/>
      <c r="AGC386" s="10"/>
      <c r="AGD386" s="10"/>
      <c r="AGE386" s="10"/>
      <c r="AGF386" s="10"/>
      <c r="AGG386" s="10"/>
      <c r="AGH386" s="10"/>
      <c r="AGI386" s="10"/>
      <c r="AGJ386" s="10"/>
      <c r="AGK386" s="10"/>
      <c r="AGL386" s="10"/>
      <c r="AGM386" s="10"/>
      <c r="AGN386" s="10"/>
      <c r="AGO386" s="10"/>
      <c r="AGP386" s="10"/>
      <c r="AGQ386" s="10"/>
      <c r="AGR386" s="10"/>
      <c r="AGS386" s="10"/>
      <c r="AGT386" s="10"/>
      <c r="AGU386" s="10"/>
      <c r="AGV386" s="10"/>
      <c r="AGW386" s="10"/>
      <c r="AGX386" s="10"/>
      <c r="AGY386" s="10"/>
      <c r="AGZ386" s="10"/>
      <c r="AHA386" s="10"/>
      <c r="AHB386" s="10"/>
      <c r="AHC386" s="10"/>
      <c r="AHD386" s="10"/>
      <c r="AHE386" s="10"/>
      <c r="AHF386" s="10"/>
      <c r="AHG386" s="10"/>
      <c r="AHH386" s="10"/>
      <c r="AHI386" s="10"/>
      <c r="AHJ386" s="10"/>
      <c r="AHK386" s="10"/>
      <c r="AHL386" s="10"/>
      <c r="AHM386" s="10"/>
      <c r="AHN386" s="10"/>
      <c r="AHO386" s="10"/>
      <c r="AHP386" s="10"/>
      <c r="AHQ386" s="10"/>
      <c r="AHR386" s="10"/>
      <c r="AHS386" s="10"/>
      <c r="AHT386" s="10"/>
      <c r="AHU386" s="10"/>
      <c r="AHV386" s="10"/>
      <c r="AHW386" s="10"/>
      <c r="AHX386" s="10"/>
      <c r="AHY386" s="10"/>
      <c r="AHZ386" s="10"/>
      <c r="AIA386" s="10"/>
      <c r="AIB386" s="10"/>
      <c r="AIC386" s="10"/>
      <c r="AID386" s="10"/>
      <c r="AIE386" s="10"/>
      <c r="AIF386" s="10"/>
      <c r="AIG386" s="10"/>
      <c r="AIH386" s="10"/>
      <c r="AII386" s="10"/>
      <c r="AIJ386" s="10"/>
      <c r="AIK386" s="10"/>
      <c r="AIL386" s="10"/>
      <c r="AIM386" s="10"/>
      <c r="AIN386" s="10"/>
      <c r="AIO386" s="10"/>
      <c r="AIP386" s="10"/>
      <c r="AIQ386" s="10"/>
      <c r="AIR386" s="10"/>
      <c r="AIS386" s="10"/>
      <c r="AIT386" s="10"/>
      <c r="AIU386" s="10"/>
      <c r="AIV386" s="10"/>
      <c r="AIW386" s="10"/>
      <c r="AIX386" s="10"/>
      <c r="AIY386" s="10"/>
      <c r="AIZ386" s="10"/>
      <c r="AJA386" s="10"/>
      <c r="AJB386" s="10"/>
      <c r="AJC386" s="10"/>
      <c r="AJD386" s="10"/>
      <c r="AJE386" s="10"/>
      <c r="AJF386" s="10"/>
      <c r="AJG386" s="10"/>
      <c r="AJH386" s="10"/>
      <c r="AJI386" s="10"/>
      <c r="AJJ386" s="10"/>
      <c r="AJK386" s="10"/>
      <c r="AJL386" s="10"/>
      <c r="AJM386" s="10"/>
      <c r="AJN386" s="10"/>
      <c r="AJO386" s="10"/>
      <c r="AJP386" s="10"/>
      <c r="AJQ386" s="10"/>
      <c r="AJR386" s="10"/>
      <c r="AJS386" s="10"/>
      <c r="AJT386" s="10"/>
      <c r="AJU386" s="10"/>
      <c r="AJV386" s="10"/>
      <c r="AJW386" s="10"/>
      <c r="AJX386" s="10"/>
      <c r="AJY386" s="10"/>
      <c r="AJZ386" s="10"/>
      <c r="AKA386" s="10"/>
      <c r="AKB386" s="10"/>
      <c r="AKC386" s="10"/>
      <c r="AKD386" s="10"/>
      <c r="AKE386" s="10"/>
      <c r="AKF386" s="10"/>
      <c r="AKG386" s="10"/>
      <c r="AKH386" s="10"/>
      <c r="AKI386" s="10"/>
      <c r="AKJ386" s="10"/>
      <c r="AKK386" s="10"/>
      <c r="AKL386" s="10"/>
      <c r="AKM386" s="10"/>
      <c r="AKN386" s="10"/>
      <c r="AKO386" s="10"/>
      <c r="AKP386" s="10"/>
      <c r="AKQ386" s="10"/>
      <c r="AKR386" s="10"/>
      <c r="AKS386" s="10"/>
      <c r="AKT386" s="10"/>
      <c r="AKU386" s="10"/>
      <c r="AKV386" s="10"/>
      <c r="AKW386" s="10"/>
      <c r="AKX386" s="10"/>
      <c r="AKY386" s="10"/>
      <c r="AKZ386" s="10"/>
      <c r="ALA386" s="10"/>
      <c r="ALB386" s="10"/>
      <c r="ALC386" s="10"/>
      <c r="ALD386" s="10"/>
      <c r="ALE386" s="10"/>
      <c r="ALF386" s="10"/>
      <c r="ALG386" s="10"/>
      <c r="ALH386" s="10"/>
      <c r="ALI386" s="10"/>
      <c r="ALJ386" s="10"/>
      <c r="ALK386" s="10"/>
      <c r="ALL386" s="10"/>
      <c r="ALM386" s="10"/>
      <c r="ALN386" s="10"/>
      <c r="ALO386" s="10"/>
      <c r="ALP386" s="10"/>
      <c r="ALQ386" s="10"/>
      <c r="ALR386" s="10"/>
      <c r="ALS386" s="10"/>
      <c r="ALT386" s="10"/>
      <c r="ALU386" s="10"/>
      <c r="ALV386" s="10"/>
      <c r="ALW386" s="10"/>
      <c r="ALX386" s="10"/>
      <c r="ALY386" s="10"/>
      <c r="ALZ386" s="10"/>
      <c r="AMA386" s="10"/>
      <c r="AMB386" s="10"/>
      <c r="AMC386" s="10"/>
      <c r="AMD386" s="10"/>
      <c r="AME386" s="10"/>
      <c r="AMF386" s="10"/>
      <c r="AMG386" s="10"/>
      <c r="AMH386" s="10"/>
      <c r="AMI386" s="10"/>
      <c r="AMJ386" s="10"/>
      <c r="AMK386" s="10"/>
      <c r="AML386" s="10"/>
      <c r="AMM386" s="10"/>
      <c r="AMN386" s="10"/>
      <c r="AMO386" s="10"/>
      <c r="AMP386" s="10"/>
      <c r="AMQ386" s="10"/>
      <c r="AMR386" s="10"/>
      <c r="AMS386" s="10"/>
      <c r="AMT386" s="10"/>
      <c r="AMU386" s="10"/>
      <c r="AMV386" s="10"/>
      <c r="AMW386" s="10"/>
      <c r="AMX386" s="10"/>
      <c r="AMY386" s="10"/>
      <c r="AMZ386" s="10"/>
      <c r="ANA386" s="10"/>
      <c r="ANB386" s="10"/>
      <c r="ANC386" s="10"/>
      <c r="AND386" s="10"/>
      <c r="ANE386" s="10"/>
      <c r="ANF386" s="10"/>
      <c r="ANG386" s="10"/>
      <c r="ANH386" s="10"/>
      <c r="ANI386" s="10"/>
      <c r="ANJ386" s="10"/>
      <c r="ANK386" s="10"/>
      <c r="ANL386" s="10"/>
      <c r="ANM386" s="10"/>
      <c r="ANN386" s="10"/>
      <c r="ANO386" s="10"/>
      <c r="ANP386" s="10"/>
      <c r="ANQ386" s="10"/>
      <c r="ANR386" s="10"/>
      <c r="ANS386" s="10"/>
      <c r="ANT386" s="10"/>
      <c r="ANU386" s="10"/>
      <c r="ANV386" s="10"/>
      <c r="ANW386" s="10"/>
      <c r="ANX386" s="10"/>
      <c r="ANY386" s="10"/>
      <c r="ANZ386" s="10"/>
      <c r="AOA386" s="10"/>
      <c r="AOB386" s="10"/>
      <c r="AOC386" s="10"/>
      <c r="AOD386" s="10"/>
      <c r="AOE386" s="10"/>
      <c r="AOF386" s="10"/>
      <c r="AOG386" s="10"/>
      <c r="AOH386" s="10"/>
      <c r="AOI386" s="10"/>
      <c r="AOJ386" s="10"/>
      <c r="AOK386" s="10"/>
      <c r="AOL386" s="10"/>
      <c r="AOM386" s="10"/>
      <c r="AON386" s="10"/>
      <c r="AOO386" s="10"/>
      <c r="AOP386" s="10"/>
      <c r="AOQ386" s="10"/>
      <c r="AOR386" s="10"/>
      <c r="AOS386" s="10"/>
      <c r="AOT386" s="10"/>
      <c r="AOU386" s="10"/>
      <c r="AOV386" s="10"/>
      <c r="AOW386" s="10"/>
      <c r="AOX386" s="10"/>
      <c r="AOY386" s="10"/>
      <c r="AOZ386" s="10"/>
      <c r="APA386" s="10"/>
      <c r="APB386" s="10"/>
      <c r="APC386" s="10"/>
      <c r="APD386" s="10"/>
      <c r="APE386" s="10"/>
      <c r="APF386" s="10"/>
      <c r="APG386" s="10"/>
      <c r="APH386" s="10"/>
      <c r="API386" s="10"/>
      <c r="APJ386" s="10"/>
      <c r="APK386" s="10"/>
      <c r="APL386" s="10"/>
      <c r="APM386" s="10"/>
      <c r="APN386" s="10"/>
      <c r="APO386" s="10"/>
      <c r="APP386" s="10"/>
      <c r="APQ386" s="10"/>
      <c r="APR386" s="10"/>
      <c r="APS386" s="10"/>
      <c r="APT386" s="10"/>
      <c r="APU386" s="10"/>
      <c r="APV386" s="10"/>
      <c r="APW386" s="10"/>
      <c r="APX386" s="10"/>
      <c r="APY386" s="10"/>
      <c r="APZ386" s="10"/>
      <c r="AQA386" s="10"/>
      <c r="AQB386" s="10"/>
      <c r="AQC386" s="10"/>
      <c r="AQD386" s="10"/>
      <c r="AQE386" s="10"/>
      <c r="AQF386" s="10"/>
      <c r="AQG386" s="10"/>
      <c r="AQH386" s="10"/>
      <c r="AQI386" s="10"/>
      <c r="AQJ386" s="10"/>
      <c r="AQK386" s="10"/>
      <c r="AQL386" s="10"/>
      <c r="AQM386" s="10"/>
      <c r="AQN386" s="10"/>
      <c r="AQO386" s="10"/>
      <c r="AQP386" s="10"/>
      <c r="AQQ386" s="10"/>
      <c r="AQR386" s="10"/>
      <c r="AQS386" s="10"/>
      <c r="AQT386" s="10"/>
      <c r="AQU386" s="10"/>
      <c r="AQV386" s="10"/>
      <c r="AQW386" s="10"/>
      <c r="AQX386" s="10"/>
      <c r="AQY386" s="10"/>
      <c r="AQZ386" s="10"/>
      <c r="ARA386" s="10"/>
      <c r="ARB386" s="10"/>
      <c r="ARC386" s="10"/>
      <c r="ARD386" s="10"/>
      <c r="ARE386" s="10"/>
      <c r="ARF386" s="10"/>
      <c r="ARG386" s="10"/>
      <c r="ARH386" s="10"/>
      <c r="ARI386" s="10"/>
      <c r="ARJ386" s="10"/>
      <c r="ARK386" s="10"/>
      <c r="ARL386" s="10"/>
      <c r="ARM386" s="10"/>
      <c r="ARN386" s="10"/>
      <c r="ARO386" s="10"/>
      <c r="ARP386" s="10"/>
      <c r="ARQ386" s="10"/>
      <c r="ARR386" s="10"/>
      <c r="ARS386" s="10"/>
      <c r="ART386" s="10"/>
      <c r="ARU386" s="10"/>
      <c r="ARV386" s="10"/>
      <c r="ARW386" s="10"/>
      <c r="ARX386" s="10"/>
      <c r="ARY386" s="10"/>
      <c r="ARZ386" s="10"/>
      <c r="ASA386" s="10"/>
      <c r="ASB386" s="10"/>
      <c r="ASC386" s="10"/>
      <c r="ASD386" s="10"/>
      <c r="ASE386" s="10"/>
      <c r="ASF386" s="10"/>
      <c r="ASG386" s="10"/>
      <c r="ASH386" s="10"/>
      <c r="ASI386" s="10"/>
      <c r="ASJ386" s="10"/>
      <c r="ASK386" s="10"/>
      <c r="ASL386" s="10"/>
      <c r="ASM386" s="10"/>
      <c r="ASN386" s="10"/>
      <c r="ASO386" s="10"/>
      <c r="ASP386" s="10"/>
      <c r="ASQ386" s="10"/>
      <c r="ASR386" s="10"/>
      <c r="ASS386" s="10"/>
      <c r="AST386" s="10"/>
      <c r="ASU386" s="10"/>
      <c r="ASV386" s="10"/>
      <c r="ASW386" s="10"/>
      <c r="ASX386" s="10"/>
      <c r="ASY386" s="10"/>
      <c r="ASZ386" s="10"/>
      <c r="ATA386" s="10"/>
      <c r="ATB386" s="10"/>
      <c r="ATC386" s="10"/>
      <c r="ATD386" s="10"/>
      <c r="ATE386" s="10"/>
      <c r="ATF386" s="10"/>
      <c r="ATG386" s="10"/>
      <c r="ATH386" s="10"/>
      <c r="ATI386" s="10"/>
      <c r="ATJ386" s="10"/>
      <c r="ATK386" s="10"/>
      <c r="ATL386" s="10"/>
      <c r="ATM386" s="10"/>
      <c r="ATN386" s="10"/>
      <c r="ATO386" s="10"/>
      <c r="ATP386" s="10"/>
      <c r="ATQ386" s="10"/>
      <c r="ATR386" s="10"/>
      <c r="ATS386" s="10"/>
      <c r="ATT386" s="10"/>
      <c r="ATU386" s="10"/>
      <c r="ATV386" s="10"/>
      <c r="ATW386" s="10"/>
      <c r="ATX386" s="10"/>
      <c r="ATY386" s="10"/>
      <c r="ATZ386" s="10"/>
      <c r="AUA386" s="10"/>
      <c r="AUB386" s="10"/>
      <c r="AUC386" s="10"/>
      <c r="AUD386" s="10"/>
      <c r="AUE386" s="10"/>
      <c r="AUF386" s="10"/>
      <c r="AUG386" s="10"/>
      <c r="AUH386" s="10"/>
      <c r="AUI386" s="10"/>
      <c r="AUJ386" s="10"/>
      <c r="AUK386" s="10"/>
      <c r="AUL386" s="10"/>
      <c r="AUM386" s="10"/>
      <c r="AUN386" s="10"/>
      <c r="AUO386" s="10"/>
      <c r="AUP386" s="10"/>
      <c r="AUQ386" s="10"/>
      <c r="AUR386" s="10"/>
      <c r="AUS386" s="10"/>
      <c r="AUT386" s="10"/>
      <c r="AUU386" s="10"/>
      <c r="AUV386" s="10"/>
      <c r="AUW386" s="10"/>
      <c r="AUX386" s="10"/>
      <c r="AUY386" s="10"/>
      <c r="AUZ386" s="10"/>
      <c r="AVA386" s="10"/>
      <c r="AVB386" s="10"/>
      <c r="AVC386" s="10"/>
      <c r="AVD386" s="10"/>
      <c r="AVE386" s="10"/>
      <c r="AVF386" s="10"/>
      <c r="AVG386" s="10"/>
      <c r="AVH386" s="10"/>
      <c r="AVI386" s="10"/>
      <c r="AVJ386" s="10"/>
      <c r="AVK386" s="10"/>
      <c r="AVL386" s="10"/>
      <c r="AVM386" s="10"/>
      <c r="AVN386" s="10"/>
      <c r="AVO386" s="10"/>
      <c r="AVP386" s="10"/>
      <c r="AVQ386" s="10"/>
      <c r="AVR386" s="10"/>
      <c r="AVS386" s="10"/>
      <c r="AVT386" s="10"/>
      <c r="AVU386" s="10"/>
      <c r="AVV386" s="10"/>
      <c r="AVW386" s="10"/>
      <c r="AVX386" s="10"/>
      <c r="AVY386" s="10"/>
      <c r="AVZ386" s="10"/>
      <c r="AWA386" s="10"/>
      <c r="AWB386" s="10"/>
      <c r="AWC386" s="10"/>
      <c r="AWD386" s="10"/>
      <c r="AWE386" s="10"/>
      <c r="AWF386" s="10"/>
      <c r="AWG386" s="10"/>
      <c r="AWH386" s="10"/>
      <c r="AWI386" s="10"/>
      <c r="AWJ386" s="10"/>
      <c r="AWK386" s="10"/>
      <c r="AWL386" s="10"/>
      <c r="AWM386" s="10"/>
      <c r="AWN386" s="10"/>
      <c r="AWO386" s="10"/>
      <c r="AWP386" s="10"/>
      <c r="AWQ386" s="10"/>
      <c r="AWR386" s="10"/>
      <c r="AWS386" s="10"/>
      <c r="AWT386" s="10"/>
      <c r="AWU386" s="10"/>
      <c r="AWV386" s="10"/>
      <c r="AWW386" s="10"/>
      <c r="AWX386" s="10"/>
      <c r="AWY386" s="10"/>
      <c r="AWZ386" s="10"/>
      <c r="AXA386" s="10"/>
      <c r="AXB386" s="10"/>
      <c r="AXC386" s="10"/>
      <c r="AXD386" s="10"/>
      <c r="AXE386" s="10"/>
      <c r="AXF386" s="10"/>
      <c r="AXG386" s="10"/>
      <c r="AXH386" s="10"/>
      <c r="AXI386" s="10"/>
      <c r="AXJ386" s="10"/>
      <c r="AXK386" s="10"/>
      <c r="AXL386" s="10"/>
      <c r="AXM386" s="10"/>
      <c r="AXN386" s="10"/>
      <c r="AXO386" s="10"/>
      <c r="AXP386" s="10"/>
      <c r="AXQ386" s="10"/>
      <c r="AXR386" s="10"/>
      <c r="AXS386" s="10"/>
      <c r="AXT386" s="10"/>
      <c r="AXU386" s="10"/>
      <c r="AXV386" s="10"/>
      <c r="AXW386" s="10"/>
      <c r="AXX386" s="10"/>
      <c r="AXY386" s="10"/>
      <c r="AXZ386" s="10"/>
      <c r="AYA386" s="10"/>
      <c r="AYB386" s="10"/>
      <c r="AYC386" s="10"/>
      <c r="AYD386" s="10"/>
      <c r="AYE386" s="10"/>
      <c r="AYF386" s="10"/>
      <c r="AYG386" s="10"/>
      <c r="AYH386" s="10"/>
      <c r="AYI386" s="10"/>
      <c r="AYJ386" s="10"/>
      <c r="AYK386" s="10"/>
      <c r="AYL386" s="10"/>
      <c r="AYM386" s="10"/>
      <c r="AYN386" s="10"/>
      <c r="AYO386" s="10"/>
      <c r="AYP386" s="10"/>
      <c r="AYQ386" s="10"/>
      <c r="AYR386" s="10"/>
      <c r="AYS386" s="10"/>
      <c r="AYT386" s="10"/>
      <c r="AYU386" s="10"/>
      <c r="AYV386" s="10"/>
      <c r="AYW386" s="10"/>
      <c r="AYX386" s="10"/>
      <c r="AYY386" s="10"/>
      <c r="AYZ386" s="10"/>
      <c r="AZA386" s="10"/>
      <c r="AZB386" s="10"/>
      <c r="AZC386" s="10"/>
      <c r="AZD386" s="10"/>
      <c r="AZE386" s="10"/>
      <c r="AZF386" s="10"/>
      <c r="AZG386" s="10"/>
      <c r="AZH386" s="10"/>
      <c r="AZI386" s="10"/>
      <c r="AZJ386" s="10"/>
      <c r="AZK386" s="10"/>
      <c r="AZL386" s="10"/>
      <c r="AZM386" s="10"/>
      <c r="AZN386" s="10"/>
      <c r="AZO386" s="10"/>
      <c r="AZP386" s="10"/>
      <c r="AZQ386" s="10"/>
      <c r="AZR386" s="10"/>
      <c r="AZS386" s="10"/>
      <c r="AZT386" s="10"/>
      <c r="AZU386" s="10"/>
      <c r="AZV386" s="10"/>
      <c r="AZW386" s="10"/>
      <c r="AZX386" s="10"/>
      <c r="AZY386" s="10"/>
      <c r="AZZ386" s="10"/>
      <c r="BAA386" s="10"/>
      <c r="BAB386" s="10"/>
      <c r="BAC386" s="10"/>
      <c r="BAD386" s="10"/>
      <c r="BAE386" s="10"/>
      <c r="BAF386" s="10"/>
      <c r="BAG386" s="10"/>
      <c r="BAH386" s="10"/>
      <c r="BAI386" s="10"/>
      <c r="BAJ386" s="10"/>
      <c r="BAK386" s="10"/>
      <c r="BAL386" s="10"/>
      <c r="BAM386" s="10"/>
      <c r="BAN386" s="10"/>
      <c r="BAO386" s="10"/>
      <c r="BAP386" s="10"/>
      <c r="BAQ386" s="10"/>
      <c r="BAR386" s="10"/>
      <c r="BAS386" s="10"/>
      <c r="BAT386" s="10"/>
      <c r="BAU386" s="10"/>
      <c r="BAV386" s="10"/>
      <c r="BAW386" s="10"/>
      <c r="BAX386" s="10"/>
      <c r="BAY386" s="10"/>
      <c r="BAZ386" s="10"/>
      <c r="BBA386" s="10"/>
      <c r="BBB386" s="10"/>
      <c r="BBC386" s="10"/>
      <c r="BBD386" s="10"/>
      <c r="BBE386" s="10"/>
      <c r="BBF386" s="10"/>
      <c r="BBG386" s="10"/>
      <c r="BBH386" s="10"/>
      <c r="BBI386" s="10"/>
      <c r="BBJ386" s="10"/>
      <c r="BBK386" s="10"/>
      <c r="BBL386" s="10"/>
      <c r="BBM386" s="10"/>
      <c r="BBN386" s="10"/>
      <c r="BBO386" s="10"/>
      <c r="BBP386" s="10"/>
      <c r="BBQ386" s="10"/>
      <c r="BBR386" s="10"/>
      <c r="BBS386" s="10"/>
      <c r="BBT386" s="10"/>
      <c r="BBU386" s="10"/>
      <c r="BBV386" s="10"/>
      <c r="BBW386" s="10"/>
      <c r="BBX386" s="10"/>
      <c r="BBY386" s="10"/>
      <c r="BBZ386" s="10"/>
      <c r="BCA386" s="10"/>
      <c r="BCB386" s="10"/>
      <c r="BCC386" s="10"/>
      <c r="BCD386" s="10"/>
      <c r="BCE386" s="10"/>
      <c r="BCF386" s="10"/>
      <c r="BCG386" s="10"/>
      <c r="BCH386" s="10"/>
      <c r="BCI386" s="10"/>
      <c r="BCJ386" s="10"/>
      <c r="BCK386" s="10"/>
      <c r="BCL386" s="10"/>
      <c r="BCM386" s="10"/>
      <c r="BCN386" s="10"/>
      <c r="BCO386" s="10"/>
      <c r="BCP386" s="10"/>
      <c r="BCQ386" s="10"/>
      <c r="BCR386" s="10"/>
      <c r="BCS386" s="10"/>
      <c r="BCT386" s="10"/>
    </row>
    <row r="387" spans="1:1450" s="37" customFormat="1" x14ac:dyDescent="0.25">
      <c r="A387" s="17" t="s">
        <v>655</v>
      </c>
      <c r="B387" s="43" t="s">
        <v>655</v>
      </c>
      <c r="C387" s="8" t="s">
        <v>84</v>
      </c>
      <c r="D387" s="29" t="s">
        <v>827</v>
      </c>
      <c r="E387" s="14" t="s">
        <v>576</v>
      </c>
      <c r="F387" s="14" t="s">
        <v>828</v>
      </c>
      <c r="G387" s="43">
        <v>462</v>
      </c>
      <c r="H387" s="43">
        <v>111</v>
      </c>
      <c r="I387" s="43">
        <v>108</v>
      </c>
      <c r="J387" s="43"/>
      <c r="K387" s="43"/>
      <c r="L387" s="29"/>
      <c r="M387" s="29"/>
      <c r="N387" s="29"/>
      <c r="O387" s="29" t="str">
        <f t="shared" si="59"/>
        <v/>
      </c>
      <c r="P387" s="29"/>
      <c r="Q387" s="44">
        <f>ABS(G387-$K$385)</f>
        <v>12.25</v>
      </c>
      <c r="R387" s="30">
        <f>IF(Q387&gt;$P$385,"",G387)</f>
        <v>462</v>
      </c>
      <c r="S387" s="30">
        <f t="shared" si="60"/>
        <v>108</v>
      </c>
      <c r="T387" s="29"/>
      <c r="U387" s="29"/>
      <c r="V387" s="29"/>
      <c r="W387" s="44">
        <f>IF(R387="","",((R387-$T$385)/S387)^2)</f>
        <v>1.2865440672153635E-2</v>
      </c>
      <c r="X387" s="29"/>
      <c r="Y387" s="31"/>
      <c r="Z387" s="31"/>
      <c r="AA387" s="31"/>
      <c r="AB387" s="31"/>
      <c r="AC387" s="29"/>
      <c r="AD387" s="29"/>
      <c r="AE387" s="29"/>
      <c r="AF387" s="29"/>
      <c r="AG387" s="63"/>
      <c r="AH387" s="32"/>
      <c r="AI387" s="32"/>
      <c r="AJ387" s="32"/>
      <c r="AK387" s="32"/>
      <c r="AL387" s="29"/>
      <c r="AM387" s="29"/>
      <c r="AN387" s="29"/>
      <c r="AO387" s="29"/>
      <c r="AP387" s="29"/>
      <c r="AQ387" s="29"/>
      <c r="AR387" s="29"/>
      <c r="AS387" s="29"/>
      <c r="AT387" s="29"/>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c r="IV387" s="10"/>
      <c r="IW387" s="10"/>
      <c r="IX387" s="10"/>
      <c r="IY387" s="10"/>
      <c r="IZ387" s="10"/>
      <c r="JA387" s="10"/>
      <c r="JB387" s="10"/>
      <c r="JC387" s="10"/>
      <c r="JD387" s="10"/>
      <c r="JE387" s="10"/>
      <c r="JF387" s="10"/>
      <c r="JG387" s="10"/>
      <c r="JH387" s="10"/>
      <c r="JI387" s="10"/>
      <c r="JJ387" s="10"/>
      <c r="JK387" s="10"/>
      <c r="JL387" s="10"/>
      <c r="JM387" s="10"/>
      <c r="JN387" s="10"/>
      <c r="JO387" s="10"/>
      <c r="JP387" s="10"/>
      <c r="JQ387" s="10"/>
      <c r="JR387" s="10"/>
      <c r="JS387" s="10"/>
      <c r="JT387" s="10"/>
      <c r="JU387" s="10"/>
      <c r="JV387" s="10"/>
      <c r="JW387" s="10"/>
      <c r="JX387" s="10"/>
      <c r="JY387" s="10"/>
      <c r="JZ387" s="10"/>
      <c r="KA387" s="10"/>
      <c r="KB387" s="10"/>
      <c r="KC387" s="10"/>
      <c r="KD387" s="10"/>
      <c r="KE387" s="10"/>
      <c r="KF387" s="10"/>
      <c r="KG387" s="10"/>
      <c r="KH387" s="10"/>
      <c r="KI387" s="10"/>
      <c r="KJ387" s="10"/>
      <c r="KK387" s="10"/>
      <c r="KL387" s="10"/>
      <c r="KM387" s="10"/>
      <c r="KN387" s="10"/>
      <c r="KO387" s="10"/>
      <c r="KP387" s="10"/>
      <c r="KQ387" s="10"/>
      <c r="KR387" s="10"/>
      <c r="KS387" s="10"/>
      <c r="KT387" s="10"/>
      <c r="KU387" s="10"/>
      <c r="KV387" s="10"/>
      <c r="KW387" s="10"/>
      <c r="KX387" s="10"/>
      <c r="KY387" s="10"/>
      <c r="KZ387" s="10"/>
      <c r="LA387" s="10"/>
      <c r="LB387" s="10"/>
      <c r="LC387" s="10"/>
      <c r="LD387" s="10"/>
      <c r="LE387" s="10"/>
      <c r="LF387" s="10"/>
      <c r="LG387" s="10"/>
      <c r="LH387" s="10"/>
      <c r="LI387" s="10"/>
      <c r="LJ387" s="10"/>
      <c r="LK387" s="10"/>
      <c r="LL387" s="10"/>
      <c r="LM387" s="10"/>
      <c r="LN387" s="10"/>
      <c r="LO387" s="10"/>
      <c r="LP387" s="10"/>
      <c r="LQ387" s="10"/>
      <c r="LR387" s="10"/>
      <c r="LS387" s="10"/>
      <c r="LT387" s="10"/>
      <c r="LU387" s="10"/>
      <c r="LV387" s="10"/>
      <c r="LW387" s="10"/>
      <c r="LX387" s="10"/>
      <c r="LY387" s="10"/>
      <c r="LZ387" s="10"/>
      <c r="MA387" s="10"/>
      <c r="MB387" s="10"/>
      <c r="MC387" s="10"/>
      <c r="MD387" s="10"/>
      <c r="ME387" s="10"/>
      <c r="MF387" s="10"/>
      <c r="MG387" s="10"/>
      <c r="MH387" s="10"/>
      <c r="MI387" s="10"/>
      <c r="MJ387" s="10"/>
      <c r="MK387" s="10"/>
      <c r="ML387" s="10"/>
      <c r="MM387" s="10"/>
      <c r="MN387" s="10"/>
      <c r="MO387" s="10"/>
      <c r="MP387" s="10"/>
      <c r="MQ387" s="10"/>
      <c r="MR387" s="10"/>
      <c r="MS387" s="10"/>
      <c r="MT387" s="10"/>
      <c r="MU387" s="10"/>
      <c r="MV387" s="10"/>
      <c r="MW387" s="10"/>
      <c r="MX387" s="10"/>
      <c r="MY387" s="10"/>
      <c r="MZ387" s="10"/>
      <c r="NA387" s="10"/>
      <c r="NB387" s="10"/>
      <c r="NC387" s="10"/>
      <c r="ND387" s="10"/>
      <c r="NE387" s="10"/>
      <c r="NF387" s="10"/>
      <c r="NG387" s="10"/>
      <c r="NH387" s="10"/>
      <c r="NI387" s="10"/>
      <c r="NJ387" s="10"/>
      <c r="NK387" s="10"/>
      <c r="NL387" s="10"/>
      <c r="NM387" s="10"/>
      <c r="NN387" s="10"/>
      <c r="NO387" s="10"/>
      <c r="NP387" s="10"/>
      <c r="NQ387" s="10"/>
      <c r="NR387" s="10"/>
      <c r="NS387" s="10"/>
      <c r="NT387" s="10"/>
      <c r="NU387" s="10"/>
      <c r="NV387" s="10"/>
      <c r="NW387" s="10"/>
      <c r="NX387" s="10"/>
      <c r="NY387" s="10"/>
      <c r="NZ387" s="10"/>
      <c r="OA387" s="10"/>
      <c r="OB387" s="10"/>
      <c r="OC387" s="10"/>
      <c r="OD387" s="10"/>
      <c r="OE387" s="10"/>
      <c r="OF387" s="10"/>
      <c r="OG387" s="10"/>
      <c r="OH387" s="10"/>
      <c r="OI387" s="10"/>
      <c r="OJ387" s="10"/>
      <c r="OK387" s="10"/>
      <c r="OL387" s="10"/>
      <c r="OM387" s="10"/>
      <c r="ON387" s="10"/>
      <c r="OO387" s="10"/>
      <c r="OP387" s="10"/>
      <c r="OQ387" s="10"/>
      <c r="OR387" s="10"/>
      <c r="OS387" s="10"/>
      <c r="OT387" s="10"/>
      <c r="OU387" s="10"/>
      <c r="OV387" s="10"/>
      <c r="OW387" s="10"/>
      <c r="OX387" s="10"/>
      <c r="OY387" s="10"/>
      <c r="OZ387" s="10"/>
      <c r="PA387" s="10"/>
      <c r="PB387" s="10"/>
      <c r="PC387" s="10"/>
      <c r="PD387" s="10"/>
      <c r="PE387" s="10"/>
      <c r="PF387" s="10"/>
      <c r="PG387" s="10"/>
      <c r="PH387" s="10"/>
      <c r="PI387" s="10"/>
      <c r="PJ387" s="10"/>
      <c r="PK387" s="10"/>
      <c r="PL387" s="10"/>
      <c r="PM387" s="10"/>
      <c r="PN387" s="10"/>
      <c r="PO387" s="10"/>
      <c r="PP387" s="10"/>
      <c r="PQ387" s="10"/>
      <c r="PR387" s="10"/>
      <c r="PS387" s="10"/>
      <c r="PT387" s="10"/>
      <c r="PU387" s="10"/>
      <c r="PV387" s="10"/>
      <c r="PW387" s="10"/>
      <c r="PX387" s="10"/>
      <c r="PY387" s="10"/>
      <c r="PZ387" s="10"/>
      <c r="QA387" s="10"/>
      <c r="QB387" s="10"/>
      <c r="QC387" s="10"/>
      <c r="QD387" s="10"/>
      <c r="QE387" s="10"/>
      <c r="QF387" s="10"/>
      <c r="QG387" s="10"/>
      <c r="QH387" s="10"/>
      <c r="QI387" s="10"/>
      <c r="QJ387" s="10"/>
      <c r="QK387" s="10"/>
      <c r="QL387" s="10"/>
      <c r="QM387" s="10"/>
      <c r="QN387" s="10"/>
      <c r="QO387" s="10"/>
      <c r="QP387" s="10"/>
      <c r="QQ387" s="10"/>
      <c r="QR387" s="10"/>
      <c r="QS387" s="10"/>
      <c r="QT387" s="10"/>
      <c r="QU387" s="10"/>
      <c r="QV387" s="10"/>
      <c r="QW387" s="10"/>
      <c r="QX387" s="10"/>
      <c r="QY387" s="10"/>
      <c r="QZ387" s="10"/>
      <c r="RA387" s="10"/>
      <c r="RB387" s="10"/>
      <c r="RC387" s="10"/>
      <c r="RD387" s="10"/>
      <c r="RE387" s="10"/>
      <c r="RF387" s="10"/>
      <c r="RG387" s="10"/>
      <c r="RH387" s="10"/>
      <c r="RI387" s="10"/>
      <c r="RJ387" s="10"/>
      <c r="RK387" s="10"/>
      <c r="RL387" s="10"/>
      <c r="RM387" s="10"/>
      <c r="RN387" s="10"/>
      <c r="RO387" s="10"/>
      <c r="RP387" s="10"/>
      <c r="RQ387" s="10"/>
      <c r="RR387" s="10"/>
      <c r="RS387" s="10"/>
      <c r="RT387" s="10"/>
      <c r="RU387" s="10"/>
      <c r="RV387" s="10"/>
      <c r="RW387" s="10"/>
      <c r="RX387" s="10"/>
      <c r="RY387" s="10"/>
      <c r="RZ387" s="10"/>
      <c r="SA387" s="10"/>
      <c r="SB387" s="10"/>
      <c r="SC387" s="10"/>
      <c r="SD387" s="10"/>
      <c r="SE387" s="10"/>
      <c r="SF387" s="10"/>
      <c r="SG387" s="10"/>
      <c r="SH387" s="10"/>
      <c r="SI387" s="10"/>
      <c r="SJ387" s="10"/>
      <c r="SK387" s="10"/>
      <c r="SL387" s="10"/>
      <c r="SM387" s="10"/>
      <c r="SN387" s="10"/>
      <c r="SO387" s="10"/>
      <c r="SP387" s="10"/>
      <c r="SQ387" s="10"/>
      <c r="SR387" s="10"/>
      <c r="SS387" s="10"/>
      <c r="ST387" s="10"/>
      <c r="SU387" s="10"/>
      <c r="SV387" s="10"/>
      <c r="SW387" s="10"/>
      <c r="SX387" s="10"/>
      <c r="SY387" s="10"/>
      <c r="SZ387" s="10"/>
      <c r="TA387" s="10"/>
      <c r="TB387" s="10"/>
      <c r="TC387" s="10"/>
      <c r="TD387" s="10"/>
      <c r="TE387" s="10"/>
      <c r="TF387" s="10"/>
      <c r="TG387" s="10"/>
      <c r="TH387" s="10"/>
      <c r="TI387" s="10"/>
      <c r="TJ387" s="10"/>
      <c r="TK387" s="10"/>
      <c r="TL387" s="10"/>
      <c r="TM387" s="10"/>
      <c r="TN387" s="10"/>
      <c r="TO387" s="10"/>
      <c r="TP387" s="10"/>
      <c r="TQ387" s="10"/>
      <c r="TR387" s="10"/>
      <c r="TS387" s="10"/>
      <c r="TT387" s="10"/>
      <c r="TU387" s="10"/>
      <c r="TV387" s="10"/>
      <c r="TW387" s="10"/>
      <c r="TX387" s="10"/>
      <c r="TY387" s="10"/>
      <c r="TZ387" s="10"/>
      <c r="UA387" s="10"/>
      <c r="UB387" s="10"/>
      <c r="UC387" s="10"/>
      <c r="UD387" s="10"/>
      <c r="UE387" s="10"/>
      <c r="UF387" s="10"/>
      <c r="UG387" s="10"/>
      <c r="UH387" s="10"/>
      <c r="UI387" s="10"/>
      <c r="UJ387" s="10"/>
      <c r="UK387" s="10"/>
      <c r="UL387" s="10"/>
      <c r="UM387" s="10"/>
      <c r="UN387" s="10"/>
      <c r="UO387" s="10"/>
      <c r="UP387" s="10"/>
      <c r="UQ387" s="10"/>
      <c r="UR387" s="10"/>
      <c r="US387" s="10"/>
      <c r="UT387" s="10"/>
      <c r="UU387" s="10"/>
      <c r="UV387" s="10"/>
      <c r="UW387" s="10"/>
      <c r="UX387" s="10"/>
      <c r="UY387" s="10"/>
      <c r="UZ387" s="10"/>
      <c r="VA387" s="10"/>
      <c r="VB387" s="10"/>
      <c r="VC387" s="10"/>
      <c r="VD387" s="10"/>
      <c r="VE387" s="10"/>
      <c r="VF387" s="10"/>
      <c r="VG387" s="10"/>
      <c r="VH387" s="10"/>
      <c r="VI387" s="10"/>
      <c r="VJ387" s="10"/>
      <c r="VK387" s="10"/>
      <c r="VL387" s="10"/>
      <c r="VM387" s="10"/>
      <c r="VN387" s="10"/>
      <c r="VO387" s="10"/>
      <c r="VP387" s="10"/>
      <c r="VQ387" s="10"/>
      <c r="VR387" s="10"/>
      <c r="VS387" s="10"/>
      <c r="VT387" s="10"/>
      <c r="VU387" s="10"/>
      <c r="VV387" s="10"/>
      <c r="VW387" s="10"/>
      <c r="VX387" s="10"/>
      <c r="VY387" s="10"/>
      <c r="VZ387" s="10"/>
      <c r="WA387" s="10"/>
      <c r="WB387" s="10"/>
      <c r="WC387" s="10"/>
      <c r="WD387" s="10"/>
      <c r="WE387" s="10"/>
      <c r="WF387" s="10"/>
      <c r="WG387" s="10"/>
      <c r="WH387" s="10"/>
      <c r="WI387" s="10"/>
      <c r="WJ387" s="10"/>
      <c r="WK387" s="10"/>
      <c r="WL387" s="10"/>
      <c r="WM387" s="10"/>
      <c r="WN387" s="10"/>
      <c r="WO387" s="10"/>
      <c r="WP387" s="10"/>
      <c r="WQ387" s="10"/>
      <c r="WR387" s="10"/>
      <c r="WS387" s="10"/>
      <c r="WT387" s="10"/>
      <c r="WU387" s="10"/>
      <c r="WV387" s="10"/>
      <c r="WW387" s="10"/>
      <c r="WX387" s="10"/>
      <c r="WY387" s="10"/>
      <c r="WZ387" s="10"/>
      <c r="XA387" s="10"/>
      <c r="XB387" s="10"/>
      <c r="XC387" s="10"/>
      <c r="XD387" s="10"/>
      <c r="XE387" s="10"/>
      <c r="XF387" s="10"/>
      <c r="XG387" s="10"/>
      <c r="XH387" s="10"/>
      <c r="XI387" s="10"/>
      <c r="XJ387" s="10"/>
      <c r="XK387" s="10"/>
      <c r="XL387" s="10"/>
      <c r="XM387" s="10"/>
      <c r="XN387" s="10"/>
      <c r="XO387" s="10"/>
      <c r="XP387" s="10"/>
      <c r="XQ387" s="10"/>
      <c r="XR387" s="10"/>
      <c r="XS387" s="10"/>
      <c r="XT387" s="10"/>
      <c r="XU387" s="10"/>
      <c r="XV387" s="10"/>
      <c r="XW387" s="10"/>
      <c r="XX387" s="10"/>
      <c r="XY387" s="10"/>
      <c r="XZ387" s="10"/>
      <c r="YA387" s="10"/>
      <c r="YB387" s="10"/>
      <c r="YC387" s="10"/>
      <c r="YD387" s="10"/>
      <c r="YE387" s="10"/>
      <c r="YF387" s="10"/>
      <c r="YG387" s="10"/>
      <c r="YH387" s="10"/>
      <c r="YI387" s="10"/>
      <c r="YJ387" s="10"/>
      <c r="YK387" s="10"/>
      <c r="YL387" s="10"/>
      <c r="YM387" s="10"/>
      <c r="YN387" s="10"/>
      <c r="YO387" s="10"/>
      <c r="YP387" s="10"/>
      <c r="YQ387" s="10"/>
      <c r="YR387" s="10"/>
      <c r="YS387" s="10"/>
      <c r="YT387" s="10"/>
      <c r="YU387" s="10"/>
      <c r="YV387" s="10"/>
      <c r="YW387" s="10"/>
      <c r="YX387" s="10"/>
      <c r="YY387" s="10"/>
      <c r="YZ387" s="10"/>
      <c r="ZA387" s="10"/>
      <c r="ZB387" s="10"/>
      <c r="ZC387" s="10"/>
      <c r="ZD387" s="10"/>
      <c r="ZE387" s="10"/>
      <c r="ZF387" s="10"/>
      <c r="ZG387" s="10"/>
      <c r="ZH387" s="10"/>
      <c r="ZI387" s="10"/>
      <c r="ZJ387" s="10"/>
      <c r="ZK387" s="10"/>
      <c r="ZL387" s="10"/>
      <c r="ZM387" s="10"/>
      <c r="ZN387" s="10"/>
      <c r="ZO387" s="10"/>
      <c r="ZP387" s="10"/>
      <c r="ZQ387" s="10"/>
      <c r="ZR387" s="10"/>
      <c r="ZS387" s="10"/>
      <c r="ZT387" s="10"/>
      <c r="ZU387" s="10"/>
      <c r="ZV387" s="10"/>
      <c r="ZW387" s="10"/>
      <c r="ZX387" s="10"/>
      <c r="ZY387" s="10"/>
      <c r="ZZ387" s="10"/>
      <c r="AAA387" s="10"/>
      <c r="AAB387" s="10"/>
      <c r="AAC387" s="10"/>
      <c r="AAD387" s="10"/>
      <c r="AAE387" s="10"/>
      <c r="AAF387" s="10"/>
      <c r="AAG387" s="10"/>
      <c r="AAH387" s="10"/>
      <c r="AAI387" s="10"/>
      <c r="AAJ387" s="10"/>
      <c r="AAK387" s="10"/>
      <c r="AAL387" s="10"/>
      <c r="AAM387" s="10"/>
      <c r="AAN387" s="10"/>
      <c r="AAO387" s="10"/>
      <c r="AAP387" s="10"/>
      <c r="AAQ387" s="10"/>
      <c r="AAR387" s="10"/>
      <c r="AAS387" s="10"/>
      <c r="AAT387" s="10"/>
      <c r="AAU387" s="10"/>
      <c r="AAV387" s="10"/>
      <c r="AAW387" s="10"/>
      <c r="AAX387" s="10"/>
      <c r="AAY387" s="10"/>
      <c r="AAZ387" s="10"/>
      <c r="ABA387" s="10"/>
      <c r="ABB387" s="10"/>
      <c r="ABC387" s="10"/>
      <c r="ABD387" s="10"/>
      <c r="ABE387" s="10"/>
      <c r="ABF387" s="10"/>
      <c r="ABG387" s="10"/>
      <c r="ABH387" s="10"/>
      <c r="ABI387" s="10"/>
      <c r="ABJ387" s="10"/>
      <c r="ABK387" s="10"/>
      <c r="ABL387" s="10"/>
      <c r="ABM387" s="10"/>
      <c r="ABN387" s="10"/>
      <c r="ABO387" s="10"/>
      <c r="ABP387" s="10"/>
      <c r="ABQ387" s="10"/>
      <c r="ABR387" s="10"/>
      <c r="ABS387" s="10"/>
      <c r="ABT387" s="10"/>
      <c r="ABU387" s="10"/>
      <c r="ABV387" s="10"/>
      <c r="ABW387" s="10"/>
      <c r="ABX387" s="10"/>
      <c r="ABY387" s="10"/>
      <c r="ABZ387" s="10"/>
      <c r="ACA387" s="10"/>
      <c r="ACB387" s="10"/>
      <c r="ACC387" s="10"/>
      <c r="ACD387" s="10"/>
      <c r="ACE387" s="10"/>
      <c r="ACF387" s="10"/>
      <c r="ACG387" s="10"/>
      <c r="ACH387" s="10"/>
      <c r="ACI387" s="10"/>
      <c r="ACJ387" s="10"/>
      <c r="ACK387" s="10"/>
      <c r="ACL387" s="10"/>
      <c r="ACM387" s="10"/>
      <c r="ACN387" s="10"/>
      <c r="ACO387" s="10"/>
      <c r="ACP387" s="10"/>
      <c r="ACQ387" s="10"/>
      <c r="ACR387" s="10"/>
      <c r="ACS387" s="10"/>
      <c r="ACT387" s="10"/>
      <c r="ACU387" s="10"/>
      <c r="ACV387" s="10"/>
      <c r="ACW387" s="10"/>
      <c r="ACX387" s="10"/>
      <c r="ACY387" s="10"/>
      <c r="ACZ387" s="10"/>
      <c r="ADA387" s="10"/>
      <c r="ADB387" s="10"/>
      <c r="ADC387" s="10"/>
      <c r="ADD387" s="10"/>
      <c r="ADE387" s="10"/>
      <c r="ADF387" s="10"/>
      <c r="ADG387" s="10"/>
      <c r="ADH387" s="10"/>
      <c r="ADI387" s="10"/>
      <c r="ADJ387" s="10"/>
      <c r="ADK387" s="10"/>
      <c r="ADL387" s="10"/>
      <c r="ADM387" s="10"/>
      <c r="ADN387" s="10"/>
      <c r="ADO387" s="10"/>
      <c r="ADP387" s="10"/>
      <c r="ADQ387" s="10"/>
      <c r="ADR387" s="10"/>
      <c r="ADS387" s="10"/>
      <c r="ADT387" s="10"/>
      <c r="ADU387" s="10"/>
      <c r="ADV387" s="10"/>
      <c r="ADW387" s="10"/>
      <c r="ADX387" s="10"/>
      <c r="ADY387" s="10"/>
      <c r="ADZ387" s="10"/>
      <c r="AEA387" s="10"/>
      <c r="AEB387" s="10"/>
      <c r="AEC387" s="10"/>
      <c r="AED387" s="10"/>
      <c r="AEE387" s="10"/>
      <c r="AEF387" s="10"/>
      <c r="AEG387" s="10"/>
      <c r="AEH387" s="10"/>
      <c r="AEI387" s="10"/>
      <c r="AEJ387" s="10"/>
      <c r="AEK387" s="10"/>
      <c r="AEL387" s="10"/>
      <c r="AEM387" s="10"/>
      <c r="AEN387" s="10"/>
      <c r="AEO387" s="10"/>
      <c r="AEP387" s="10"/>
      <c r="AEQ387" s="10"/>
      <c r="AER387" s="10"/>
      <c r="AES387" s="10"/>
      <c r="AET387" s="10"/>
      <c r="AEU387" s="10"/>
      <c r="AEV387" s="10"/>
      <c r="AEW387" s="10"/>
      <c r="AEX387" s="10"/>
      <c r="AEY387" s="10"/>
      <c r="AEZ387" s="10"/>
      <c r="AFA387" s="10"/>
      <c r="AFB387" s="10"/>
      <c r="AFC387" s="10"/>
      <c r="AFD387" s="10"/>
      <c r="AFE387" s="10"/>
      <c r="AFF387" s="10"/>
      <c r="AFG387" s="10"/>
      <c r="AFH387" s="10"/>
      <c r="AFI387" s="10"/>
      <c r="AFJ387" s="10"/>
      <c r="AFK387" s="10"/>
      <c r="AFL387" s="10"/>
      <c r="AFM387" s="10"/>
      <c r="AFN387" s="10"/>
      <c r="AFO387" s="10"/>
      <c r="AFP387" s="10"/>
      <c r="AFQ387" s="10"/>
      <c r="AFR387" s="10"/>
      <c r="AFS387" s="10"/>
      <c r="AFT387" s="10"/>
      <c r="AFU387" s="10"/>
      <c r="AFV387" s="10"/>
      <c r="AFW387" s="10"/>
      <c r="AFX387" s="10"/>
      <c r="AFY387" s="10"/>
      <c r="AFZ387" s="10"/>
      <c r="AGA387" s="10"/>
      <c r="AGB387" s="10"/>
      <c r="AGC387" s="10"/>
      <c r="AGD387" s="10"/>
      <c r="AGE387" s="10"/>
      <c r="AGF387" s="10"/>
      <c r="AGG387" s="10"/>
      <c r="AGH387" s="10"/>
      <c r="AGI387" s="10"/>
      <c r="AGJ387" s="10"/>
      <c r="AGK387" s="10"/>
      <c r="AGL387" s="10"/>
      <c r="AGM387" s="10"/>
      <c r="AGN387" s="10"/>
      <c r="AGO387" s="10"/>
      <c r="AGP387" s="10"/>
      <c r="AGQ387" s="10"/>
      <c r="AGR387" s="10"/>
      <c r="AGS387" s="10"/>
      <c r="AGT387" s="10"/>
      <c r="AGU387" s="10"/>
      <c r="AGV387" s="10"/>
      <c r="AGW387" s="10"/>
      <c r="AGX387" s="10"/>
      <c r="AGY387" s="10"/>
      <c r="AGZ387" s="10"/>
      <c r="AHA387" s="10"/>
      <c r="AHB387" s="10"/>
      <c r="AHC387" s="10"/>
      <c r="AHD387" s="10"/>
      <c r="AHE387" s="10"/>
      <c r="AHF387" s="10"/>
      <c r="AHG387" s="10"/>
      <c r="AHH387" s="10"/>
      <c r="AHI387" s="10"/>
      <c r="AHJ387" s="10"/>
      <c r="AHK387" s="10"/>
      <c r="AHL387" s="10"/>
      <c r="AHM387" s="10"/>
      <c r="AHN387" s="10"/>
      <c r="AHO387" s="10"/>
      <c r="AHP387" s="10"/>
      <c r="AHQ387" s="10"/>
      <c r="AHR387" s="10"/>
      <c r="AHS387" s="10"/>
      <c r="AHT387" s="10"/>
      <c r="AHU387" s="10"/>
      <c r="AHV387" s="10"/>
      <c r="AHW387" s="10"/>
      <c r="AHX387" s="10"/>
      <c r="AHY387" s="10"/>
      <c r="AHZ387" s="10"/>
      <c r="AIA387" s="10"/>
      <c r="AIB387" s="10"/>
      <c r="AIC387" s="10"/>
      <c r="AID387" s="10"/>
      <c r="AIE387" s="10"/>
      <c r="AIF387" s="10"/>
      <c r="AIG387" s="10"/>
      <c r="AIH387" s="10"/>
      <c r="AII387" s="10"/>
      <c r="AIJ387" s="10"/>
      <c r="AIK387" s="10"/>
      <c r="AIL387" s="10"/>
      <c r="AIM387" s="10"/>
      <c r="AIN387" s="10"/>
      <c r="AIO387" s="10"/>
      <c r="AIP387" s="10"/>
      <c r="AIQ387" s="10"/>
      <c r="AIR387" s="10"/>
      <c r="AIS387" s="10"/>
      <c r="AIT387" s="10"/>
      <c r="AIU387" s="10"/>
      <c r="AIV387" s="10"/>
      <c r="AIW387" s="10"/>
      <c r="AIX387" s="10"/>
      <c r="AIY387" s="10"/>
      <c r="AIZ387" s="10"/>
      <c r="AJA387" s="10"/>
      <c r="AJB387" s="10"/>
      <c r="AJC387" s="10"/>
      <c r="AJD387" s="10"/>
      <c r="AJE387" s="10"/>
      <c r="AJF387" s="10"/>
      <c r="AJG387" s="10"/>
      <c r="AJH387" s="10"/>
      <c r="AJI387" s="10"/>
      <c r="AJJ387" s="10"/>
      <c r="AJK387" s="10"/>
      <c r="AJL387" s="10"/>
      <c r="AJM387" s="10"/>
      <c r="AJN387" s="10"/>
      <c r="AJO387" s="10"/>
      <c r="AJP387" s="10"/>
      <c r="AJQ387" s="10"/>
      <c r="AJR387" s="10"/>
      <c r="AJS387" s="10"/>
      <c r="AJT387" s="10"/>
      <c r="AJU387" s="10"/>
      <c r="AJV387" s="10"/>
      <c r="AJW387" s="10"/>
      <c r="AJX387" s="10"/>
      <c r="AJY387" s="10"/>
      <c r="AJZ387" s="10"/>
      <c r="AKA387" s="10"/>
      <c r="AKB387" s="10"/>
      <c r="AKC387" s="10"/>
      <c r="AKD387" s="10"/>
      <c r="AKE387" s="10"/>
      <c r="AKF387" s="10"/>
      <c r="AKG387" s="10"/>
      <c r="AKH387" s="10"/>
      <c r="AKI387" s="10"/>
      <c r="AKJ387" s="10"/>
      <c r="AKK387" s="10"/>
      <c r="AKL387" s="10"/>
      <c r="AKM387" s="10"/>
      <c r="AKN387" s="10"/>
      <c r="AKO387" s="10"/>
      <c r="AKP387" s="10"/>
      <c r="AKQ387" s="10"/>
      <c r="AKR387" s="10"/>
      <c r="AKS387" s="10"/>
      <c r="AKT387" s="10"/>
      <c r="AKU387" s="10"/>
      <c r="AKV387" s="10"/>
      <c r="AKW387" s="10"/>
      <c r="AKX387" s="10"/>
      <c r="AKY387" s="10"/>
      <c r="AKZ387" s="10"/>
      <c r="ALA387" s="10"/>
      <c r="ALB387" s="10"/>
      <c r="ALC387" s="10"/>
      <c r="ALD387" s="10"/>
      <c r="ALE387" s="10"/>
      <c r="ALF387" s="10"/>
      <c r="ALG387" s="10"/>
      <c r="ALH387" s="10"/>
      <c r="ALI387" s="10"/>
      <c r="ALJ387" s="10"/>
      <c r="ALK387" s="10"/>
      <c r="ALL387" s="10"/>
      <c r="ALM387" s="10"/>
      <c r="ALN387" s="10"/>
      <c r="ALO387" s="10"/>
      <c r="ALP387" s="10"/>
      <c r="ALQ387" s="10"/>
      <c r="ALR387" s="10"/>
      <c r="ALS387" s="10"/>
      <c r="ALT387" s="10"/>
      <c r="ALU387" s="10"/>
      <c r="ALV387" s="10"/>
      <c r="ALW387" s="10"/>
      <c r="ALX387" s="10"/>
      <c r="ALY387" s="10"/>
      <c r="ALZ387" s="10"/>
      <c r="AMA387" s="10"/>
      <c r="AMB387" s="10"/>
      <c r="AMC387" s="10"/>
      <c r="AMD387" s="10"/>
      <c r="AME387" s="10"/>
      <c r="AMF387" s="10"/>
      <c r="AMG387" s="10"/>
      <c r="AMH387" s="10"/>
      <c r="AMI387" s="10"/>
      <c r="AMJ387" s="10"/>
      <c r="AMK387" s="10"/>
      <c r="AML387" s="10"/>
      <c r="AMM387" s="10"/>
      <c r="AMN387" s="10"/>
      <c r="AMO387" s="10"/>
      <c r="AMP387" s="10"/>
      <c r="AMQ387" s="10"/>
      <c r="AMR387" s="10"/>
      <c r="AMS387" s="10"/>
      <c r="AMT387" s="10"/>
      <c r="AMU387" s="10"/>
      <c r="AMV387" s="10"/>
      <c r="AMW387" s="10"/>
      <c r="AMX387" s="10"/>
      <c r="AMY387" s="10"/>
      <c r="AMZ387" s="10"/>
      <c r="ANA387" s="10"/>
      <c r="ANB387" s="10"/>
      <c r="ANC387" s="10"/>
      <c r="AND387" s="10"/>
      <c r="ANE387" s="10"/>
      <c r="ANF387" s="10"/>
      <c r="ANG387" s="10"/>
      <c r="ANH387" s="10"/>
      <c r="ANI387" s="10"/>
      <c r="ANJ387" s="10"/>
      <c r="ANK387" s="10"/>
      <c r="ANL387" s="10"/>
      <c r="ANM387" s="10"/>
      <c r="ANN387" s="10"/>
      <c r="ANO387" s="10"/>
      <c r="ANP387" s="10"/>
      <c r="ANQ387" s="10"/>
      <c r="ANR387" s="10"/>
      <c r="ANS387" s="10"/>
      <c r="ANT387" s="10"/>
      <c r="ANU387" s="10"/>
      <c r="ANV387" s="10"/>
      <c r="ANW387" s="10"/>
      <c r="ANX387" s="10"/>
      <c r="ANY387" s="10"/>
      <c r="ANZ387" s="10"/>
      <c r="AOA387" s="10"/>
      <c r="AOB387" s="10"/>
      <c r="AOC387" s="10"/>
      <c r="AOD387" s="10"/>
      <c r="AOE387" s="10"/>
      <c r="AOF387" s="10"/>
      <c r="AOG387" s="10"/>
      <c r="AOH387" s="10"/>
      <c r="AOI387" s="10"/>
      <c r="AOJ387" s="10"/>
      <c r="AOK387" s="10"/>
      <c r="AOL387" s="10"/>
      <c r="AOM387" s="10"/>
      <c r="AON387" s="10"/>
      <c r="AOO387" s="10"/>
      <c r="AOP387" s="10"/>
      <c r="AOQ387" s="10"/>
      <c r="AOR387" s="10"/>
      <c r="AOS387" s="10"/>
      <c r="AOT387" s="10"/>
      <c r="AOU387" s="10"/>
      <c r="AOV387" s="10"/>
      <c r="AOW387" s="10"/>
      <c r="AOX387" s="10"/>
      <c r="AOY387" s="10"/>
      <c r="AOZ387" s="10"/>
      <c r="APA387" s="10"/>
      <c r="APB387" s="10"/>
      <c r="APC387" s="10"/>
      <c r="APD387" s="10"/>
      <c r="APE387" s="10"/>
      <c r="APF387" s="10"/>
      <c r="APG387" s="10"/>
      <c r="APH387" s="10"/>
      <c r="API387" s="10"/>
      <c r="APJ387" s="10"/>
      <c r="APK387" s="10"/>
      <c r="APL387" s="10"/>
      <c r="APM387" s="10"/>
      <c r="APN387" s="10"/>
      <c r="APO387" s="10"/>
      <c r="APP387" s="10"/>
      <c r="APQ387" s="10"/>
      <c r="APR387" s="10"/>
      <c r="APS387" s="10"/>
      <c r="APT387" s="10"/>
      <c r="APU387" s="10"/>
      <c r="APV387" s="10"/>
      <c r="APW387" s="10"/>
      <c r="APX387" s="10"/>
      <c r="APY387" s="10"/>
      <c r="APZ387" s="10"/>
      <c r="AQA387" s="10"/>
      <c r="AQB387" s="10"/>
      <c r="AQC387" s="10"/>
      <c r="AQD387" s="10"/>
      <c r="AQE387" s="10"/>
      <c r="AQF387" s="10"/>
      <c r="AQG387" s="10"/>
      <c r="AQH387" s="10"/>
      <c r="AQI387" s="10"/>
      <c r="AQJ387" s="10"/>
      <c r="AQK387" s="10"/>
      <c r="AQL387" s="10"/>
      <c r="AQM387" s="10"/>
      <c r="AQN387" s="10"/>
      <c r="AQO387" s="10"/>
      <c r="AQP387" s="10"/>
      <c r="AQQ387" s="10"/>
      <c r="AQR387" s="10"/>
      <c r="AQS387" s="10"/>
      <c r="AQT387" s="10"/>
      <c r="AQU387" s="10"/>
      <c r="AQV387" s="10"/>
      <c r="AQW387" s="10"/>
      <c r="AQX387" s="10"/>
      <c r="AQY387" s="10"/>
      <c r="AQZ387" s="10"/>
      <c r="ARA387" s="10"/>
      <c r="ARB387" s="10"/>
      <c r="ARC387" s="10"/>
      <c r="ARD387" s="10"/>
      <c r="ARE387" s="10"/>
      <c r="ARF387" s="10"/>
      <c r="ARG387" s="10"/>
      <c r="ARH387" s="10"/>
      <c r="ARI387" s="10"/>
      <c r="ARJ387" s="10"/>
      <c r="ARK387" s="10"/>
      <c r="ARL387" s="10"/>
      <c r="ARM387" s="10"/>
      <c r="ARN387" s="10"/>
      <c r="ARO387" s="10"/>
      <c r="ARP387" s="10"/>
      <c r="ARQ387" s="10"/>
      <c r="ARR387" s="10"/>
      <c r="ARS387" s="10"/>
      <c r="ART387" s="10"/>
      <c r="ARU387" s="10"/>
      <c r="ARV387" s="10"/>
      <c r="ARW387" s="10"/>
      <c r="ARX387" s="10"/>
      <c r="ARY387" s="10"/>
      <c r="ARZ387" s="10"/>
      <c r="ASA387" s="10"/>
      <c r="ASB387" s="10"/>
      <c r="ASC387" s="10"/>
      <c r="ASD387" s="10"/>
      <c r="ASE387" s="10"/>
      <c r="ASF387" s="10"/>
      <c r="ASG387" s="10"/>
      <c r="ASH387" s="10"/>
      <c r="ASI387" s="10"/>
      <c r="ASJ387" s="10"/>
      <c r="ASK387" s="10"/>
      <c r="ASL387" s="10"/>
      <c r="ASM387" s="10"/>
      <c r="ASN387" s="10"/>
      <c r="ASO387" s="10"/>
      <c r="ASP387" s="10"/>
      <c r="ASQ387" s="10"/>
      <c r="ASR387" s="10"/>
      <c r="ASS387" s="10"/>
      <c r="AST387" s="10"/>
      <c r="ASU387" s="10"/>
      <c r="ASV387" s="10"/>
      <c r="ASW387" s="10"/>
      <c r="ASX387" s="10"/>
      <c r="ASY387" s="10"/>
      <c r="ASZ387" s="10"/>
      <c r="ATA387" s="10"/>
      <c r="ATB387" s="10"/>
      <c r="ATC387" s="10"/>
      <c r="ATD387" s="10"/>
      <c r="ATE387" s="10"/>
      <c r="ATF387" s="10"/>
      <c r="ATG387" s="10"/>
      <c r="ATH387" s="10"/>
      <c r="ATI387" s="10"/>
      <c r="ATJ387" s="10"/>
      <c r="ATK387" s="10"/>
      <c r="ATL387" s="10"/>
      <c r="ATM387" s="10"/>
      <c r="ATN387" s="10"/>
      <c r="ATO387" s="10"/>
      <c r="ATP387" s="10"/>
      <c r="ATQ387" s="10"/>
      <c r="ATR387" s="10"/>
      <c r="ATS387" s="10"/>
      <c r="ATT387" s="10"/>
      <c r="ATU387" s="10"/>
      <c r="ATV387" s="10"/>
      <c r="ATW387" s="10"/>
      <c r="ATX387" s="10"/>
      <c r="ATY387" s="10"/>
      <c r="ATZ387" s="10"/>
      <c r="AUA387" s="10"/>
      <c r="AUB387" s="10"/>
      <c r="AUC387" s="10"/>
      <c r="AUD387" s="10"/>
      <c r="AUE387" s="10"/>
      <c r="AUF387" s="10"/>
      <c r="AUG387" s="10"/>
      <c r="AUH387" s="10"/>
      <c r="AUI387" s="10"/>
      <c r="AUJ387" s="10"/>
      <c r="AUK387" s="10"/>
      <c r="AUL387" s="10"/>
      <c r="AUM387" s="10"/>
      <c r="AUN387" s="10"/>
      <c r="AUO387" s="10"/>
      <c r="AUP387" s="10"/>
      <c r="AUQ387" s="10"/>
      <c r="AUR387" s="10"/>
      <c r="AUS387" s="10"/>
      <c r="AUT387" s="10"/>
      <c r="AUU387" s="10"/>
      <c r="AUV387" s="10"/>
      <c r="AUW387" s="10"/>
      <c r="AUX387" s="10"/>
      <c r="AUY387" s="10"/>
      <c r="AUZ387" s="10"/>
      <c r="AVA387" s="10"/>
      <c r="AVB387" s="10"/>
      <c r="AVC387" s="10"/>
      <c r="AVD387" s="10"/>
      <c r="AVE387" s="10"/>
      <c r="AVF387" s="10"/>
      <c r="AVG387" s="10"/>
      <c r="AVH387" s="10"/>
      <c r="AVI387" s="10"/>
      <c r="AVJ387" s="10"/>
      <c r="AVK387" s="10"/>
      <c r="AVL387" s="10"/>
      <c r="AVM387" s="10"/>
      <c r="AVN387" s="10"/>
      <c r="AVO387" s="10"/>
      <c r="AVP387" s="10"/>
      <c r="AVQ387" s="10"/>
      <c r="AVR387" s="10"/>
      <c r="AVS387" s="10"/>
      <c r="AVT387" s="10"/>
      <c r="AVU387" s="10"/>
      <c r="AVV387" s="10"/>
      <c r="AVW387" s="10"/>
      <c r="AVX387" s="10"/>
      <c r="AVY387" s="10"/>
      <c r="AVZ387" s="10"/>
      <c r="AWA387" s="10"/>
      <c r="AWB387" s="10"/>
      <c r="AWC387" s="10"/>
      <c r="AWD387" s="10"/>
      <c r="AWE387" s="10"/>
      <c r="AWF387" s="10"/>
      <c r="AWG387" s="10"/>
      <c r="AWH387" s="10"/>
      <c r="AWI387" s="10"/>
      <c r="AWJ387" s="10"/>
      <c r="AWK387" s="10"/>
      <c r="AWL387" s="10"/>
      <c r="AWM387" s="10"/>
      <c r="AWN387" s="10"/>
      <c r="AWO387" s="10"/>
      <c r="AWP387" s="10"/>
      <c r="AWQ387" s="10"/>
      <c r="AWR387" s="10"/>
      <c r="AWS387" s="10"/>
      <c r="AWT387" s="10"/>
      <c r="AWU387" s="10"/>
      <c r="AWV387" s="10"/>
      <c r="AWW387" s="10"/>
      <c r="AWX387" s="10"/>
      <c r="AWY387" s="10"/>
      <c r="AWZ387" s="10"/>
      <c r="AXA387" s="10"/>
      <c r="AXB387" s="10"/>
      <c r="AXC387" s="10"/>
      <c r="AXD387" s="10"/>
      <c r="AXE387" s="10"/>
      <c r="AXF387" s="10"/>
      <c r="AXG387" s="10"/>
      <c r="AXH387" s="10"/>
      <c r="AXI387" s="10"/>
      <c r="AXJ387" s="10"/>
      <c r="AXK387" s="10"/>
      <c r="AXL387" s="10"/>
      <c r="AXM387" s="10"/>
      <c r="AXN387" s="10"/>
      <c r="AXO387" s="10"/>
      <c r="AXP387" s="10"/>
      <c r="AXQ387" s="10"/>
      <c r="AXR387" s="10"/>
      <c r="AXS387" s="10"/>
      <c r="AXT387" s="10"/>
      <c r="AXU387" s="10"/>
      <c r="AXV387" s="10"/>
      <c r="AXW387" s="10"/>
      <c r="AXX387" s="10"/>
      <c r="AXY387" s="10"/>
      <c r="AXZ387" s="10"/>
      <c r="AYA387" s="10"/>
      <c r="AYB387" s="10"/>
      <c r="AYC387" s="10"/>
      <c r="AYD387" s="10"/>
      <c r="AYE387" s="10"/>
      <c r="AYF387" s="10"/>
      <c r="AYG387" s="10"/>
      <c r="AYH387" s="10"/>
      <c r="AYI387" s="10"/>
      <c r="AYJ387" s="10"/>
      <c r="AYK387" s="10"/>
      <c r="AYL387" s="10"/>
      <c r="AYM387" s="10"/>
      <c r="AYN387" s="10"/>
      <c r="AYO387" s="10"/>
      <c r="AYP387" s="10"/>
      <c r="AYQ387" s="10"/>
      <c r="AYR387" s="10"/>
      <c r="AYS387" s="10"/>
      <c r="AYT387" s="10"/>
      <c r="AYU387" s="10"/>
      <c r="AYV387" s="10"/>
      <c r="AYW387" s="10"/>
      <c r="AYX387" s="10"/>
      <c r="AYY387" s="10"/>
      <c r="AYZ387" s="10"/>
      <c r="AZA387" s="10"/>
      <c r="AZB387" s="10"/>
      <c r="AZC387" s="10"/>
      <c r="AZD387" s="10"/>
      <c r="AZE387" s="10"/>
      <c r="AZF387" s="10"/>
      <c r="AZG387" s="10"/>
      <c r="AZH387" s="10"/>
      <c r="AZI387" s="10"/>
      <c r="AZJ387" s="10"/>
      <c r="AZK387" s="10"/>
      <c r="AZL387" s="10"/>
      <c r="AZM387" s="10"/>
      <c r="AZN387" s="10"/>
      <c r="AZO387" s="10"/>
      <c r="AZP387" s="10"/>
      <c r="AZQ387" s="10"/>
      <c r="AZR387" s="10"/>
      <c r="AZS387" s="10"/>
      <c r="AZT387" s="10"/>
      <c r="AZU387" s="10"/>
      <c r="AZV387" s="10"/>
      <c r="AZW387" s="10"/>
      <c r="AZX387" s="10"/>
      <c r="AZY387" s="10"/>
      <c r="AZZ387" s="10"/>
      <c r="BAA387" s="10"/>
      <c r="BAB387" s="10"/>
      <c r="BAC387" s="10"/>
      <c r="BAD387" s="10"/>
      <c r="BAE387" s="10"/>
      <c r="BAF387" s="10"/>
      <c r="BAG387" s="10"/>
      <c r="BAH387" s="10"/>
      <c r="BAI387" s="10"/>
      <c r="BAJ387" s="10"/>
      <c r="BAK387" s="10"/>
      <c r="BAL387" s="10"/>
      <c r="BAM387" s="10"/>
      <c r="BAN387" s="10"/>
      <c r="BAO387" s="10"/>
      <c r="BAP387" s="10"/>
      <c r="BAQ387" s="10"/>
      <c r="BAR387" s="10"/>
      <c r="BAS387" s="10"/>
      <c r="BAT387" s="10"/>
      <c r="BAU387" s="10"/>
      <c r="BAV387" s="10"/>
      <c r="BAW387" s="10"/>
      <c r="BAX387" s="10"/>
      <c r="BAY387" s="10"/>
      <c r="BAZ387" s="10"/>
      <c r="BBA387" s="10"/>
      <c r="BBB387" s="10"/>
      <c r="BBC387" s="10"/>
      <c r="BBD387" s="10"/>
      <c r="BBE387" s="10"/>
      <c r="BBF387" s="10"/>
      <c r="BBG387" s="10"/>
      <c r="BBH387" s="10"/>
      <c r="BBI387" s="10"/>
      <c r="BBJ387" s="10"/>
      <c r="BBK387" s="10"/>
      <c r="BBL387" s="10"/>
      <c r="BBM387" s="10"/>
      <c r="BBN387" s="10"/>
      <c r="BBO387" s="10"/>
      <c r="BBP387" s="10"/>
      <c r="BBQ387" s="10"/>
      <c r="BBR387" s="10"/>
      <c r="BBS387" s="10"/>
      <c r="BBT387" s="10"/>
      <c r="BBU387" s="10"/>
      <c r="BBV387" s="10"/>
      <c r="BBW387" s="10"/>
      <c r="BBX387" s="10"/>
      <c r="BBY387" s="10"/>
      <c r="BBZ387" s="10"/>
      <c r="BCA387" s="10"/>
      <c r="BCB387" s="10"/>
      <c r="BCC387" s="10"/>
      <c r="BCD387" s="10"/>
      <c r="BCE387" s="10"/>
      <c r="BCF387" s="10"/>
      <c r="BCG387" s="10"/>
      <c r="BCH387" s="10"/>
      <c r="BCI387" s="10"/>
      <c r="BCJ387" s="10"/>
      <c r="BCK387" s="10"/>
      <c r="BCL387" s="10"/>
      <c r="BCM387" s="10"/>
      <c r="BCN387" s="10"/>
      <c r="BCO387" s="10"/>
      <c r="BCP387" s="10"/>
      <c r="BCQ387" s="10"/>
      <c r="BCR387" s="10"/>
      <c r="BCS387" s="10"/>
      <c r="BCT387" s="10"/>
    </row>
    <row r="388" spans="1:1450" s="37" customFormat="1" x14ac:dyDescent="0.25">
      <c r="A388" s="17" t="s">
        <v>655</v>
      </c>
      <c r="B388" s="43" t="s">
        <v>655</v>
      </c>
      <c r="C388" s="8" t="s">
        <v>84</v>
      </c>
      <c r="D388" s="29" t="s">
        <v>829</v>
      </c>
      <c r="E388" s="14" t="s">
        <v>576</v>
      </c>
      <c r="F388" s="14" t="s">
        <v>830</v>
      </c>
      <c r="G388" s="43">
        <v>449</v>
      </c>
      <c r="H388" s="43">
        <v>59</v>
      </c>
      <c r="I388" s="43">
        <v>54</v>
      </c>
      <c r="J388" s="43"/>
      <c r="K388" s="43"/>
      <c r="L388" s="29"/>
      <c r="M388" s="29"/>
      <c r="N388" s="29"/>
      <c r="O388" s="29" t="str">
        <f t="shared" si="59"/>
        <v/>
      </c>
      <c r="P388" s="29"/>
      <c r="Q388" s="44">
        <f>ABS(G388-$K$385)</f>
        <v>0.75</v>
      </c>
      <c r="R388" s="30">
        <f>IF(Q388&gt;$P$385,"",G388)</f>
        <v>449</v>
      </c>
      <c r="S388" s="30">
        <f t="shared" si="60"/>
        <v>54</v>
      </c>
      <c r="T388" s="29"/>
      <c r="U388" s="29"/>
      <c r="V388" s="29"/>
      <c r="W388" s="44">
        <f>IF(R388="","",((R388-$T$385)/S388)^2)</f>
        <v>1.9290123456790122E-4</v>
      </c>
      <c r="X388" s="29"/>
      <c r="Y388" s="31"/>
      <c r="Z388" s="31"/>
      <c r="AA388" s="31"/>
      <c r="AB388" s="31"/>
      <c r="AC388" s="29"/>
      <c r="AD388" s="29"/>
      <c r="AE388" s="29"/>
      <c r="AF388" s="29"/>
      <c r="AG388" s="63"/>
      <c r="AH388" s="32"/>
      <c r="AI388" s="32"/>
      <c r="AJ388" s="32"/>
      <c r="AK388" s="32"/>
      <c r="AL388" s="29"/>
      <c r="AO388" s="29"/>
      <c r="AP388" s="29"/>
      <c r="AQ388" s="29"/>
      <c r="AR388" s="29"/>
      <c r="AS388" s="29"/>
      <c r="AT388" s="29"/>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c r="HU388" s="10"/>
      <c r="HV388" s="10"/>
      <c r="HW388" s="10"/>
      <c r="HX388" s="10"/>
      <c r="HY388" s="10"/>
      <c r="HZ388" s="10"/>
      <c r="IA388" s="10"/>
      <c r="IB388" s="10"/>
      <c r="IC388" s="10"/>
      <c r="ID388" s="10"/>
      <c r="IE388" s="10"/>
      <c r="IF388" s="10"/>
      <c r="IG388" s="10"/>
      <c r="IH388" s="10"/>
      <c r="II388" s="10"/>
      <c r="IJ388" s="10"/>
      <c r="IK388" s="10"/>
      <c r="IL388" s="10"/>
      <c r="IM388" s="10"/>
      <c r="IN388" s="10"/>
      <c r="IO388" s="10"/>
      <c r="IP388" s="10"/>
      <c r="IQ388" s="10"/>
      <c r="IR388" s="10"/>
      <c r="IS388" s="10"/>
      <c r="IT388" s="10"/>
      <c r="IU388" s="10"/>
      <c r="IV388" s="10"/>
      <c r="IW388" s="10"/>
      <c r="IX388" s="10"/>
      <c r="IY388" s="10"/>
      <c r="IZ388" s="10"/>
      <c r="JA388" s="10"/>
      <c r="JB388" s="10"/>
      <c r="JC388" s="10"/>
      <c r="JD388" s="10"/>
      <c r="JE388" s="10"/>
      <c r="JF388" s="10"/>
      <c r="JG388" s="10"/>
      <c r="JH388" s="10"/>
      <c r="JI388" s="10"/>
      <c r="JJ388" s="10"/>
      <c r="JK388" s="10"/>
      <c r="JL388" s="10"/>
      <c r="JM388" s="10"/>
      <c r="JN388" s="10"/>
      <c r="JO388" s="10"/>
      <c r="JP388" s="10"/>
      <c r="JQ388" s="10"/>
      <c r="JR388" s="10"/>
      <c r="JS388" s="10"/>
      <c r="JT388" s="10"/>
      <c r="JU388" s="10"/>
      <c r="JV388" s="10"/>
      <c r="JW388" s="10"/>
      <c r="JX388" s="10"/>
      <c r="JY388" s="10"/>
      <c r="JZ388" s="10"/>
      <c r="KA388" s="10"/>
      <c r="KB388" s="10"/>
      <c r="KC388" s="10"/>
      <c r="KD388" s="10"/>
      <c r="KE388" s="10"/>
      <c r="KF388" s="10"/>
      <c r="KG388" s="10"/>
      <c r="KH388" s="10"/>
      <c r="KI388" s="10"/>
      <c r="KJ388" s="10"/>
      <c r="KK388" s="10"/>
      <c r="KL388" s="10"/>
      <c r="KM388" s="10"/>
      <c r="KN388" s="10"/>
      <c r="KO388" s="10"/>
      <c r="KP388" s="10"/>
      <c r="KQ388" s="10"/>
      <c r="KR388" s="10"/>
      <c r="KS388" s="10"/>
      <c r="KT388" s="10"/>
      <c r="KU388" s="10"/>
      <c r="KV388" s="10"/>
      <c r="KW388" s="10"/>
      <c r="KX388" s="10"/>
      <c r="KY388" s="10"/>
      <c r="KZ388" s="10"/>
      <c r="LA388" s="10"/>
      <c r="LB388" s="10"/>
      <c r="LC388" s="10"/>
      <c r="LD388" s="10"/>
      <c r="LE388" s="10"/>
      <c r="LF388" s="10"/>
      <c r="LG388" s="10"/>
      <c r="LH388" s="10"/>
      <c r="LI388" s="10"/>
      <c r="LJ388" s="10"/>
      <c r="LK388" s="10"/>
      <c r="LL388" s="10"/>
      <c r="LM388" s="10"/>
      <c r="LN388" s="10"/>
      <c r="LO388" s="10"/>
      <c r="LP388" s="10"/>
      <c r="LQ388" s="10"/>
      <c r="LR388" s="10"/>
      <c r="LS388" s="10"/>
      <c r="LT388" s="10"/>
      <c r="LU388" s="10"/>
      <c r="LV388" s="10"/>
      <c r="LW388" s="10"/>
      <c r="LX388" s="10"/>
      <c r="LY388" s="10"/>
      <c r="LZ388" s="10"/>
      <c r="MA388" s="10"/>
      <c r="MB388" s="10"/>
      <c r="MC388" s="10"/>
      <c r="MD388" s="10"/>
      <c r="ME388" s="10"/>
      <c r="MF388" s="10"/>
      <c r="MG388" s="10"/>
      <c r="MH388" s="10"/>
      <c r="MI388" s="10"/>
      <c r="MJ388" s="10"/>
      <c r="MK388" s="10"/>
      <c r="ML388" s="10"/>
      <c r="MM388" s="10"/>
      <c r="MN388" s="10"/>
      <c r="MO388" s="10"/>
      <c r="MP388" s="10"/>
      <c r="MQ388" s="10"/>
      <c r="MR388" s="10"/>
      <c r="MS388" s="10"/>
      <c r="MT388" s="10"/>
      <c r="MU388" s="10"/>
      <c r="MV388" s="10"/>
      <c r="MW388" s="10"/>
      <c r="MX388" s="10"/>
      <c r="MY388" s="10"/>
      <c r="MZ388" s="10"/>
      <c r="NA388" s="10"/>
      <c r="NB388" s="10"/>
      <c r="NC388" s="10"/>
      <c r="ND388" s="10"/>
      <c r="NE388" s="10"/>
      <c r="NF388" s="10"/>
      <c r="NG388" s="10"/>
      <c r="NH388" s="10"/>
      <c r="NI388" s="10"/>
      <c r="NJ388" s="10"/>
      <c r="NK388" s="10"/>
      <c r="NL388" s="10"/>
      <c r="NM388" s="10"/>
      <c r="NN388" s="10"/>
      <c r="NO388" s="10"/>
      <c r="NP388" s="10"/>
      <c r="NQ388" s="10"/>
      <c r="NR388" s="10"/>
      <c r="NS388" s="10"/>
      <c r="NT388" s="10"/>
      <c r="NU388" s="10"/>
      <c r="NV388" s="10"/>
      <c r="NW388" s="10"/>
      <c r="NX388" s="10"/>
      <c r="NY388" s="10"/>
      <c r="NZ388" s="10"/>
      <c r="OA388" s="10"/>
      <c r="OB388" s="10"/>
      <c r="OC388" s="10"/>
      <c r="OD388" s="10"/>
      <c r="OE388" s="10"/>
      <c r="OF388" s="10"/>
      <c r="OG388" s="10"/>
      <c r="OH388" s="10"/>
      <c r="OI388" s="10"/>
      <c r="OJ388" s="10"/>
      <c r="OK388" s="10"/>
      <c r="OL388" s="10"/>
      <c r="OM388" s="10"/>
      <c r="ON388" s="10"/>
      <c r="OO388" s="10"/>
      <c r="OP388" s="10"/>
      <c r="OQ388" s="10"/>
      <c r="OR388" s="10"/>
      <c r="OS388" s="10"/>
      <c r="OT388" s="10"/>
      <c r="OU388" s="10"/>
      <c r="OV388" s="10"/>
      <c r="OW388" s="10"/>
      <c r="OX388" s="10"/>
      <c r="OY388" s="10"/>
      <c r="OZ388" s="10"/>
      <c r="PA388" s="10"/>
      <c r="PB388" s="10"/>
      <c r="PC388" s="10"/>
      <c r="PD388" s="10"/>
      <c r="PE388" s="10"/>
      <c r="PF388" s="10"/>
      <c r="PG388" s="10"/>
      <c r="PH388" s="10"/>
      <c r="PI388" s="10"/>
      <c r="PJ388" s="10"/>
      <c r="PK388" s="10"/>
      <c r="PL388" s="10"/>
      <c r="PM388" s="10"/>
      <c r="PN388" s="10"/>
      <c r="PO388" s="10"/>
      <c r="PP388" s="10"/>
      <c r="PQ388" s="10"/>
      <c r="PR388" s="10"/>
      <c r="PS388" s="10"/>
      <c r="PT388" s="10"/>
      <c r="PU388" s="10"/>
      <c r="PV388" s="10"/>
      <c r="PW388" s="10"/>
      <c r="PX388" s="10"/>
      <c r="PY388" s="10"/>
      <c r="PZ388" s="10"/>
      <c r="QA388" s="10"/>
      <c r="QB388" s="10"/>
      <c r="QC388" s="10"/>
      <c r="QD388" s="10"/>
      <c r="QE388" s="10"/>
      <c r="QF388" s="10"/>
      <c r="QG388" s="10"/>
      <c r="QH388" s="10"/>
      <c r="QI388" s="10"/>
      <c r="QJ388" s="10"/>
      <c r="QK388" s="10"/>
      <c r="QL388" s="10"/>
      <c r="QM388" s="10"/>
      <c r="QN388" s="10"/>
      <c r="QO388" s="10"/>
      <c r="QP388" s="10"/>
      <c r="QQ388" s="10"/>
      <c r="QR388" s="10"/>
      <c r="QS388" s="10"/>
      <c r="QT388" s="10"/>
      <c r="QU388" s="10"/>
      <c r="QV388" s="10"/>
      <c r="QW388" s="10"/>
      <c r="QX388" s="10"/>
      <c r="QY388" s="10"/>
      <c r="QZ388" s="10"/>
      <c r="RA388" s="10"/>
      <c r="RB388" s="10"/>
      <c r="RC388" s="10"/>
      <c r="RD388" s="10"/>
      <c r="RE388" s="10"/>
      <c r="RF388" s="10"/>
      <c r="RG388" s="10"/>
      <c r="RH388" s="10"/>
      <c r="RI388" s="10"/>
      <c r="RJ388" s="10"/>
      <c r="RK388" s="10"/>
      <c r="RL388" s="10"/>
      <c r="RM388" s="10"/>
      <c r="RN388" s="10"/>
      <c r="RO388" s="10"/>
      <c r="RP388" s="10"/>
      <c r="RQ388" s="10"/>
      <c r="RR388" s="10"/>
      <c r="RS388" s="10"/>
      <c r="RT388" s="10"/>
      <c r="RU388" s="10"/>
      <c r="RV388" s="10"/>
      <c r="RW388" s="10"/>
      <c r="RX388" s="10"/>
      <c r="RY388" s="10"/>
      <c r="RZ388" s="10"/>
      <c r="SA388" s="10"/>
      <c r="SB388" s="10"/>
      <c r="SC388" s="10"/>
      <c r="SD388" s="10"/>
      <c r="SE388" s="10"/>
      <c r="SF388" s="10"/>
      <c r="SG388" s="10"/>
      <c r="SH388" s="10"/>
      <c r="SI388" s="10"/>
      <c r="SJ388" s="10"/>
      <c r="SK388" s="10"/>
      <c r="SL388" s="10"/>
      <c r="SM388" s="10"/>
      <c r="SN388" s="10"/>
      <c r="SO388" s="10"/>
      <c r="SP388" s="10"/>
      <c r="SQ388" s="10"/>
      <c r="SR388" s="10"/>
      <c r="SS388" s="10"/>
      <c r="ST388" s="10"/>
      <c r="SU388" s="10"/>
      <c r="SV388" s="10"/>
      <c r="SW388" s="10"/>
      <c r="SX388" s="10"/>
      <c r="SY388" s="10"/>
      <c r="SZ388" s="10"/>
      <c r="TA388" s="10"/>
      <c r="TB388" s="10"/>
      <c r="TC388" s="10"/>
      <c r="TD388" s="10"/>
      <c r="TE388" s="10"/>
      <c r="TF388" s="10"/>
      <c r="TG388" s="10"/>
      <c r="TH388" s="10"/>
      <c r="TI388" s="10"/>
      <c r="TJ388" s="10"/>
      <c r="TK388" s="10"/>
      <c r="TL388" s="10"/>
      <c r="TM388" s="10"/>
      <c r="TN388" s="10"/>
      <c r="TO388" s="10"/>
      <c r="TP388" s="10"/>
      <c r="TQ388" s="10"/>
      <c r="TR388" s="10"/>
      <c r="TS388" s="10"/>
      <c r="TT388" s="10"/>
      <c r="TU388" s="10"/>
      <c r="TV388" s="10"/>
      <c r="TW388" s="10"/>
      <c r="TX388" s="10"/>
      <c r="TY388" s="10"/>
      <c r="TZ388" s="10"/>
      <c r="UA388" s="10"/>
      <c r="UB388" s="10"/>
      <c r="UC388" s="10"/>
      <c r="UD388" s="10"/>
      <c r="UE388" s="10"/>
      <c r="UF388" s="10"/>
      <c r="UG388" s="10"/>
      <c r="UH388" s="10"/>
      <c r="UI388" s="10"/>
      <c r="UJ388" s="10"/>
      <c r="UK388" s="10"/>
      <c r="UL388" s="10"/>
      <c r="UM388" s="10"/>
      <c r="UN388" s="10"/>
      <c r="UO388" s="10"/>
      <c r="UP388" s="10"/>
      <c r="UQ388" s="10"/>
      <c r="UR388" s="10"/>
      <c r="US388" s="10"/>
      <c r="UT388" s="10"/>
      <c r="UU388" s="10"/>
      <c r="UV388" s="10"/>
      <c r="UW388" s="10"/>
      <c r="UX388" s="10"/>
      <c r="UY388" s="10"/>
      <c r="UZ388" s="10"/>
      <c r="VA388" s="10"/>
      <c r="VB388" s="10"/>
      <c r="VC388" s="10"/>
      <c r="VD388" s="10"/>
      <c r="VE388" s="10"/>
      <c r="VF388" s="10"/>
      <c r="VG388" s="10"/>
      <c r="VH388" s="10"/>
      <c r="VI388" s="10"/>
      <c r="VJ388" s="10"/>
      <c r="VK388" s="10"/>
      <c r="VL388" s="10"/>
      <c r="VM388" s="10"/>
      <c r="VN388" s="10"/>
      <c r="VO388" s="10"/>
      <c r="VP388" s="10"/>
      <c r="VQ388" s="10"/>
      <c r="VR388" s="10"/>
      <c r="VS388" s="10"/>
      <c r="VT388" s="10"/>
      <c r="VU388" s="10"/>
      <c r="VV388" s="10"/>
      <c r="VW388" s="10"/>
      <c r="VX388" s="10"/>
      <c r="VY388" s="10"/>
      <c r="VZ388" s="10"/>
      <c r="WA388" s="10"/>
      <c r="WB388" s="10"/>
      <c r="WC388" s="10"/>
      <c r="WD388" s="10"/>
      <c r="WE388" s="10"/>
      <c r="WF388" s="10"/>
      <c r="WG388" s="10"/>
      <c r="WH388" s="10"/>
      <c r="WI388" s="10"/>
      <c r="WJ388" s="10"/>
      <c r="WK388" s="10"/>
      <c r="WL388" s="10"/>
      <c r="WM388" s="10"/>
      <c r="WN388" s="10"/>
      <c r="WO388" s="10"/>
      <c r="WP388" s="10"/>
      <c r="WQ388" s="10"/>
      <c r="WR388" s="10"/>
      <c r="WS388" s="10"/>
      <c r="WT388" s="10"/>
      <c r="WU388" s="10"/>
      <c r="WV388" s="10"/>
      <c r="WW388" s="10"/>
      <c r="WX388" s="10"/>
      <c r="WY388" s="10"/>
      <c r="WZ388" s="10"/>
      <c r="XA388" s="10"/>
      <c r="XB388" s="10"/>
      <c r="XC388" s="10"/>
      <c r="XD388" s="10"/>
      <c r="XE388" s="10"/>
      <c r="XF388" s="10"/>
      <c r="XG388" s="10"/>
      <c r="XH388" s="10"/>
      <c r="XI388" s="10"/>
      <c r="XJ388" s="10"/>
      <c r="XK388" s="10"/>
      <c r="XL388" s="10"/>
      <c r="XM388" s="10"/>
      <c r="XN388" s="10"/>
      <c r="XO388" s="10"/>
      <c r="XP388" s="10"/>
      <c r="XQ388" s="10"/>
      <c r="XR388" s="10"/>
      <c r="XS388" s="10"/>
      <c r="XT388" s="10"/>
      <c r="XU388" s="10"/>
      <c r="XV388" s="10"/>
      <c r="XW388" s="10"/>
      <c r="XX388" s="10"/>
      <c r="XY388" s="10"/>
      <c r="XZ388" s="10"/>
      <c r="YA388" s="10"/>
      <c r="YB388" s="10"/>
      <c r="YC388" s="10"/>
      <c r="YD388" s="10"/>
      <c r="YE388" s="10"/>
      <c r="YF388" s="10"/>
      <c r="YG388" s="10"/>
      <c r="YH388" s="10"/>
      <c r="YI388" s="10"/>
      <c r="YJ388" s="10"/>
      <c r="YK388" s="10"/>
      <c r="YL388" s="10"/>
      <c r="YM388" s="10"/>
      <c r="YN388" s="10"/>
      <c r="YO388" s="10"/>
      <c r="YP388" s="10"/>
      <c r="YQ388" s="10"/>
      <c r="YR388" s="10"/>
      <c r="YS388" s="10"/>
      <c r="YT388" s="10"/>
      <c r="YU388" s="10"/>
      <c r="YV388" s="10"/>
      <c r="YW388" s="10"/>
      <c r="YX388" s="10"/>
      <c r="YY388" s="10"/>
      <c r="YZ388" s="10"/>
      <c r="ZA388" s="10"/>
      <c r="ZB388" s="10"/>
      <c r="ZC388" s="10"/>
      <c r="ZD388" s="10"/>
      <c r="ZE388" s="10"/>
      <c r="ZF388" s="10"/>
      <c r="ZG388" s="10"/>
      <c r="ZH388" s="10"/>
      <c r="ZI388" s="10"/>
      <c r="ZJ388" s="10"/>
      <c r="ZK388" s="10"/>
      <c r="ZL388" s="10"/>
      <c r="ZM388" s="10"/>
      <c r="ZN388" s="10"/>
      <c r="ZO388" s="10"/>
      <c r="ZP388" s="10"/>
      <c r="ZQ388" s="10"/>
      <c r="ZR388" s="10"/>
      <c r="ZS388" s="10"/>
      <c r="ZT388" s="10"/>
      <c r="ZU388" s="10"/>
      <c r="ZV388" s="10"/>
      <c r="ZW388" s="10"/>
      <c r="ZX388" s="10"/>
      <c r="ZY388" s="10"/>
      <c r="ZZ388" s="10"/>
      <c r="AAA388" s="10"/>
      <c r="AAB388" s="10"/>
      <c r="AAC388" s="10"/>
      <c r="AAD388" s="10"/>
      <c r="AAE388" s="10"/>
      <c r="AAF388" s="10"/>
      <c r="AAG388" s="10"/>
      <c r="AAH388" s="10"/>
      <c r="AAI388" s="10"/>
      <c r="AAJ388" s="10"/>
      <c r="AAK388" s="10"/>
      <c r="AAL388" s="10"/>
      <c r="AAM388" s="10"/>
      <c r="AAN388" s="10"/>
      <c r="AAO388" s="10"/>
      <c r="AAP388" s="10"/>
      <c r="AAQ388" s="10"/>
      <c r="AAR388" s="10"/>
      <c r="AAS388" s="10"/>
      <c r="AAT388" s="10"/>
      <c r="AAU388" s="10"/>
      <c r="AAV388" s="10"/>
      <c r="AAW388" s="10"/>
      <c r="AAX388" s="10"/>
      <c r="AAY388" s="10"/>
      <c r="AAZ388" s="10"/>
      <c r="ABA388" s="10"/>
      <c r="ABB388" s="10"/>
      <c r="ABC388" s="10"/>
      <c r="ABD388" s="10"/>
      <c r="ABE388" s="10"/>
      <c r="ABF388" s="10"/>
      <c r="ABG388" s="10"/>
      <c r="ABH388" s="10"/>
      <c r="ABI388" s="10"/>
      <c r="ABJ388" s="10"/>
      <c r="ABK388" s="10"/>
      <c r="ABL388" s="10"/>
      <c r="ABM388" s="10"/>
      <c r="ABN388" s="10"/>
      <c r="ABO388" s="10"/>
      <c r="ABP388" s="10"/>
      <c r="ABQ388" s="10"/>
      <c r="ABR388" s="10"/>
      <c r="ABS388" s="10"/>
      <c r="ABT388" s="10"/>
      <c r="ABU388" s="10"/>
      <c r="ABV388" s="10"/>
      <c r="ABW388" s="10"/>
      <c r="ABX388" s="10"/>
      <c r="ABY388" s="10"/>
      <c r="ABZ388" s="10"/>
      <c r="ACA388" s="10"/>
      <c r="ACB388" s="10"/>
      <c r="ACC388" s="10"/>
      <c r="ACD388" s="10"/>
      <c r="ACE388" s="10"/>
      <c r="ACF388" s="10"/>
      <c r="ACG388" s="10"/>
      <c r="ACH388" s="10"/>
      <c r="ACI388" s="10"/>
      <c r="ACJ388" s="10"/>
      <c r="ACK388" s="10"/>
      <c r="ACL388" s="10"/>
      <c r="ACM388" s="10"/>
      <c r="ACN388" s="10"/>
      <c r="ACO388" s="10"/>
      <c r="ACP388" s="10"/>
      <c r="ACQ388" s="10"/>
      <c r="ACR388" s="10"/>
      <c r="ACS388" s="10"/>
      <c r="ACT388" s="10"/>
      <c r="ACU388" s="10"/>
      <c r="ACV388" s="10"/>
      <c r="ACW388" s="10"/>
      <c r="ACX388" s="10"/>
      <c r="ACY388" s="10"/>
      <c r="ACZ388" s="10"/>
      <c r="ADA388" s="10"/>
      <c r="ADB388" s="10"/>
      <c r="ADC388" s="10"/>
      <c r="ADD388" s="10"/>
      <c r="ADE388" s="10"/>
      <c r="ADF388" s="10"/>
      <c r="ADG388" s="10"/>
      <c r="ADH388" s="10"/>
      <c r="ADI388" s="10"/>
      <c r="ADJ388" s="10"/>
      <c r="ADK388" s="10"/>
      <c r="ADL388" s="10"/>
      <c r="ADM388" s="10"/>
      <c r="ADN388" s="10"/>
      <c r="ADO388" s="10"/>
      <c r="ADP388" s="10"/>
      <c r="ADQ388" s="10"/>
      <c r="ADR388" s="10"/>
      <c r="ADS388" s="10"/>
      <c r="ADT388" s="10"/>
      <c r="ADU388" s="10"/>
      <c r="ADV388" s="10"/>
      <c r="ADW388" s="10"/>
      <c r="ADX388" s="10"/>
      <c r="ADY388" s="10"/>
      <c r="ADZ388" s="10"/>
      <c r="AEA388" s="10"/>
      <c r="AEB388" s="10"/>
      <c r="AEC388" s="10"/>
      <c r="AED388" s="10"/>
      <c r="AEE388" s="10"/>
      <c r="AEF388" s="10"/>
      <c r="AEG388" s="10"/>
      <c r="AEH388" s="10"/>
      <c r="AEI388" s="10"/>
      <c r="AEJ388" s="10"/>
      <c r="AEK388" s="10"/>
      <c r="AEL388" s="10"/>
      <c r="AEM388" s="10"/>
      <c r="AEN388" s="10"/>
      <c r="AEO388" s="10"/>
      <c r="AEP388" s="10"/>
      <c r="AEQ388" s="10"/>
      <c r="AER388" s="10"/>
      <c r="AES388" s="10"/>
      <c r="AET388" s="10"/>
      <c r="AEU388" s="10"/>
      <c r="AEV388" s="10"/>
      <c r="AEW388" s="10"/>
      <c r="AEX388" s="10"/>
      <c r="AEY388" s="10"/>
      <c r="AEZ388" s="10"/>
      <c r="AFA388" s="10"/>
      <c r="AFB388" s="10"/>
      <c r="AFC388" s="10"/>
      <c r="AFD388" s="10"/>
      <c r="AFE388" s="10"/>
      <c r="AFF388" s="10"/>
      <c r="AFG388" s="10"/>
      <c r="AFH388" s="10"/>
      <c r="AFI388" s="10"/>
      <c r="AFJ388" s="10"/>
      <c r="AFK388" s="10"/>
      <c r="AFL388" s="10"/>
      <c r="AFM388" s="10"/>
      <c r="AFN388" s="10"/>
      <c r="AFO388" s="10"/>
      <c r="AFP388" s="10"/>
      <c r="AFQ388" s="10"/>
      <c r="AFR388" s="10"/>
      <c r="AFS388" s="10"/>
      <c r="AFT388" s="10"/>
      <c r="AFU388" s="10"/>
      <c r="AFV388" s="10"/>
      <c r="AFW388" s="10"/>
      <c r="AFX388" s="10"/>
      <c r="AFY388" s="10"/>
      <c r="AFZ388" s="10"/>
      <c r="AGA388" s="10"/>
      <c r="AGB388" s="10"/>
      <c r="AGC388" s="10"/>
      <c r="AGD388" s="10"/>
      <c r="AGE388" s="10"/>
      <c r="AGF388" s="10"/>
      <c r="AGG388" s="10"/>
      <c r="AGH388" s="10"/>
      <c r="AGI388" s="10"/>
      <c r="AGJ388" s="10"/>
      <c r="AGK388" s="10"/>
      <c r="AGL388" s="10"/>
      <c r="AGM388" s="10"/>
      <c r="AGN388" s="10"/>
      <c r="AGO388" s="10"/>
      <c r="AGP388" s="10"/>
      <c r="AGQ388" s="10"/>
      <c r="AGR388" s="10"/>
      <c r="AGS388" s="10"/>
      <c r="AGT388" s="10"/>
      <c r="AGU388" s="10"/>
      <c r="AGV388" s="10"/>
      <c r="AGW388" s="10"/>
      <c r="AGX388" s="10"/>
      <c r="AGY388" s="10"/>
      <c r="AGZ388" s="10"/>
      <c r="AHA388" s="10"/>
      <c r="AHB388" s="10"/>
      <c r="AHC388" s="10"/>
      <c r="AHD388" s="10"/>
      <c r="AHE388" s="10"/>
      <c r="AHF388" s="10"/>
      <c r="AHG388" s="10"/>
      <c r="AHH388" s="10"/>
      <c r="AHI388" s="10"/>
      <c r="AHJ388" s="10"/>
      <c r="AHK388" s="10"/>
      <c r="AHL388" s="10"/>
      <c r="AHM388" s="10"/>
      <c r="AHN388" s="10"/>
      <c r="AHO388" s="10"/>
      <c r="AHP388" s="10"/>
      <c r="AHQ388" s="10"/>
      <c r="AHR388" s="10"/>
      <c r="AHS388" s="10"/>
      <c r="AHT388" s="10"/>
      <c r="AHU388" s="10"/>
      <c r="AHV388" s="10"/>
      <c r="AHW388" s="10"/>
      <c r="AHX388" s="10"/>
      <c r="AHY388" s="10"/>
      <c r="AHZ388" s="10"/>
      <c r="AIA388" s="10"/>
      <c r="AIB388" s="10"/>
      <c r="AIC388" s="10"/>
      <c r="AID388" s="10"/>
      <c r="AIE388" s="10"/>
      <c r="AIF388" s="10"/>
      <c r="AIG388" s="10"/>
      <c r="AIH388" s="10"/>
      <c r="AII388" s="10"/>
      <c r="AIJ388" s="10"/>
      <c r="AIK388" s="10"/>
      <c r="AIL388" s="10"/>
      <c r="AIM388" s="10"/>
      <c r="AIN388" s="10"/>
      <c r="AIO388" s="10"/>
      <c r="AIP388" s="10"/>
      <c r="AIQ388" s="10"/>
      <c r="AIR388" s="10"/>
      <c r="AIS388" s="10"/>
      <c r="AIT388" s="10"/>
      <c r="AIU388" s="10"/>
      <c r="AIV388" s="10"/>
      <c r="AIW388" s="10"/>
      <c r="AIX388" s="10"/>
      <c r="AIY388" s="10"/>
      <c r="AIZ388" s="10"/>
      <c r="AJA388" s="10"/>
      <c r="AJB388" s="10"/>
      <c r="AJC388" s="10"/>
      <c r="AJD388" s="10"/>
      <c r="AJE388" s="10"/>
      <c r="AJF388" s="10"/>
      <c r="AJG388" s="10"/>
      <c r="AJH388" s="10"/>
      <c r="AJI388" s="10"/>
      <c r="AJJ388" s="10"/>
      <c r="AJK388" s="10"/>
      <c r="AJL388" s="10"/>
      <c r="AJM388" s="10"/>
      <c r="AJN388" s="10"/>
      <c r="AJO388" s="10"/>
      <c r="AJP388" s="10"/>
      <c r="AJQ388" s="10"/>
      <c r="AJR388" s="10"/>
      <c r="AJS388" s="10"/>
      <c r="AJT388" s="10"/>
      <c r="AJU388" s="10"/>
      <c r="AJV388" s="10"/>
      <c r="AJW388" s="10"/>
      <c r="AJX388" s="10"/>
      <c r="AJY388" s="10"/>
      <c r="AJZ388" s="10"/>
      <c r="AKA388" s="10"/>
      <c r="AKB388" s="10"/>
      <c r="AKC388" s="10"/>
      <c r="AKD388" s="10"/>
      <c r="AKE388" s="10"/>
      <c r="AKF388" s="10"/>
      <c r="AKG388" s="10"/>
      <c r="AKH388" s="10"/>
      <c r="AKI388" s="10"/>
      <c r="AKJ388" s="10"/>
      <c r="AKK388" s="10"/>
      <c r="AKL388" s="10"/>
      <c r="AKM388" s="10"/>
      <c r="AKN388" s="10"/>
      <c r="AKO388" s="10"/>
      <c r="AKP388" s="10"/>
      <c r="AKQ388" s="10"/>
      <c r="AKR388" s="10"/>
      <c r="AKS388" s="10"/>
      <c r="AKT388" s="10"/>
      <c r="AKU388" s="10"/>
      <c r="AKV388" s="10"/>
      <c r="AKW388" s="10"/>
      <c r="AKX388" s="10"/>
      <c r="AKY388" s="10"/>
      <c r="AKZ388" s="10"/>
      <c r="ALA388" s="10"/>
      <c r="ALB388" s="10"/>
      <c r="ALC388" s="10"/>
      <c r="ALD388" s="10"/>
      <c r="ALE388" s="10"/>
      <c r="ALF388" s="10"/>
      <c r="ALG388" s="10"/>
      <c r="ALH388" s="10"/>
      <c r="ALI388" s="10"/>
      <c r="ALJ388" s="10"/>
      <c r="ALK388" s="10"/>
      <c r="ALL388" s="10"/>
      <c r="ALM388" s="10"/>
      <c r="ALN388" s="10"/>
      <c r="ALO388" s="10"/>
      <c r="ALP388" s="10"/>
      <c r="ALQ388" s="10"/>
      <c r="ALR388" s="10"/>
      <c r="ALS388" s="10"/>
      <c r="ALT388" s="10"/>
      <c r="ALU388" s="10"/>
      <c r="ALV388" s="10"/>
      <c r="ALW388" s="10"/>
      <c r="ALX388" s="10"/>
      <c r="ALY388" s="10"/>
      <c r="ALZ388" s="10"/>
      <c r="AMA388" s="10"/>
      <c r="AMB388" s="10"/>
      <c r="AMC388" s="10"/>
      <c r="AMD388" s="10"/>
      <c r="AME388" s="10"/>
      <c r="AMF388" s="10"/>
      <c r="AMG388" s="10"/>
      <c r="AMH388" s="10"/>
      <c r="AMI388" s="10"/>
      <c r="AMJ388" s="10"/>
      <c r="AMK388" s="10"/>
      <c r="AML388" s="10"/>
      <c r="AMM388" s="10"/>
      <c r="AMN388" s="10"/>
      <c r="AMO388" s="10"/>
      <c r="AMP388" s="10"/>
      <c r="AMQ388" s="10"/>
      <c r="AMR388" s="10"/>
      <c r="AMS388" s="10"/>
      <c r="AMT388" s="10"/>
      <c r="AMU388" s="10"/>
      <c r="AMV388" s="10"/>
      <c r="AMW388" s="10"/>
      <c r="AMX388" s="10"/>
      <c r="AMY388" s="10"/>
      <c r="AMZ388" s="10"/>
      <c r="ANA388" s="10"/>
      <c r="ANB388" s="10"/>
      <c r="ANC388" s="10"/>
      <c r="AND388" s="10"/>
      <c r="ANE388" s="10"/>
      <c r="ANF388" s="10"/>
      <c r="ANG388" s="10"/>
      <c r="ANH388" s="10"/>
      <c r="ANI388" s="10"/>
      <c r="ANJ388" s="10"/>
      <c r="ANK388" s="10"/>
      <c r="ANL388" s="10"/>
      <c r="ANM388" s="10"/>
      <c r="ANN388" s="10"/>
      <c r="ANO388" s="10"/>
      <c r="ANP388" s="10"/>
      <c r="ANQ388" s="10"/>
      <c r="ANR388" s="10"/>
      <c r="ANS388" s="10"/>
      <c r="ANT388" s="10"/>
      <c r="ANU388" s="10"/>
      <c r="ANV388" s="10"/>
      <c r="ANW388" s="10"/>
      <c r="ANX388" s="10"/>
      <c r="ANY388" s="10"/>
      <c r="ANZ388" s="10"/>
      <c r="AOA388" s="10"/>
      <c r="AOB388" s="10"/>
      <c r="AOC388" s="10"/>
      <c r="AOD388" s="10"/>
      <c r="AOE388" s="10"/>
      <c r="AOF388" s="10"/>
      <c r="AOG388" s="10"/>
      <c r="AOH388" s="10"/>
      <c r="AOI388" s="10"/>
      <c r="AOJ388" s="10"/>
      <c r="AOK388" s="10"/>
      <c r="AOL388" s="10"/>
      <c r="AOM388" s="10"/>
      <c r="AON388" s="10"/>
      <c r="AOO388" s="10"/>
      <c r="AOP388" s="10"/>
      <c r="AOQ388" s="10"/>
      <c r="AOR388" s="10"/>
      <c r="AOS388" s="10"/>
      <c r="AOT388" s="10"/>
      <c r="AOU388" s="10"/>
      <c r="AOV388" s="10"/>
      <c r="AOW388" s="10"/>
      <c r="AOX388" s="10"/>
      <c r="AOY388" s="10"/>
      <c r="AOZ388" s="10"/>
      <c r="APA388" s="10"/>
      <c r="APB388" s="10"/>
      <c r="APC388" s="10"/>
      <c r="APD388" s="10"/>
      <c r="APE388" s="10"/>
      <c r="APF388" s="10"/>
      <c r="APG388" s="10"/>
      <c r="APH388" s="10"/>
      <c r="API388" s="10"/>
      <c r="APJ388" s="10"/>
      <c r="APK388" s="10"/>
      <c r="APL388" s="10"/>
      <c r="APM388" s="10"/>
      <c r="APN388" s="10"/>
      <c r="APO388" s="10"/>
      <c r="APP388" s="10"/>
      <c r="APQ388" s="10"/>
      <c r="APR388" s="10"/>
      <c r="APS388" s="10"/>
      <c r="APT388" s="10"/>
      <c r="APU388" s="10"/>
      <c r="APV388" s="10"/>
      <c r="APW388" s="10"/>
      <c r="APX388" s="10"/>
      <c r="APY388" s="10"/>
      <c r="APZ388" s="10"/>
      <c r="AQA388" s="10"/>
      <c r="AQB388" s="10"/>
      <c r="AQC388" s="10"/>
      <c r="AQD388" s="10"/>
      <c r="AQE388" s="10"/>
      <c r="AQF388" s="10"/>
      <c r="AQG388" s="10"/>
      <c r="AQH388" s="10"/>
      <c r="AQI388" s="10"/>
      <c r="AQJ388" s="10"/>
      <c r="AQK388" s="10"/>
      <c r="AQL388" s="10"/>
      <c r="AQM388" s="10"/>
      <c r="AQN388" s="10"/>
      <c r="AQO388" s="10"/>
      <c r="AQP388" s="10"/>
      <c r="AQQ388" s="10"/>
      <c r="AQR388" s="10"/>
      <c r="AQS388" s="10"/>
      <c r="AQT388" s="10"/>
      <c r="AQU388" s="10"/>
      <c r="AQV388" s="10"/>
      <c r="AQW388" s="10"/>
      <c r="AQX388" s="10"/>
      <c r="AQY388" s="10"/>
      <c r="AQZ388" s="10"/>
      <c r="ARA388" s="10"/>
      <c r="ARB388" s="10"/>
      <c r="ARC388" s="10"/>
      <c r="ARD388" s="10"/>
      <c r="ARE388" s="10"/>
      <c r="ARF388" s="10"/>
      <c r="ARG388" s="10"/>
      <c r="ARH388" s="10"/>
      <c r="ARI388" s="10"/>
      <c r="ARJ388" s="10"/>
      <c r="ARK388" s="10"/>
      <c r="ARL388" s="10"/>
      <c r="ARM388" s="10"/>
      <c r="ARN388" s="10"/>
      <c r="ARO388" s="10"/>
      <c r="ARP388" s="10"/>
      <c r="ARQ388" s="10"/>
      <c r="ARR388" s="10"/>
      <c r="ARS388" s="10"/>
      <c r="ART388" s="10"/>
      <c r="ARU388" s="10"/>
      <c r="ARV388" s="10"/>
      <c r="ARW388" s="10"/>
      <c r="ARX388" s="10"/>
      <c r="ARY388" s="10"/>
      <c r="ARZ388" s="10"/>
      <c r="ASA388" s="10"/>
      <c r="ASB388" s="10"/>
      <c r="ASC388" s="10"/>
      <c r="ASD388" s="10"/>
      <c r="ASE388" s="10"/>
      <c r="ASF388" s="10"/>
      <c r="ASG388" s="10"/>
      <c r="ASH388" s="10"/>
      <c r="ASI388" s="10"/>
      <c r="ASJ388" s="10"/>
      <c r="ASK388" s="10"/>
      <c r="ASL388" s="10"/>
      <c r="ASM388" s="10"/>
      <c r="ASN388" s="10"/>
      <c r="ASO388" s="10"/>
      <c r="ASP388" s="10"/>
      <c r="ASQ388" s="10"/>
      <c r="ASR388" s="10"/>
      <c r="ASS388" s="10"/>
      <c r="AST388" s="10"/>
      <c r="ASU388" s="10"/>
      <c r="ASV388" s="10"/>
      <c r="ASW388" s="10"/>
      <c r="ASX388" s="10"/>
      <c r="ASY388" s="10"/>
      <c r="ASZ388" s="10"/>
      <c r="ATA388" s="10"/>
      <c r="ATB388" s="10"/>
      <c r="ATC388" s="10"/>
      <c r="ATD388" s="10"/>
      <c r="ATE388" s="10"/>
      <c r="ATF388" s="10"/>
      <c r="ATG388" s="10"/>
      <c r="ATH388" s="10"/>
      <c r="ATI388" s="10"/>
      <c r="ATJ388" s="10"/>
      <c r="ATK388" s="10"/>
      <c r="ATL388" s="10"/>
      <c r="ATM388" s="10"/>
      <c r="ATN388" s="10"/>
      <c r="ATO388" s="10"/>
      <c r="ATP388" s="10"/>
      <c r="ATQ388" s="10"/>
      <c r="ATR388" s="10"/>
      <c r="ATS388" s="10"/>
      <c r="ATT388" s="10"/>
      <c r="ATU388" s="10"/>
      <c r="ATV388" s="10"/>
      <c r="ATW388" s="10"/>
      <c r="ATX388" s="10"/>
      <c r="ATY388" s="10"/>
      <c r="ATZ388" s="10"/>
      <c r="AUA388" s="10"/>
      <c r="AUB388" s="10"/>
      <c r="AUC388" s="10"/>
      <c r="AUD388" s="10"/>
      <c r="AUE388" s="10"/>
      <c r="AUF388" s="10"/>
      <c r="AUG388" s="10"/>
      <c r="AUH388" s="10"/>
      <c r="AUI388" s="10"/>
      <c r="AUJ388" s="10"/>
      <c r="AUK388" s="10"/>
      <c r="AUL388" s="10"/>
      <c r="AUM388" s="10"/>
      <c r="AUN388" s="10"/>
      <c r="AUO388" s="10"/>
      <c r="AUP388" s="10"/>
      <c r="AUQ388" s="10"/>
      <c r="AUR388" s="10"/>
      <c r="AUS388" s="10"/>
      <c r="AUT388" s="10"/>
      <c r="AUU388" s="10"/>
      <c r="AUV388" s="10"/>
      <c r="AUW388" s="10"/>
      <c r="AUX388" s="10"/>
      <c r="AUY388" s="10"/>
      <c r="AUZ388" s="10"/>
      <c r="AVA388" s="10"/>
      <c r="AVB388" s="10"/>
      <c r="AVC388" s="10"/>
      <c r="AVD388" s="10"/>
      <c r="AVE388" s="10"/>
      <c r="AVF388" s="10"/>
      <c r="AVG388" s="10"/>
      <c r="AVH388" s="10"/>
      <c r="AVI388" s="10"/>
      <c r="AVJ388" s="10"/>
      <c r="AVK388" s="10"/>
      <c r="AVL388" s="10"/>
      <c r="AVM388" s="10"/>
      <c r="AVN388" s="10"/>
      <c r="AVO388" s="10"/>
      <c r="AVP388" s="10"/>
      <c r="AVQ388" s="10"/>
      <c r="AVR388" s="10"/>
      <c r="AVS388" s="10"/>
      <c r="AVT388" s="10"/>
      <c r="AVU388" s="10"/>
      <c r="AVV388" s="10"/>
      <c r="AVW388" s="10"/>
      <c r="AVX388" s="10"/>
      <c r="AVY388" s="10"/>
      <c r="AVZ388" s="10"/>
      <c r="AWA388" s="10"/>
      <c r="AWB388" s="10"/>
      <c r="AWC388" s="10"/>
      <c r="AWD388" s="10"/>
      <c r="AWE388" s="10"/>
      <c r="AWF388" s="10"/>
      <c r="AWG388" s="10"/>
      <c r="AWH388" s="10"/>
      <c r="AWI388" s="10"/>
      <c r="AWJ388" s="10"/>
      <c r="AWK388" s="10"/>
      <c r="AWL388" s="10"/>
      <c r="AWM388" s="10"/>
      <c r="AWN388" s="10"/>
      <c r="AWO388" s="10"/>
      <c r="AWP388" s="10"/>
      <c r="AWQ388" s="10"/>
      <c r="AWR388" s="10"/>
      <c r="AWS388" s="10"/>
      <c r="AWT388" s="10"/>
      <c r="AWU388" s="10"/>
      <c r="AWV388" s="10"/>
      <c r="AWW388" s="10"/>
      <c r="AWX388" s="10"/>
      <c r="AWY388" s="10"/>
      <c r="AWZ388" s="10"/>
      <c r="AXA388" s="10"/>
      <c r="AXB388" s="10"/>
      <c r="AXC388" s="10"/>
      <c r="AXD388" s="10"/>
      <c r="AXE388" s="10"/>
      <c r="AXF388" s="10"/>
      <c r="AXG388" s="10"/>
      <c r="AXH388" s="10"/>
      <c r="AXI388" s="10"/>
      <c r="AXJ388" s="10"/>
      <c r="AXK388" s="10"/>
      <c r="AXL388" s="10"/>
      <c r="AXM388" s="10"/>
      <c r="AXN388" s="10"/>
      <c r="AXO388" s="10"/>
      <c r="AXP388" s="10"/>
      <c r="AXQ388" s="10"/>
      <c r="AXR388" s="10"/>
      <c r="AXS388" s="10"/>
      <c r="AXT388" s="10"/>
      <c r="AXU388" s="10"/>
      <c r="AXV388" s="10"/>
      <c r="AXW388" s="10"/>
      <c r="AXX388" s="10"/>
      <c r="AXY388" s="10"/>
      <c r="AXZ388" s="10"/>
      <c r="AYA388" s="10"/>
      <c r="AYB388" s="10"/>
      <c r="AYC388" s="10"/>
      <c r="AYD388" s="10"/>
      <c r="AYE388" s="10"/>
      <c r="AYF388" s="10"/>
      <c r="AYG388" s="10"/>
      <c r="AYH388" s="10"/>
      <c r="AYI388" s="10"/>
      <c r="AYJ388" s="10"/>
      <c r="AYK388" s="10"/>
      <c r="AYL388" s="10"/>
      <c r="AYM388" s="10"/>
      <c r="AYN388" s="10"/>
      <c r="AYO388" s="10"/>
      <c r="AYP388" s="10"/>
      <c r="AYQ388" s="10"/>
      <c r="AYR388" s="10"/>
      <c r="AYS388" s="10"/>
      <c r="AYT388" s="10"/>
      <c r="AYU388" s="10"/>
      <c r="AYV388" s="10"/>
      <c r="AYW388" s="10"/>
      <c r="AYX388" s="10"/>
      <c r="AYY388" s="10"/>
      <c r="AYZ388" s="10"/>
      <c r="AZA388" s="10"/>
      <c r="AZB388" s="10"/>
      <c r="AZC388" s="10"/>
      <c r="AZD388" s="10"/>
      <c r="AZE388" s="10"/>
      <c r="AZF388" s="10"/>
      <c r="AZG388" s="10"/>
      <c r="AZH388" s="10"/>
      <c r="AZI388" s="10"/>
      <c r="AZJ388" s="10"/>
      <c r="AZK388" s="10"/>
      <c r="AZL388" s="10"/>
      <c r="AZM388" s="10"/>
      <c r="AZN388" s="10"/>
      <c r="AZO388" s="10"/>
      <c r="AZP388" s="10"/>
      <c r="AZQ388" s="10"/>
      <c r="AZR388" s="10"/>
      <c r="AZS388" s="10"/>
      <c r="AZT388" s="10"/>
      <c r="AZU388" s="10"/>
      <c r="AZV388" s="10"/>
      <c r="AZW388" s="10"/>
      <c r="AZX388" s="10"/>
      <c r="AZY388" s="10"/>
      <c r="AZZ388" s="10"/>
      <c r="BAA388" s="10"/>
      <c r="BAB388" s="10"/>
      <c r="BAC388" s="10"/>
      <c r="BAD388" s="10"/>
      <c r="BAE388" s="10"/>
      <c r="BAF388" s="10"/>
      <c r="BAG388" s="10"/>
      <c r="BAH388" s="10"/>
      <c r="BAI388" s="10"/>
      <c r="BAJ388" s="10"/>
      <c r="BAK388" s="10"/>
      <c r="BAL388" s="10"/>
      <c r="BAM388" s="10"/>
      <c r="BAN388" s="10"/>
      <c r="BAO388" s="10"/>
      <c r="BAP388" s="10"/>
      <c r="BAQ388" s="10"/>
      <c r="BAR388" s="10"/>
      <c r="BAS388" s="10"/>
      <c r="BAT388" s="10"/>
      <c r="BAU388" s="10"/>
      <c r="BAV388" s="10"/>
      <c r="BAW388" s="10"/>
      <c r="BAX388" s="10"/>
      <c r="BAY388" s="10"/>
      <c r="BAZ388" s="10"/>
      <c r="BBA388" s="10"/>
      <c r="BBB388" s="10"/>
      <c r="BBC388" s="10"/>
      <c r="BBD388" s="10"/>
      <c r="BBE388" s="10"/>
      <c r="BBF388" s="10"/>
      <c r="BBG388" s="10"/>
      <c r="BBH388" s="10"/>
      <c r="BBI388" s="10"/>
      <c r="BBJ388" s="10"/>
      <c r="BBK388" s="10"/>
      <c r="BBL388" s="10"/>
      <c r="BBM388" s="10"/>
      <c r="BBN388" s="10"/>
      <c r="BBO388" s="10"/>
      <c r="BBP388" s="10"/>
      <c r="BBQ388" s="10"/>
      <c r="BBR388" s="10"/>
      <c r="BBS388" s="10"/>
      <c r="BBT388" s="10"/>
      <c r="BBU388" s="10"/>
      <c r="BBV388" s="10"/>
      <c r="BBW388" s="10"/>
      <c r="BBX388" s="10"/>
      <c r="BBY388" s="10"/>
      <c r="BBZ388" s="10"/>
      <c r="BCA388" s="10"/>
      <c r="BCB388" s="10"/>
      <c r="BCC388" s="10"/>
      <c r="BCD388" s="10"/>
      <c r="BCE388" s="10"/>
      <c r="BCF388" s="10"/>
      <c r="BCG388" s="10"/>
      <c r="BCH388" s="10"/>
      <c r="BCI388" s="10"/>
      <c r="BCJ388" s="10"/>
      <c r="BCK388" s="10"/>
      <c r="BCL388" s="10"/>
      <c r="BCM388" s="10"/>
      <c r="BCN388" s="10"/>
      <c r="BCO388" s="10"/>
      <c r="BCP388" s="10"/>
      <c r="BCQ388" s="10"/>
      <c r="BCR388" s="10"/>
      <c r="BCS388" s="10"/>
      <c r="BCT388" s="10"/>
    </row>
    <row r="389" spans="1:1450" x14ac:dyDescent="0.25">
      <c r="A389" s="66" t="s">
        <v>503</v>
      </c>
      <c r="B389" s="67" t="s">
        <v>503</v>
      </c>
      <c r="C389" s="67" t="s">
        <v>84</v>
      </c>
      <c r="D389" s="67" t="s">
        <v>540</v>
      </c>
      <c r="E389" s="67" t="s">
        <v>541</v>
      </c>
      <c r="F389" s="67" t="s">
        <v>470</v>
      </c>
      <c r="G389" s="67">
        <v>238</v>
      </c>
      <c r="H389" s="67">
        <v>23</v>
      </c>
      <c r="I389" s="67">
        <v>19</v>
      </c>
      <c r="J389" s="33">
        <v>5</v>
      </c>
      <c r="K389" s="68">
        <f>AVERAGE(G389:G393)</f>
        <v>467.4</v>
      </c>
      <c r="L389" s="68">
        <f>STDEV(G389:G393)</f>
        <v>278.49201065739749</v>
      </c>
      <c r="M389" s="33"/>
      <c r="N389" s="96">
        <v>1.5089999999999999</v>
      </c>
      <c r="O389" s="33" t="str">
        <f t="shared" si="59"/>
        <v/>
      </c>
      <c r="P389" s="68">
        <f>ABS(L389*N389)</f>
        <v>420.24444408201276</v>
      </c>
      <c r="Q389" s="68">
        <f>ABS(G389-$K$389)</f>
        <v>229.39999999999998</v>
      </c>
      <c r="R389" s="34">
        <f>IF(Q389&gt;$P$389,"",G389)</f>
        <v>238</v>
      </c>
      <c r="S389" s="34">
        <f t="shared" si="60"/>
        <v>19</v>
      </c>
      <c r="T389" s="68">
        <f>AVERAGE(R389:R393)</f>
        <v>467.4</v>
      </c>
      <c r="U389" s="68">
        <f>STDEV(R389:R393)</f>
        <v>278.49201065739749</v>
      </c>
      <c r="V389" s="33"/>
      <c r="W389" s="68">
        <f>IF(R389="","",((R389-$T$389)/S389)^2)</f>
        <v>145.77385041551244</v>
      </c>
      <c r="X389" s="70">
        <f>(1/(J389-1))*SUM(W389:W393)</f>
        <v>66.82074109423651</v>
      </c>
      <c r="Y389" s="71">
        <f>U389/T389</f>
        <v>0.59583228638724328</v>
      </c>
      <c r="Z389" s="75"/>
      <c r="AA389" s="71" t="str">
        <f>IF(X389&lt;2,"A",IF(Y389&lt;0.15,"B","C"))</f>
        <v>C</v>
      </c>
      <c r="AB389" s="75"/>
      <c r="AC389" s="38">
        <f>T389/1000</f>
        <v>0.46739999999999998</v>
      </c>
      <c r="AD389" s="72">
        <f>AC389*(SQRT((U389/T389)^2+(0.21/3.98)^2))</f>
        <v>0.27958183922669799</v>
      </c>
      <c r="AE389" s="71">
        <f>AD389/AC389</f>
        <v>0.5981639692483911</v>
      </c>
      <c r="AF389" s="71"/>
      <c r="AG389" s="73">
        <v>92</v>
      </c>
      <c r="AH389" s="36"/>
      <c r="AI389" s="72">
        <f>(MEDIAN(R389:R391))/1000</f>
        <v>0.31</v>
      </c>
      <c r="AJ389" s="72">
        <f>(QUARTILE(R389:R391,1))/1000</f>
        <v>0.27400000000000002</v>
      </c>
      <c r="AK389" s="72">
        <f>(QUARTILE(R389:R391,3))/1000</f>
        <v>0.59350000000000003</v>
      </c>
      <c r="AL389" s="38">
        <f>(AK389-AJ389)</f>
        <v>0.31950000000000001</v>
      </c>
      <c r="AO389" s="29"/>
      <c r="AP389" s="29"/>
      <c r="AQ389" s="29"/>
      <c r="AR389" s="29"/>
      <c r="AS389" s="29"/>
      <c r="AT389" s="29"/>
    </row>
    <row r="390" spans="1:1450" x14ac:dyDescent="0.25">
      <c r="A390" s="66" t="s">
        <v>503</v>
      </c>
      <c r="B390" s="67" t="s">
        <v>503</v>
      </c>
      <c r="C390" s="67" t="s">
        <v>542</v>
      </c>
      <c r="D390" s="67" t="s">
        <v>543</v>
      </c>
      <c r="E390" s="67" t="s">
        <v>541</v>
      </c>
      <c r="F390" s="67" t="s">
        <v>471</v>
      </c>
      <c r="G390" s="67">
        <v>310</v>
      </c>
      <c r="H390" s="67">
        <v>34</v>
      </c>
      <c r="I390" s="67">
        <v>30</v>
      </c>
      <c r="J390" s="33"/>
      <c r="K390" s="33"/>
      <c r="L390" s="33"/>
      <c r="M390" s="33"/>
      <c r="N390" s="33"/>
      <c r="O390" s="33" t="str">
        <f t="shared" si="59"/>
        <v/>
      </c>
      <c r="P390" s="33"/>
      <c r="Q390" s="68">
        <f>ABS(G390-$K$389)</f>
        <v>157.39999999999998</v>
      </c>
      <c r="R390" s="34">
        <f>IF(Q390&gt;$P$389,"",G390)</f>
        <v>310</v>
      </c>
      <c r="S390" s="34">
        <f t="shared" si="60"/>
        <v>30</v>
      </c>
      <c r="T390" s="33"/>
      <c r="U390" s="33"/>
      <c r="V390" s="33"/>
      <c r="W390" s="68">
        <f>IF(R390="","",((R390-$T$389)/S390)^2)</f>
        <v>27.527511111111107</v>
      </c>
      <c r="X390" s="33"/>
      <c r="Y390" s="75"/>
      <c r="Z390" s="75"/>
      <c r="AA390" s="75"/>
      <c r="AB390" s="75"/>
      <c r="AC390" s="33"/>
      <c r="AD390" s="33"/>
      <c r="AE390" s="33"/>
      <c r="AF390" s="33"/>
      <c r="AG390" s="76"/>
      <c r="AH390" s="36"/>
      <c r="AI390" s="36"/>
      <c r="AJ390" s="36"/>
      <c r="AK390" s="36"/>
      <c r="AL390" s="33"/>
      <c r="AO390" s="29"/>
      <c r="AP390" s="29"/>
      <c r="AQ390" s="29"/>
      <c r="AR390" s="29"/>
      <c r="AS390" s="29"/>
      <c r="AT390" s="29"/>
    </row>
    <row r="391" spans="1:1450" x14ac:dyDescent="0.25">
      <c r="A391" s="66" t="s">
        <v>503</v>
      </c>
      <c r="B391" s="67" t="s">
        <v>503</v>
      </c>
      <c r="C391" s="67" t="s">
        <v>84</v>
      </c>
      <c r="D391" s="67" t="s">
        <v>544</v>
      </c>
      <c r="E391" s="67" t="s">
        <v>541</v>
      </c>
      <c r="F391" s="67" t="s">
        <v>472</v>
      </c>
      <c r="G391" s="67">
        <v>877</v>
      </c>
      <c r="H391" s="67">
        <v>89</v>
      </c>
      <c r="I391" s="67">
        <v>76</v>
      </c>
      <c r="J391" s="33"/>
      <c r="K391" s="33"/>
      <c r="L391" s="33"/>
      <c r="M391" s="33"/>
      <c r="N391" s="33"/>
      <c r="O391" s="33" t="str">
        <f t="shared" ref="O391:O454" si="70">IF(R391="",1,"")</f>
        <v/>
      </c>
      <c r="P391" s="33"/>
      <c r="Q391" s="68">
        <f>ABS(G391-$K$389)</f>
        <v>409.6</v>
      </c>
      <c r="R391" s="34">
        <f>IF(Q391&gt;$P$389,"",G391)</f>
        <v>877</v>
      </c>
      <c r="S391" s="34">
        <f t="shared" si="60"/>
        <v>76</v>
      </c>
      <c r="T391" s="33"/>
      <c r="U391" s="33"/>
      <c r="V391" s="33"/>
      <c r="W391" s="68">
        <f>IF(R391="","",((R391-$T$389)/S391)^2)</f>
        <v>29.046426592797783</v>
      </c>
      <c r="X391" s="33"/>
      <c r="Y391" s="75"/>
      <c r="Z391" s="75"/>
      <c r="AA391" s="75"/>
      <c r="AB391" s="75"/>
      <c r="AC391" s="33"/>
      <c r="AD391" s="33"/>
      <c r="AE391" s="33"/>
      <c r="AF391" s="33"/>
      <c r="AG391" s="76"/>
      <c r="AH391" s="36"/>
      <c r="AI391" s="36"/>
      <c r="AJ391" s="36"/>
      <c r="AK391" s="36"/>
      <c r="AL391" s="33"/>
      <c r="AO391" s="29"/>
      <c r="AP391" s="29"/>
      <c r="AQ391" s="29"/>
      <c r="AR391" s="29"/>
      <c r="AS391" s="29"/>
      <c r="AT391" s="29"/>
    </row>
    <row r="392" spans="1:1450" x14ac:dyDescent="0.25">
      <c r="A392" s="66" t="s">
        <v>503</v>
      </c>
      <c r="B392" s="67" t="s">
        <v>503</v>
      </c>
      <c r="C392" s="67" t="s">
        <v>84</v>
      </c>
      <c r="D392" s="67" t="s">
        <v>545</v>
      </c>
      <c r="E392" s="67" t="s">
        <v>541</v>
      </c>
      <c r="F392" s="67" t="s">
        <v>473</v>
      </c>
      <c r="G392" s="67">
        <v>636</v>
      </c>
      <c r="H392" s="67">
        <v>55</v>
      </c>
      <c r="I392" s="67">
        <v>44</v>
      </c>
      <c r="J392" s="33"/>
      <c r="K392" s="33"/>
      <c r="L392" s="33"/>
      <c r="M392" s="33"/>
      <c r="N392" s="33"/>
      <c r="O392" s="33" t="str">
        <f t="shared" si="70"/>
        <v/>
      </c>
      <c r="P392" s="33"/>
      <c r="Q392" s="68">
        <f>ABS(G392-$K$389)</f>
        <v>168.60000000000002</v>
      </c>
      <c r="R392" s="34">
        <f>IF(Q392&gt;$P$389,"",G392)</f>
        <v>636</v>
      </c>
      <c r="S392" s="34">
        <f t="shared" si="60"/>
        <v>44</v>
      </c>
      <c r="T392" s="33"/>
      <c r="U392" s="33"/>
      <c r="V392" s="33"/>
      <c r="W392" s="68">
        <f>IF(R392="","",((R392-$T$389)/S392)^2)</f>
        <v>14.682830578512402</v>
      </c>
      <c r="X392" s="33"/>
      <c r="Y392" s="75"/>
      <c r="Z392" s="75"/>
      <c r="AA392" s="75"/>
      <c r="AB392" s="75"/>
      <c r="AC392" s="33"/>
      <c r="AD392" s="33"/>
      <c r="AE392" s="33"/>
      <c r="AF392" s="33"/>
      <c r="AG392" s="76"/>
      <c r="AH392" s="36"/>
      <c r="AI392" s="36"/>
      <c r="AJ392" s="36"/>
      <c r="AK392" s="36"/>
      <c r="AL392" s="33"/>
      <c r="AO392" s="29"/>
      <c r="AP392" s="29"/>
      <c r="AQ392" s="29"/>
      <c r="AR392" s="29"/>
      <c r="AS392" s="29"/>
      <c r="AT392" s="29"/>
    </row>
    <row r="393" spans="1:1450" s="37" customFormat="1" x14ac:dyDescent="0.25">
      <c r="A393" s="66" t="s">
        <v>503</v>
      </c>
      <c r="B393" s="67" t="s">
        <v>503</v>
      </c>
      <c r="C393" s="67" t="s">
        <v>84</v>
      </c>
      <c r="D393" s="67" t="s">
        <v>546</v>
      </c>
      <c r="E393" s="67" t="s">
        <v>541</v>
      </c>
      <c r="F393" s="67" t="s">
        <v>474</v>
      </c>
      <c r="G393" s="67">
        <v>276</v>
      </c>
      <c r="H393" s="67">
        <v>31</v>
      </c>
      <c r="I393" s="67">
        <v>27</v>
      </c>
      <c r="J393" s="33"/>
      <c r="K393" s="33"/>
      <c r="L393" s="33"/>
      <c r="M393" s="33"/>
      <c r="N393" s="33"/>
      <c r="O393" s="33" t="str">
        <f t="shared" si="70"/>
        <v/>
      </c>
      <c r="P393" s="33"/>
      <c r="Q393" s="68">
        <f>ABS(G393-$K$389)</f>
        <v>191.39999999999998</v>
      </c>
      <c r="R393" s="34">
        <f>IF(Q393&gt;$P$389,"",G393)</f>
        <v>276</v>
      </c>
      <c r="S393" s="34">
        <f t="shared" si="60"/>
        <v>27</v>
      </c>
      <c r="T393" s="33"/>
      <c r="U393" s="33"/>
      <c r="V393" s="33"/>
      <c r="W393" s="68">
        <f>IF(R393="","",((R393-$T$389)/S393)^2)</f>
        <v>50.252345679012329</v>
      </c>
      <c r="X393" s="33"/>
      <c r="Y393" s="75"/>
      <c r="Z393" s="75"/>
      <c r="AA393" s="75"/>
      <c r="AB393" s="75"/>
      <c r="AC393" s="33"/>
      <c r="AD393" s="33"/>
      <c r="AE393" s="33"/>
      <c r="AF393" s="33"/>
      <c r="AG393" s="76"/>
      <c r="AH393" s="36"/>
      <c r="AI393" s="36"/>
      <c r="AJ393" s="36"/>
      <c r="AK393" s="36"/>
      <c r="AL393" s="33"/>
      <c r="AO393" s="29"/>
      <c r="AP393" s="29"/>
      <c r="AQ393" s="29"/>
      <c r="AR393" s="29"/>
      <c r="AS393" s="29"/>
      <c r="AT393" s="29"/>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0"/>
      <c r="NH393" s="10"/>
      <c r="NI393" s="10"/>
      <c r="NJ393" s="10"/>
      <c r="NK393" s="10"/>
      <c r="NL393" s="10"/>
      <c r="NM393" s="10"/>
      <c r="NN393" s="10"/>
      <c r="NO393" s="10"/>
      <c r="NP393" s="10"/>
      <c r="NQ393" s="10"/>
      <c r="NR393" s="10"/>
      <c r="NS393" s="10"/>
      <c r="NT393" s="10"/>
      <c r="NU393" s="10"/>
      <c r="NV393" s="10"/>
      <c r="NW393" s="10"/>
      <c r="NX393" s="10"/>
      <c r="NY393" s="10"/>
      <c r="NZ393" s="10"/>
      <c r="OA393" s="10"/>
      <c r="OB393" s="10"/>
      <c r="OC393" s="10"/>
      <c r="OD393" s="10"/>
      <c r="OE393" s="10"/>
      <c r="OF393" s="10"/>
      <c r="OG393" s="10"/>
      <c r="OH393" s="10"/>
      <c r="OI393" s="10"/>
      <c r="OJ393" s="10"/>
      <c r="OK393" s="10"/>
      <c r="OL393" s="10"/>
      <c r="OM393" s="10"/>
      <c r="ON393" s="10"/>
      <c r="OO393" s="10"/>
      <c r="OP393" s="10"/>
      <c r="OQ393" s="10"/>
      <c r="OR393" s="10"/>
      <c r="OS393" s="10"/>
      <c r="OT393" s="10"/>
      <c r="OU393" s="10"/>
      <c r="OV393" s="10"/>
      <c r="OW393" s="10"/>
      <c r="OX393" s="10"/>
      <c r="OY393" s="10"/>
      <c r="OZ393" s="10"/>
      <c r="PA393" s="10"/>
      <c r="PB393" s="10"/>
      <c r="PC393" s="10"/>
      <c r="PD393" s="10"/>
      <c r="PE393" s="10"/>
      <c r="PF393" s="10"/>
      <c r="PG393" s="10"/>
      <c r="PH393" s="10"/>
      <c r="PI393" s="10"/>
      <c r="PJ393" s="10"/>
      <c r="PK393" s="10"/>
      <c r="PL393" s="10"/>
      <c r="PM393" s="10"/>
      <c r="PN393" s="10"/>
      <c r="PO393" s="10"/>
      <c r="PP393" s="10"/>
      <c r="PQ393" s="10"/>
      <c r="PR393" s="10"/>
      <c r="PS393" s="10"/>
      <c r="PT393" s="10"/>
      <c r="PU393" s="10"/>
      <c r="PV393" s="10"/>
      <c r="PW393" s="10"/>
      <c r="PX393" s="10"/>
      <c r="PY393" s="10"/>
      <c r="PZ393" s="10"/>
      <c r="QA393" s="10"/>
      <c r="QB393" s="10"/>
      <c r="QC393" s="10"/>
      <c r="QD393" s="10"/>
      <c r="QE393" s="10"/>
      <c r="QF393" s="10"/>
      <c r="QG393" s="10"/>
      <c r="QH393" s="10"/>
      <c r="QI393" s="10"/>
      <c r="QJ393" s="10"/>
      <c r="QK393" s="10"/>
      <c r="QL393" s="10"/>
      <c r="QM393" s="10"/>
      <c r="QN393" s="10"/>
      <c r="QO393" s="10"/>
      <c r="QP393" s="10"/>
      <c r="QQ393" s="10"/>
      <c r="QR393" s="10"/>
      <c r="QS393" s="10"/>
      <c r="QT393" s="10"/>
      <c r="QU393" s="10"/>
      <c r="QV393" s="10"/>
      <c r="QW393" s="10"/>
      <c r="QX393" s="10"/>
      <c r="QY393" s="10"/>
      <c r="QZ393" s="10"/>
      <c r="RA393" s="10"/>
      <c r="RB393" s="10"/>
      <c r="RC393" s="10"/>
      <c r="RD393" s="10"/>
      <c r="RE393" s="10"/>
      <c r="RF393" s="10"/>
      <c r="RG393" s="10"/>
      <c r="RH393" s="10"/>
      <c r="RI393" s="10"/>
      <c r="RJ393" s="10"/>
      <c r="RK393" s="10"/>
      <c r="RL393" s="10"/>
      <c r="RM393" s="10"/>
      <c r="RN393" s="10"/>
      <c r="RO393" s="10"/>
      <c r="RP393" s="10"/>
      <c r="RQ393" s="10"/>
      <c r="RR393" s="10"/>
      <c r="RS393" s="10"/>
      <c r="RT393" s="10"/>
      <c r="RU393" s="10"/>
      <c r="RV393" s="10"/>
      <c r="RW393" s="10"/>
      <c r="RX393" s="10"/>
      <c r="RY393" s="10"/>
      <c r="RZ393" s="10"/>
      <c r="SA393" s="10"/>
      <c r="SB393" s="10"/>
      <c r="SC393" s="10"/>
      <c r="SD393" s="10"/>
      <c r="SE393" s="10"/>
      <c r="SF393" s="10"/>
      <c r="SG393" s="10"/>
      <c r="SH393" s="10"/>
      <c r="SI393" s="10"/>
      <c r="SJ393" s="10"/>
      <c r="SK393" s="10"/>
      <c r="SL393" s="10"/>
      <c r="SM393" s="10"/>
      <c r="SN393" s="10"/>
      <c r="SO393" s="10"/>
      <c r="SP393" s="10"/>
      <c r="SQ393" s="10"/>
      <c r="SR393" s="10"/>
      <c r="SS393" s="10"/>
      <c r="ST393" s="10"/>
      <c r="SU393" s="10"/>
      <c r="SV393" s="10"/>
      <c r="SW393" s="10"/>
      <c r="SX393" s="10"/>
      <c r="SY393" s="10"/>
      <c r="SZ393" s="10"/>
      <c r="TA393" s="10"/>
      <c r="TB393" s="10"/>
      <c r="TC393" s="10"/>
      <c r="TD393" s="10"/>
      <c r="TE393" s="10"/>
      <c r="TF393" s="10"/>
      <c r="TG393" s="10"/>
      <c r="TH393" s="10"/>
      <c r="TI393" s="10"/>
      <c r="TJ393" s="10"/>
      <c r="TK393" s="10"/>
      <c r="TL393" s="10"/>
      <c r="TM393" s="10"/>
      <c r="TN393" s="10"/>
      <c r="TO393" s="10"/>
      <c r="TP393" s="10"/>
      <c r="TQ393" s="10"/>
      <c r="TR393" s="10"/>
      <c r="TS393" s="10"/>
      <c r="TT393" s="10"/>
      <c r="TU393" s="10"/>
      <c r="TV393" s="10"/>
      <c r="TW393" s="10"/>
      <c r="TX393" s="10"/>
      <c r="TY393" s="10"/>
      <c r="TZ393" s="10"/>
      <c r="UA393" s="10"/>
      <c r="UB393" s="10"/>
      <c r="UC393" s="10"/>
      <c r="UD393" s="10"/>
      <c r="UE393" s="10"/>
      <c r="UF393" s="10"/>
      <c r="UG393" s="10"/>
      <c r="UH393" s="10"/>
      <c r="UI393" s="10"/>
      <c r="UJ393" s="10"/>
      <c r="UK393" s="10"/>
      <c r="UL393" s="10"/>
      <c r="UM393" s="10"/>
      <c r="UN393" s="10"/>
      <c r="UO393" s="10"/>
      <c r="UP393" s="10"/>
      <c r="UQ393" s="10"/>
      <c r="UR393" s="10"/>
      <c r="US393" s="10"/>
      <c r="UT393" s="10"/>
      <c r="UU393" s="10"/>
      <c r="UV393" s="10"/>
      <c r="UW393" s="10"/>
      <c r="UX393" s="10"/>
      <c r="UY393" s="10"/>
      <c r="UZ393" s="10"/>
      <c r="VA393" s="10"/>
      <c r="VB393" s="10"/>
      <c r="VC393" s="10"/>
      <c r="VD393" s="10"/>
      <c r="VE393" s="10"/>
      <c r="VF393" s="10"/>
      <c r="VG393" s="10"/>
      <c r="VH393" s="10"/>
      <c r="VI393" s="10"/>
      <c r="VJ393" s="10"/>
      <c r="VK393" s="10"/>
      <c r="VL393" s="10"/>
      <c r="VM393" s="10"/>
      <c r="VN393" s="10"/>
      <c r="VO393" s="10"/>
      <c r="VP393" s="10"/>
      <c r="VQ393" s="10"/>
      <c r="VR393" s="10"/>
      <c r="VS393" s="10"/>
      <c r="VT393" s="10"/>
      <c r="VU393" s="10"/>
      <c r="VV393" s="10"/>
      <c r="VW393" s="10"/>
      <c r="VX393" s="10"/>
      <c r="VY393" s="10"/>
      <c r="VZ393" s="10"/>
      <c r="WA393" s="10"/>
      <c r="WB393" s="10"/>
      <c r="WC393" s="10"/>
      <c r="WD393" s="10"/>
      <c r="WE393" s="10"/>
      <c r="WF393" s="10"/>
      <c r="WG393" s="10"/>
      <c r="WH393" s="10"/>
      <c r="WI393" s="10"/>
      <c r="WJ393" s="10"/>
      <c r="WK393" s="10"/>
      <c r="WL393" s="10"/>
      <c r="WM393" s="10"/>
      <c r="WN393" s="10"/>
      <c r="WO393" s="10"/>
      <c r="WP393" s="10"/>
      <c r="WQ393" s="10"/>
      <c r="WR393" s="10"/>
      <c r="WS393" s="10"/>
      <c r="WT393" s="10"/>
      <c r="WU393" s="10"/>
      <c r="WV393" s="10"/>
      <c r="WW393" s="10"/>
      <c r="WX393" s="10"/>
      <c r="WY393" s="10"/>
      <c r="WZ393" s="10"/>
      <c r="XA393" s="10"/>
      <c r="XB393" s="10"/>
      <c r="XC393" s="10"/>
      <c r="XD393" s="10"/>
      <c r="XE393" s="10"/>
      <c r="XF393" s="10"/>
      <c r="XG393" s="10"/>
      <c r="XH393" s="10"/>
      <c r="XI393" s="10"/>
      <c r="XJ393" s="10"/>
      <c r="XK393" s="10"/>
      <c r="XL393" s="10"/>
      <c r="XM393" s="10"/>
      <c r="XN393" s="10"/>
      <c r="XO393" s="10"/>
      <c r="XP393" s="10"/>
      <c r="XQ393" s="10"/>
      <c r="XR393" s="10"/>
      <c r="XS393" s="10"/>
      <c r="XT393" s="10"/>
      <c r="XU393" s="10"/>
      <c r="XV393" s="10"/>
      <c r="XW393" s="10"/>
      <c r="XX393" s="10"/>
      <c r="XY393" s="10"/>
      <c r="XZ393" s="10"/>
      <c r="YA393" s="10"/>
      <c r="YB393" s="10"/>
      <c r="YC393" s="10"/>
      <c r="YD393" s="10"/>
      <c r="YE393" s="10"/>
      <c r="YF393" s="10"/>
      <c r="YG393" s="10"/>
      <c r="YH393" s="10"/>
      <c r="YI393" s="10"/>
      <c r="YJ393" s="10"/>
      <c r="YK393" s="10"/>
      <c r="YL393" s="10"/>
      <c r="YM393" s="10"/>
      <c r="YN393" s="10"/>
      <c r="YO393" s="10"/>
      <c r="YP393" s="10"/>
      <c r="YQ393" s="10"/>
      <c r="YR393" s="10"/>
      <c r="YS393" s="10"/>
      <c r="YT393" s="10"/>
      <c r="YU393" s="10"/>
      <c r="YV393" s="10"/>
      <c r="YW393" s="10"/>
      <c r="YX393" s="10"/>
      <c r="YY393" s="10"/>
      <c r="YZ393" s="10"/>
      <c r="ZA393" s="10"/>
      <c r="ZB393" s="10"/>
      <c r="ZC393" s="10"/>
      <c r="ZD393" s="10"/>
      <c r="ZE393" s="10"/>
      <c r="ZF393" s="10"/>
      <c r="ZG393" s="10"/>
      <c r="ZH393" s="10"/>
      <c r="ZI393" s="10"/>
      <c r="ZJ393" s="10"/>
      <c r="ZK393" s="10"/>
      <c r="ZL393" s="10"/>
      <c r="ZM393" s="10"/>
      <c r="ZN393" s="10"/>
      <c r="ZO393" s="10"/>
      <c r="ZP393" s="10"/>
      <c r="ZQ393" s="10"/>
      <c r="ZR393" s="10"/>
      <c r="ZS393" s="10"/>
      <c r="ZT393" s="10"/>
      <c r="ZU393" s="10"/>
      <c r="ZV393" s="10"/>
      <c r="ZW393" s="10"/>
      <c r="ZX393" s="10"/>
      <c r="ZY393" s="10"/>
      <c r="ZZ393" s="10"/>
      <c r="AAA393" s="10"/>
      <c r="AAB393" s="10"/>
      <c r="AAC393" s="10"/>
      <c r="AAD393" s="10"/>
      <c r="AAE393" s="10"/>
      <c r="AAF393" s="10"/>
      <c r="AAG393" s="10"/>
      <c r="AAH393" s="10"/>
      <c r="AAI393" s="10"/>
      <c r="AAJ393" s="10"/>
      <c r="AAK393" s="10"/>
      <c r="AAL393" s="10"/>
      <c r="AAM393" s="10"/>
      <c r="AAN393" s="10"/>
      <c r="AAO393" s="10"/>
      <c r="AAP393" s="10"/>
      <c r="AAQ393" s="10"/>
      <c r="AAR393" s="10"/>
      <c r="AAS393" s="10"/>
      <c r="AAT393" s="10"/>
      <c r="AAU393" s="10"/>
      <c r="AAV393" s="10"/>
      <c r="AAW393" s="10"/>
      <c r="AAX393" s="10"/>
      <c r="AAY393" s="10"/>
      <c r="AAZ393" s="10"/>
      <c r="ABA393" s="10"/>
      <c r="ABB393" s="10"/>
      <c r="ABC393" s="10"/>
      <c r="ABD393" s="10"/>
      <c r="ABE393" s="10"/>
      <c r="ABF393" s="10"/>
      <c r="ABG393" s="10"/>
      <c r="ABH393" s="10"/>
      <c r="ABI393" s="10"/>
      <c r="ABJ393" s="10"/>
      <c r="ABK393" s="10"/>
      <c r="ABL393" s="10"/>
      <c r="ABM393" s="10"/>
      <c r="ABN393" s="10"/>
      <c r="ABO393" s="10"/>
      <c r="ABP393" s="10"/>
      <c r="ABQ393" s="10"/>
      <c r="ABR393" s="10"/>
      <c r="ABS393" s="10"/>
      <c r="ABT393" s="10"/>
      <c r="ABU393" s="10"/>
      <c r="ABV393" s="10"/>
      <c r="ABW393" s="10"/>
      <c r="ABX393" s="10"/>
      <c r="ABY393" s="10"/>
      <c r="ABZ393" s="10"/>
      <c r="ACA393" s="10"/>
      <c r="ACB393" s="10"/>
      <c r="ACC393" s="10"/>
      <c r="ACD393" s="10"/>
      <c r="ACE393" s="10"/>
      <c r="ACF393" s="10"/>
      <c r="ACG393" s="10"/>
      <c r="ACH393" s="10"/>
      <c r="ACI393" s="10"/>
      <c r="ACJ393" s="10"/>
      <c r="ACK393" s="10"/>
      <c r="ACL393" s="10"/>
      <c r="ACM393" s="10"/>
      <c r="ACN393" s="10"/>
      <c r="ACO393" s="10"/>
      <c r="ACP393" s="10"/>
      <c r="ACQ393" s="10"/>
      <c r="ACR393" s="10"/>
      <c r="ACS393" s="10"/>
      <c r="ACT393" s="10"/>
      <c r="ACU393" s="10"/>
      <c r="ACV393" s="10"/>
      <c r="ACW393" s="10"/>
      <c r="ACX393" s="10"/>
      <c r="ACY393" s="10"/>
      <c r="ACZ393" s="10"/>
      <c r="ADA393" s="10"/>
      <c r="ADB393" s="10"/>
      <c r="ADC393" s="10"/>
      <c r="ADD393" s="10"/>
      <c r="ADE393" s="10"/>
      <c r="ADF393" s="10"/>
      <c r="ADG393" s="10"/>
      <c r="ADH393" s="10"/>
      <c r="ADI393" s="10"/>
      <c r="ADJ393" s="10"/>
      <c r="ADK393" s="10"/>
      <c r="ADL393" s="10"/>
      <c r="ADM393" s="10"/>
      <c r="ADN393" s="10"/>
      <c r="ADO393" s="10"/>
      <c r="ADP393" s="10"/>
      <c r="ADQ393" s="10"/>
      <c r="ADR393" s="10"/>
      <c r="ADS393" s="10"/>
      <c r="ADT393" s="10"/>
      <c r="ADU393" s="10"/>
      <c r="ADV393" s="10"/>
      <c r="ADW393" s="10"/>
      <c r="ADX393" s="10"/>
      <c r="ADY393" s="10"/>
      <c r="ADZ393" s="10"/>
      <c r="AEA393" s="10"/>
      <c r="AEB393" s="10"/>
      <c r="AEC393" s="10"/>
      <c r="AED393" s="10"/>
      <c r="AEE393" s="10"/>
      <c r="AEF393" s="10"/>
      <c r="AEG393" s="10"/>
      <c r="AEH393" s="10"/>
      <c r="AEI393" s="10"/>
      <c r="AEJ393" s="10"/>
      <c r="AEK393" s="10"/>
      <c r="AEL393" s="10"/>
      <c r="AEM393" s="10"/>
      <c r="AEN393" s="10"/>
      <c r="AEO393" s="10"/>
      <c r="AEP393" s="10"/>
      <c r="AEQ393" s="10"/>
      <c r="AER393" s="10"/>
      <c r="AES393" s="10"/>
      <c r="AET393" s="10"/>
      <c r="AEU393" s="10"/>
      <c r="AEV393" s="10"/>
      <c r="AEW393" s="10"/>
      <c r="AEX393" s="10"/>
      <c r="AEY393" s="10"/>
      <c r="AEZ393" s="10"/>
      <c r="AFA393" s="10"/>
      <c r="AFB393" s="10"/>
      <c r="AFC393" s="10"/>
      <c r="AFD393" s="10"/>
      <c r="AFE393" s="10"/>
      <c r="AFF393" s="10"/>
      <c r="AFG393" s="10"/>
      <c r="AFH393" s="10"/>
      <c r="AFI393" s="10"/>
      <c r="AFJ393" s="10"/>
      <c r="AFK393" s="10"/>
      <c r="AFL393" s="10"/>
      <c r="AFM393" s="10"/>
      <c r="AFN393" s="10"/>
      <c r="AFO393" s="10"/>
      <c r="AFP393" s="10"/>
      <c r="AFQ393" s="10"/>
      <c r="AFR393" s="10"/>
      <c r="AFS393" s="10"/>
      <c r="AFT393" s="10"/>
      <c r="AFU393" s="10"/>
      <c r="AFV393" s="10"/>
      <c r="AFW393" s="10"/>
      <c r="AFX393" s="10"/>
      <c r="AFY393" s="10"/>
      <c r="AFZ393" s="10"/>
      <c r="AGA393" s="10"/>
      <c r="AGB393" s="10"/>
      <c r="AGC393" s="10"/>
      <c r="AGD393" s="10"/>
      <c r="AGE393" s="10"/>
      <c r="AGF393" s="10"/>
      <c r="AGG393" s="10"/>
      <c r="AGH393" s="10"/>
      <c r="AGI393" s="10"/>
      <c r="AGJ393" s="10"/>
      <c r="AGK393" s="10"/>
      <c r="AGL393" s="10"/>
      <c r="AGM393" s="10"/>
      <c r="AGN393" s="10"/>
      <c r="AGO393" s="10"/>
      <c r="AGP393" s="10"/>
      <c r="AGQ393" s="10"/>
      <c r="AGR393" s="10"/>
      <c r="AGS393" s="10"/>
      <c r="AGT393" s="10"/>
      <c r="AGU393" s="10"/>
      <c r="AGV393" s="10"/>
      <c r="AGW393" s="10"/>
      <c r="AGX393" s="10"/>
      <c r="AGY393" s="10"/>
      <c r="AGZ393" s="10"/>
      <c r="AHA393" s="10"/>
      <c r="AHB393" s="10"/>
      <c r="AHC393" s="10"/>
      <c r="AHD393" s="10"/>
      <c r="AHE393" s="10"/>
      <c r="AHF393" s="10"/>
      <c r="AHG393" s="10"/>
      <c r="AHH393" s="10"/>
      <c r="AHI393" s="10"/>
      <c r="AHJ393" s="10"/>
      <c r="AHK393" s="10"/>
      <c r="AHL393" s="10"/>
      <c r="AHM393" s="10"/>
      <c r="AHN393" s="10"/>
      <c r="AHO393" s="10"/>
      <c r="AHP393" s="10"/>
      <c r="AHQ393" s="10"/>
      <c r="AHR393" s="10"/>
      <c r="AHS393" s="10"/>
      <c r="AHT393" s="10"/>
      <c r="AHU393" s="10"/>
      <c r="AHV393" s="10"/>
      <c r="AHW393" s="10"/>
      <c r="AHX393" s="10"/>
      <c r="AHY393" s="10"/>
      <c r="AHZ393" s="10"/>
      <c r="AIA393" s="10"/>
      <c r="AIB393" s="10"/>
      <c r="AIC393" s="10"/>
      <c r="AID393" s="10"/>
      <c r="AIE393" s="10"/>
      <c r="AIF393" s="10"/>
      <c r="AIG393" s="10"/>
      <c r="AIH393" s="10"/>
      <c r="AII393" s="10"/>
      <c r="AIJ393" s="10"/>
      <c r="AIK393" s="10"/>
      <c r="AIL393" s="10"/>
      <c r="AIM393" s="10"/>
      <c r="AIN393" s="10"/>
      <c r="AIO393" s="10"/>
      <c r="AIP393" s="10"/>
      <c r="AIQ393" s="10"/>
      <c r="AIR393" s="10"/>
      <c r="AIS393" s="10"/>
      <c r="AIT393" s="10"/>
      <c r="AIU393" s="10"/>
      <c r="AIV393" s="10"/>
      <c r="AIW393" s="10"/>
      <c r="AIX393" s="10"/>
      <c r="AIY393" s="10"/>
      <c r="AIZ393" s="10"/>
      <c r="AJA393" s="10"/>
      <c r="AJB393" s="10"/>
      <c r="AJC393" s="10"/>
      <c r="AJD393" s="10"/>
      <c r="AJE393" s="10"/>
      <c r="AJF393" s="10"/>
      <c r="AJG393" s="10"/>
      <c r="AJH393" s="10"/>
      <c r="AJI393" s="10"/>
      <c r="AJJ393" s="10"/>
      <c r="AJK393" s="10"/>
      <c r="AJL393" s="10"/>
      <c r="AJM393" s="10"/>
      <c r="AJN393" s="10"/>
      <c r="AJO393" s="10"/>
      <c r="AJP393" s="10"/>
      <c r="AJQ393" s="10"/>
      <c r="AJR393" s="10"/>
      <c r="AJS393" s="10"/>
      <c r="AJT393" s="10"/>
      <c r="AJU393" s="10"/>
      <c r="AJV393" s="10"/>
      <c r="AJW393" s="10"/>
      <c r="AJX393" s="10"/>
      <c r="AJY393" s="10"/>
      <c r="AJZ393" s="10"/>
      <c r="AKA393" s="10"/>
      <c r="AKB393" s="10"/>
      <c r="AKC393" s="10"/>
      <c r="AKD393" s="10"/>
      <c r="AKE393" s="10"/>
      <c r="AKF393" s="10"/>
      <c r="AKG393" s="10"/>
      <c r="AKH393" s="10"/>
      <c r="AKI393" s="10"/>
      <c r="AKJ393" s="10"/>
      <c r="AKK393" s="10"/>
      <c r="AKL393" s="10"/>
      <c r="AKM393" s="10"/>
      <c r="AKN393" s="10"/>
      <c r="AKO393" s="10"/>
      <c r="AKP393" s="10"/>
      <c r="AKQ393" s="10"/>
      <c r="AKR393" s="10"/>
      <c r="AKS393" s="10"/>
      <c r="AKT393" s="10"/>
      <c r="AKU393" s="10"/>
      <c r="AKV393" s="10"/>
      <c r="AKW393" s="10"/>
      <c r="AKX393" s="10"/>
      <c r="AKY393" s="10"/>
      <c r="AKZ393" s="10"/>
      <c r="ALA393" s="10"/>
      <c r="ALB393" s="10"/>
      <c r="ALC393" s="10"/>
      <c r="ALD393" s="10"/>
      <c r="ALE393" s="10"/>
      <c r="ALF393" s="10"/>
      <c r="ALG393" s="10"/>
      <c r="ALH393" s="10"/>
      <c r="ALI393" s="10"/>
      <c r="ALJ393" s="10"/>
      <c r="ALK393" s="10"/>
      <c r="ALL393" s="10"/>
      <c r="ALM393" s="10"/>
      <c r="ALN393" s="10"/>
      <c r="ALO393" s="10"/>
      <c r="ALP393" s="10"/>
      <c r="ALQ393" s="10"/>
      <c r="ALR393" s="10"/>
      <c r="ALS393" s="10"/>
      <c r="ALT393" s="10"/>
      <c r="ALU393" s="10"/>
      <c r="ALV393" s="10"/>
      <c r="ALW393" s="10"/>
      <c r="ALX393" s="10"/>
      <c r="ALY393" s="10"/>
      <c r="ALZ393" s="10"/>
      <c r="AMA393" s="10"/>
      <c r="AMB393" s="10"/>
      <c r="AMC393" s="10"/>
      <c r="AMD393" s="10"/>
      <c r="AME393" s="10"/>
      <c r="AMF393" s="10"/>
      <c r="AMG393" s="10"/>
      <c r="AMH393" s="10"/>
      <c r="AMI393" s="10"/>
      <c r="AMJ393" s="10"/>
      <c r="AMK393" s="10"/>
      <c r="AML393" s="10"/>
      <c r="AMM393" s="10"/>
      <c r="AMN393" s="10"/>
      <c r="AMO393" s="10"/>
      <c r="AMP393" s="10"/>
      <c r="AMQ393" s="10"/>
      <c r="AMR393" s="10"/>
      <c r="AMS393" s="10"/>
      <c r="AMT393" s="10"/>
      <c r="AMU393" s="10"/>
      <c r="AMV393" s="10"/>
      <c r="AMW393" s="10"/>
      <c r="AMX393" s="10"/>
      <c r="AMY393" s="10"/>
      <c r="AMZ393" s="10"/>
      <c r="ANA393" s="10"/>
      <c r="ANB393" s="10"/>
      <c r="ANC393" s="10"/>
      <c r="AND393" s="10"/>
      <c r="ANE393" s="10"/>
      <c r="ANF393" s="10"/>
      <c r="ANG393" s="10"/>
      <c r="ANH393" s="10"/>
      <c r="ANI393" s="10"/>
      <c r="ANJ393" s="10"/>
      <c r="ANK393" s="10"/>
      <c r="ANL393" s="10"/>
      <c r="ANM393" s="10"/>
      <c r="ANN393" s="10"/>
      <c r="ANO393" s="10"/>
      <c r="ANP393" s="10"/>
      <c r="ANQ393" s="10"/>
      <c r="ANR393" s="10"/>
      <c r="ANS393" s="10"/>
      <c r="ANT393" s="10"/>
      <c r="ANU393" s="10"/>
      <c r="ANV393" s="10"/>
      <c r="ANW393" s="10"/>
      <c r="ANX393" s="10"/>
      <c r="ANY393" s="10"/>
      <c r="ANZ393" s="10"/>
      <c r="AOA393" s="10"/>
      <c r="AOB393" s="10"/>
      <c r="AOC393" s="10"/>
      <c r="AOD393" s="10"/>
      <c r="AOE393" s="10"/>
      <c r="AOF393" s="10"/>
      <c r="AOG393" s="10"/>
      <c r="AOH393" s="10"/>
      <c r="AOI393" s="10"/>
      <c r="AOJ393" s="10"/>
      <c r="AOK393" s="10"/>
      <c r="AOL393" s="10"/>
      <c r="AOM393" s="10"/>
      <c r="AON393" s="10"/>
      <c r="AOO393" s="10"/>
      <c r="AOP393" s="10"/>
      <c r="AOQ393" s="10"/>
      <c r="AOR393" s="10"/>
      <c r="AOS393" s="10"/>
      <c r="AOT393" s="10"/>
      <c r="AOU393" s="10"/>
      <c r="AOV393" s="10"/>
      <c r="AOW393" s="10"/>
      <c r="AOX393" s="10"/>
      <c r="AOY393" s="10"/>
      <c r="AOZ393" s="10"/>
      <c r="APA393" s="10"/>
      <c r="APB393" s="10"/>
      <c r="APC393" s="10"/>
      <c r="APD393" s="10"/>
      <c r="APE393" s="10"/>
      <c r="APF393" s="10"/>
      <c r="APG393" s="10"/>
      <c r="APH393" s="10"/>
      <c r="API393" s="10"/>
      <c r="APJ393" s="10"/>
      <c r="APK393" s="10"/>
      <c r="APL393" s="10"/>
      <c r="APM393" s="10"/>
      <c r="APN393" s="10"/>
      <c r="APO393" s="10"/>
      <c r="APP393" s="10"/>
      <c r="APQ393" s="10"/>
      <c r="APR393" s="10"/>
      <c r="APS393" s="10"/>
      <c r="APT393" s="10"/>
      <c r="APU393" s="10"/>
      <c r="APV393" s="10"/>
      <c r="APW393" s="10"/>
      <c r="APX393" s="10"/>
      <c r="APY393" s="10"/>
      <c r="APZ393" s="10"/>
      <c r="AQA393" s="10"/>
      <c r="AQB393" s="10"/>
      <c r="AQC393" s="10"/>
      <c r="AQD393" s="10"/>
      <c r="AQE393" s="10"/>
      <c r="AQF393" s="10"/>
      <c r="AQG393" s="10"/>
      <c r="AQH393" s="10"/>
      <c r="AQI393" s="10"/>
      <c r="AQJ393" s="10"/>
      <c r="AQK393" s="10"/>
      <c r="AQL393" s="10"/>
      <c r="AQM393" s="10"/>
      <c r="AQN393" s="10"/>
      <c r="AQO393" s="10"/>
      <c r="AQP393" s="10"/>
      <c r="AQQ393" s="10"/>
      <c r="AQR393" s="10"/>
      <c r="AQS393" s="10"/>
      <c r="AQT393" s="10"/>
      <c r="AQU393" s="10"/>
      <c r="AQV393" s="10"/>
      <c r="AQW393" s="10"/>
      <c r="AQX393" s="10"/>
      <c r="AQY393" s="10"/>
      <c r="AQZ393" s="10"/>
      <c r="ARA393" s="10"/>
      <c r="ARB393" s="10"/>
      <c r="ARC393" s="10"/>
      <c r="ARD393" s="10"/>
      <c r="ARE393" s="10"/>
      <c r="ARF393" s="10"/>
      <c r="ARG393" s="10"/>
      <c r="ARH393" s="10"/>
      <c r="ARI393" s="10"/>
      <c r="ARJ393" s="10"/>
      <c r="ARK393" s="10"/>
      <c r="ARL393" s="10"/>
      <c r="ARM393" s="10"/>
      <c r="ARN393" s="10"/>
      <c r="ARO393" s="10"/>
      <c r="ARP393" s="10"/>
      <c r="ARQ393" s="10"/>
      <c r="ARR393" s="10"/>
      <c r="ARS393" s="10"/>
      <c r="ART393" s="10"/>
      <c r="ARU393" s="10"/>
      <c r="ARV393" s="10"/>
      <c r="ARW393" s="10"/>
      <c r="ARX393" s="10"/>
      <c r="ARY393" s="10"/>
      <c r="ARZ393" s="10"/>
      <c r="ASA393" s="10"/>
      <c r="ASB393" s="10"/>
      <c r="ASC393" s="10"/>
      <c r="ASD393" s="10"/>
      <c r="ASE393" s="10"/>
      <c r="ASF393" s="10"/>
      <c r="ASG393" s="10"/>
      <c r="ASH393" s="10"/>
      <c r="ASI393" s="10"/>
      <c r="ASJ393" s="10"/>
      <c r="ASK393" s="10"/>
      <c r="ASL393" s="10"/>
      <c r="ASM393" s="10"/>
      <c r="ASN393" s="10"/>
      <c r="ASO393" s="10"/>
      <c r="ASP393" s="10"/>
      <c r="ASQ393" s="10"/>
      <c r="ASR393" s="10"/>
      <c r="ASS393" s="10"/>
      <c r="AST393" s="10"/>
      <c r="ASU393" s="10"/>
      <c r="ASV393" s="10"/>
      <c r="ASW393" s="10"/>
      <c r="ASX393" s="10"/>
      <c r="ASY393" s="10"/>
      <c r="ASZ393" s="10"/>
      <c r="ATA393" s="10"/>
      <c r="ATB393" s="10"/>
      <c r="ATC393" s="10"/>
      <c r="ATD393" s="10"/>
      <c r="ATE393" s="10"/>
      <c r="ATF393" s="10"/>
      <c r="ATG393" s="10"/>
      <c r="ATH393" s="10"/>
      <c r="ATI393" s="10"/>
      <c r="ATJ393" s="10"/>
      <c r="ATK393" s="10"/>
      <c r="ATL393" s="10"/>
      <c r="ATM393" s="10"/>
      <c r="ATN393" s="10"/>
      <c r="ATO393" s="10"/>
      <c r="ATP393" s="10"/>
      <c r="ATQ393" s="10"/>
      <c r="ATR393" s="10"/>
      <c r="ATS393" s="10"/>
      <c r="ATT393" s="10"/>
      <c r="ATU393" s="10"/>
      <c r="ATV393" s="10"/>
      <c r="ATW393" s="10"/>
      <c r="ATX393" s="10"/>
      <c r="ATY393" s="10"/>
      <c r="ATZ393" s="10"/>
      <c r="AUA393" s="10"/>
      <c r="AUB393" s="10"/>
      <c r="AUC393" s="10"/>
      <c r="AUD393" s="10"/>
      <c r="AUE393" s="10"/>
      <c r="AUF393" s="10"/>
      <c r="AUG393" s="10"/>
      <c r="AUH393" s="10"/>
      <c r="AUI393" s="10"/>
      <c r="AUJ393" s="10"/>
      <c r="AUK393" s="10"/>
      <c r="AUL393" s="10"/>
      <c r="AUM393" s="10"/>
      <c r="AUN393" s="10"/>
      <c r="AUO393" s="10"/>
      <c r="AUP393" s="10"/>
      <c r="AUQ393" s="10"/>
      <c r="AUR393" s="10"/>
      <c r="AUS393" s="10"/>
      <c r="AUT393" s="10"/>
      <c r="AUU393" s="10"/>
      <c r="AUV393" s="10"/>
      <c r="AUW393" s="10"/>
      <c r="AUX393" s="10"/>
      <c r="AUY393" s="10"/>
      <c r="AUZ393" s="10"/>
      <c r="AVA393" s="10"/>
      <c r="AVB393" s="10"/>
      <c r="AVC393" s="10"/>
      <c r="AVD393" s="10"/>
      <c r="AVE393" s="10"/>
      <c r="AVF393" s="10"/>
      <c r="AVG393" s="10"/>
      <c r="AVH393" s="10"/>
      <c r="AVI393" s="10"/>
      <c r="AVJ393" s="10"/>
      <c r="AVK393" s="10"/>
      <c r="AVL393" s="10"/>
      <c r="AVM393" s="10"/>
      <c r="AVN393" s="10"/>
      <c r="AVO393" s="10"/>
      <c r="AVP393" s="10"/>
      <c r="AVQ393" s="10"/>
      <c r="AVR393" s="10"/>
      <c r="AVS393" s="10"/>
      <c r="AVT393" s="10"/>
      <c r="AVU393" s="10"/>
      <c r="AVV393" s="10"/>
      <c r="AVW393" s="10"/>
      <c r="AVX393" s="10"/>
      <c r="AVY393" s="10"/>
      <c r="AVZ393" s="10"/>
      <c r="AWA393" s="10"/>
      <c r="AWB393" s="10"/>
      <c r="AWC393" s="10"/>
      <c r="AWD393" s="10"/>
      <c r="AWE393" s="10"/>
      <c r="AWF393" s="10"/>
      <c r="AWG393" s="10"/>
      <c r="AWH393" s="10"/>
      <c r="AWI393" s="10"/>
      <c r="AWJ393" s="10"/>
      <c r="AWK393" s="10"/>
      <c r="AWL393" s="10"/>
      <c r="AWM393" s="10"/>
      <c r="AWN393" s="10"/>
      <c r="AWO393" s="10"/>
      <c r="AWP393" s="10"/>
      <c r="AWQ393" s="10"/>
      <c r="AWR393" s="10"/>
      <c r="AWS393" s="10"/>
      <c r="AWT393" s="10"/>
      <c r="AWU393" s="10"/>
      <c r="AWV393" s="10"/>
      <c r="AWW393" s="10"/>
      <c r="AWX393" s="10"/>
      <c r="AWY393" s="10"/>
      <c r="AWZ393" s="10"/>
      <c r="AXA393" s="10"/>
      <c r="AXB393" s="10"/>
      <c r="AXC393" s="10"/>
      <c r="AXD393" s="10"/>
      <c r="AXE393" s="10"/>
      <c r="AXF393" s="10"/>
      <c r="AXG393" s="10"/>
      <c r="AXH393" s="10"/>
      <c r="AXI393" s="10"/>
      <c r="AXJ393" s="10"/>
      <c r="AXK393" s="10"/>
      <c r="AXL393" s="10"/>
      <c r="AXM393" s="10"/>
      <c r="AXN393" s="10"/>
      <c r="AXO393" s="10"/>
      <c r="AXP393" s="10"/>
      <c r="AXQ393" s="10"/>
      <c r="AXR393" s="10"/>
      <c r="AXS393" s="10"/>
      <c r="AXT393" s="10"/>
      <c r="AXU393" s="10"/>
      <c r="AXV393" s="10"/>
      <c r="AXW393" s="10"/>
      <c r="AXX393" s="10"/>
      <c r="AXY393" s="10"/>
      <c r="AXZ393" s="10"/>
      <c r="AYA393" s="10"/>
      <c r="AYB393" s="10"/>
      <c r="AYC393" s="10"/>
      <c r="AYD393" s="10"/>
      <c r="AYE393" s="10"/>
      <c r="AYF393" s="10"/>
      <c r="AYG393" s="10"/>
      <c r="AYH393" s="10"/>
      <c r="AYI393" s="10"/>
      <c r="AYJ393" s="10"/>
      <c r="AYK393" s="10"/>
      <c r="AYL393" s="10"/>
      <c r="AYM393" s="10"/>
      <c r="AYN393" s="10"/>
      <c r="AYO393" s="10"/>
      <c r="AYP393" s="10"/>
      <c r="AYQ393" s="10"/>
      <c r="AYR393" s="10"/>
      <c r="AYS393" s="10"/>
      <c r="AYT393" s="10"/>
      <c r="AYU393" s="10"/>
      <c r="AYV393" s="10"/>
      <c r="AYW393" s="10"/>
      <c r="AYX393" s="10"/>
      <c r="AYY393" s="10"/>
      <c r="AYZ393" s="10"/>
      <c r="AZA393" s="10"/>
      <c r="AZB393" s="10"/>
      <c r="AZC393" s="10"/>
      <c r="AZD393" s="10"/>
      <c r="AZE393" s="10"/>
      <c r="AZF393" s="10"/>
      <c r="AZG393" s="10"/>
      <c r="AZH393" s="10"/>
      <c r="AZI393" s="10"/>
      <c r="AZJ393" s="10"/>
      <c r="AZK393" s="10"/>
      <c r="AZL393" s="10"/>
      <c r="AZM393" s="10"/>
      <c r="AZN393" s="10"/>
      <c r="AZO393" s="10"/>
      <c r="AZP393" s="10"/>
      <c r="AZQ393" s="10"/>
      <c r="AZR393" s="10"/>
      <c r="AZS393" s="10"/>
      <c r="AZT393" s="10"/>
      <c r="AZU393" s="10"/>
      <c r="AZV393" s="10"/>
      <c r="AZW393" s="10"/>
      <c r="AZX393" s="10"/>
      <c r="AZY393" s="10"/>
      <c r="AZZ393" s="10"/>
      <c r="BAA393" s="10"/>
      <c r="BAB393" s="10"/>
      <c r="BAC393" s="10"/>
      <c r="BAD393" s="10"/>
      <c r="BAE393" s="10"/>
      <c r="BAF393" s="10"/>
      <c r="BAG393" s="10"/>
      <c r="BAH393" s="10"/>
      <c r="BAI393" s="10"/>
      <c r="BAJ393" s="10"/>
      <c r="BAK393" s="10"/>
      <c r="BAL393" s="10"/>
      <c r="BAM393" s="10"/>
      <c r="BAN393" s="10"/>
      <c r="BAO393" s="10"/>
      <c r="BAP393" s="10"/>
      <c r="BAQ393" s="10"/>
      <c r="BAR393" s="10"/>
      <c r="BAS393" s="10"/>
      <c r="BAT393" s="10"/>
      <c r="BAU393" s="10"/>
      <c r="BAV393" s="10"/>
      <c r="BAW393" s="10"/>
      <c r="BAX393" s="10"/>
      <c r="BAY393" s="10"/>
      <c r="BAZ393" s="10"/>
      <c r="BBA393" s="10"/>
      <c r="BBB393" s="10"/>
      <c r="BBC393" s="10"/>
      <c r="BBD393" s="10"/>
      <c r="BBE393" s="10"/>
      <c r="BBF393" s="10"/>
      <c r="BBG393" s="10"/>
      <c r="BBH393" s="10"/>
      <c r="BBI393" s="10"/>
      <c r="BBJ393" s="10"/>
      <c r="BBK393" s="10"/>
      <c r="BBL393" s="10"/>
      <c r="BBM393" s="10"/>
      <c r="BBN393" s="10"/>
      <c r="BBO393" s="10"/>
      <c r="BBP393" s="10"/>
      <c r="BBQ393" s="10"/>
      <c r="BBR393" s="10"/>
      <c r="BBS393" s="10"/>
      <c r="BBT393" s="10"/>
      <c r="BBU393" s="10"/>
      <c r="BBV393" s="10"/>
      <c r="BBW393" s="10"/>
      <c r="BBX393" s="10"/>
      <c r="BBY393" s="10"/>
      <c r="BBZ393" s="10"/>
      <c r="BCA393" s="10"/>
      <c r="BCB393" s="10"/>
      <c r="BCC393" s="10"/>
      <c r="BCD393" s="10"/>
      <c r="BCE393" s="10"/>
      <c r="BCF393" s="10"/>
      <c r="BCG393" s="10"/>
      <c r="BCH393" s="10"/>
      <c r="BCI393" s="10"/>
      <c r="BCJ393" s="10"/>
      <c r="BCK393" s="10"/>
      <c r="BCL393" s="10"/>
      <c r="BCM393" s="10"/>
      <c r="BCN393" s="10"/>
      <c r="BCO393" s="10"/>
      <c r="BCP393" s="10"/>
      <c r="BCQ393" s="10"/>
      <c r="BCR393" s="10"/>
      <c r="BCS393" s="10"/>
      <c r="BCT393" s="10"/>
    </row>
    <row r="394" spans="1:1450" s="37" customFormat="1" x14ac:dyDescent="0.25">
      <c r="A394" s="17" t="s">
        <v>503</v>
      </c>
      <c r="B394" s="43" t="s">
        <v>503</v>
      </c>
      <c r="C394" s="43" t="s">
        <v>84</v>
      </c>
      <c r="D394" s="43" t="s">
        <v>547</v>
      </c>
      <c r="E394" s="43" t="s">
        <v>548</v>
      </c>
      <c r="F394" s="43" t="s">
        <v>475</v>
      </c>
      <c r="G394" s="43">
        <v>244</v>
      </c>
      <c r="H394" s="43">
        <v>43</v>
      </c>
      <c r="I394" s="43">
        <v>41</v>
      </c>
      <c r="J394" s="29">
        <v>5</v>
      </c>
      <c r="K394" s="44">
        <f>AVERAGE(G394:G398)</f>
        <v>1527.2</v>
      </c>
      <c r="L394" s="44">
        <f>STDEV(G394:G398)</f>
        <v>2319.4237862020818</v>
      </c>
      <c r="M394" s="29"/>
      <c r="N394" s="97">
        <v>1.5089999999999999</v>
      </c>
      <c r="O394" s="29" t="str">
        <f t="shared" si="70"/>
        <v/>
      </c>
      <c r="P394" s="44">
        <f>ABS(L394*N394)</f>
        <v>3500.0104933789412</v>
      </c>
      <c r="Q394" s="44">
        <f>ABS(G394-$K$394)</f>
        <v>1283.2</v>
      </c>
      <c r="R394" s="30">
        <f>IF(Q394&gt;$P$394,"",G394)</f>
        <v>244</v>
      </c>
      <c r="S394" s="30">
        <f t="shared" si="60"/>
        <v>41</v>
      </c>
      <c r="T394" s="44">
        <f>AVERAGE(R394:R398)</f>
        <v>493.75</v>
      </c>
      <c r="U394" s="44">
        <f>STDEV(R394:R398)</f>
        <v>229.87587230213325</v>
      </c>
      <c r="V394" s="29"/>
      <c r="W394" s="44">
        <f>IF(R394="","",((R394-$T$394)/S394)^2)</f>
        <v>37.105926531826299</v>
      </c>
      <c r="X394" s="46">
        <f>(1/(J394-1))*SUM(W394:W398)</f>
        <v>19.383148602018032</v>
      </c>
      <c r="Y394" s="47">
        <f>U394/T394</f>
        <v>0.46557138694102934</v>
      </c>
      <c r="Z394" s="31"/>
      <c r="AA394" s="47" t="str">
        <f>IF(X394&lt;2,"A",IF(Y394&lt;0.15,"B","C"))</f>
        <v>C</v>
      </c>
      <c r="AB394" s="31"/>
      <c r="AC394" s="48">
        <f>T394/1000</f>
        <v>0.49375000000000002</v>
      </c>
      <c r="AD394" s="49">
        <f>AC394*(SQRT((U394/T394)^2+(0.21/3.98)^2))</f>
        <v>0.23134742367286482</v>
      </c>
      <c r="AE394" s="47">
        <f>AD394/AC394</f>
        <v>0.46855174414757428</v>
      </c>
      <c r="AF394" s="47"/>
      <c r="AG394" s="50">
        <v>91</v>
      </c>
      <c r="AH394" s="32"/>
      <c r="AI394" s="49">
        <f>(MEDIAN(R394:R396))/1000</f>
        <v>0.47199999999999998</v>
      </c>
      <c r="AJ394" s="49">
        <f>(QUARTILE(R394:R396,1))/1000</f>
        <v>0.35799999999999998</v>
      </c>
      <c r="AK394" s="49">
        <f>(QUARTILE(R394:R396,3))/1000</f>
        <v>0.63649999999999995</v>
      </c>
      <c r="AL394" s="48">
        <f>(AK394-AJ394)</f>
        <v>0.27849999999999997</v>
      </c>
      <c r="AO394" s="29"/>
      <c r="AP394" s="29"/>
      <c r="AQ394" s="29"/>
      <c r="AR394" s="29"/>
      <c r="AS394" s="29"/>
      <c r="AT394" s="29"/>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c r="JC394" s="10"/>
      <c r="JD394" s="10"/>
      <c r="JE394" s="10"/>
      <c r="JF394" s="10"/>
      <c r="JG394" s="10"/>
      <c r="JH394" s="10"/>
      <c r="JI394" s="10"/>
      <c r="JJ394" s="10"/>
      <c r="JK394" s="10"/>
      <c r="JL394" s="10"/>
      <c r="JM394" s="10"/>
      <c r="JN394" s="10"/>
      <c r="JO394" s="10"/>
      <c r="JP394" s="10"/>
      <c r="JQ394" s="10"/>
      <c r="JR394" s="10"/>
      <c r="JS394" s="10"/>
      <c r="JT394" s="10"/>
      <c r="JU394" s="10"/>
      <c r="JV394" s="10"/>
      <c r="JW394" s="10"/>
      <c r="JX394" s="10"/>
      <c r="JY394" s="10"/>
      <c r="JZ394" s="10"/>
      <c r="KA394" s="10"/>
      <c r="KB394" s="10"/>
      <c r="KC394" s="10"/>
      <c r="KD394" s="10"/>
      <c r="KE394" s="10"/>
      <c r="KF394" s="10"/>
      <c r="KG394" s="10"/>
      <c r="KH394" s="10"/>
      <c r="KI394" s="10"/>
      <c r="KJ394" s="10"/>
      <c r="KK394" s="10"/>
      <c r="KL394" s="10"/>
      <c r="KM394" s="10"/>
      <c r="KN394" s="10"/>
      <c r="KO394" s="10"/>
      <c r="KP394" s="10"/>
      <c r="KQ394" s="10"/>
      <c r="KR394" s="10"/>
      <c r="KS394" s="10"/>
      <c r="KT394" s="10"/>
      <c r="KU394" s="10"/>
      <c r="KV394" s="10"/>
      <c r="KW394" s="10"/>
      <c r="KX394" s="10"/>
      <c r="KY394" s="10"/>
      <c r="KZ394" s="10"/>
      <c r="LA394" s="10"/>
      <c r="LB394" s="10"/>
      <c r="LC394" s="10"/>
      <c r="LD394" s="10"/>
      <c r="LE394" s="10"/>
      <c r="LF394" s="10"/>
      <c r="LG394" s="10"/>
      <c r="LH394" s="10"/>
      <c r="LI394" s="10"/>
      <c r="LJ394" s="10"/>
      <c r="LK394" s="10"/>
      <c r="LL394" s="10"/>
      <c r="LM394" s="10"/>
      <c r="LN394" s="10"/>
      <c r="LO394" s="10"/>
      <c r="LP394" s="10"/>
      <c r="LQ394" s="10"/>
      <c r="LR394" s="10"/>
      <c r="LS394" s="10"/>
      <c r="LT394" s="10"/>
      <c r="LU394" s="10"/>
      <c r="LV394" s="10"/>
      <c r="LW394" s="10"/>
      <c r="LX394" s="10"/>
      <c r="LY394" s="10"/>
      <c r="LZ394" s="10"/>
      <c r="MA394" s="10"/>
      <c r="MB394" s="10"/>
      <c r="MC394" s="10"/>
      <c r="MD394" s="10"/>
      <c r="ME394" s="10"/>
      <c r="MF394" s="10"/>
      <c r="MG394" s="10"/>
      <c r="MH394" s="10"/>
      <c r="MI394" s="10"/>
      <c r="MJ394" s="10"/>
      <c r="MK394" s="10"/>
      <c r="ML394" s="10"/>
      <c r="MM394" s="10"/>
      <c r="MN394" s="10"/>
      <c r="MO394" s="10"/>
      <c r="MP394" s="10"/>
      <c r="MQ394" s="10"/>
      <c r="MR394" s="10"/>
      <c r="MS394" s="10"/>
      <c r="MT394" s="10"/>
      <c r="MU394" s="10"/>
      <c r="MV394" s="10"/>
      <c r="MW394" s="10"/>
      <c r="MX394" s="10"/>
      <c r="MY394" s="10"/>
      <c r="MZ394" s="10"/>
      <c r="NA394" s="10"/>
      <c r="NB394" s="10"/>
      <c r="NC394" s="10"/>
      <c r="ND394" s="10"/>
      <c r="NE394" s="10"/>
      <c r="NF394" s="10"/>
      <c r="NG394" s="10"/>
      <c r="NH394" s="10"/>
      <c r="NI394" s="10"/>
      <c r="NJ394" s="10"/>
      <c r="NK394" s="10"/>
      <c r="NL394" s="10"/>
      <c r="NM394" s="10"/>
      <c r="NN394" s="10"/>
      <c r="NO394" s="10"/>
      <c r="NP394" s="10"/>
      <c r="NQ394" s="10"/>
      <c r="NR394" s="10"/>
      <c r="NS394" s="10"/>
      <c r="NT394" s="10"/>
      <c r="NU394" s="10"/>
      <c r="NV394" s="10"/>
      <c r="NW394" s="10"/>
      <c r="NX394" s="10"/>
      <c r="NY394" s="10"/>
      <c r="NZ394" s="10"/>
      <c r="OA394" s="10"/>
      <c r="OB394" s="10"/>
      <c r="OC394" s="10"/>
      <c r="OD394" s="10"/>
      <c r="OE394" s="10"/>
      <c r="OF394" s="10"/>
      <c r="OG394" s="10"/>
      <c r="OH394" s="10"/>
      <c r="OI394" s="10"/>
      <c r="OJ394" s="10"/>
      <c r="OK394" s="10"/>
      <c r="OL394" s="10"/>
      <c r="OM394" s="10"/>
      <c r="ON394" s="10"/>
      <c r="OO394" s="10"/>
      <c r="OP394" s="10"/>
      <c r="OQ394" s="10"/>
      <c r="OR394" s="10"/>
      <c r="OS394" s="10"/>
      <c r="OT394" s="10"/>
      <c r="OU394" s="10"/>
      <c r="OV394" s="10"/>
      <c r="OW394" s="10"/>
      <c r="OX394" s="10"/>
      <c r="OY394" s="10"/>
      <c r="OZ394" s="10"/>
      <c r="PA394" s="10"/>
      <c r="PB394" s="10"/>
      <c r="PC394" s="10"/>
      <c r="PD394" s="10"/>
      <c r="PE394" s="10"/>
      <c r="PF394" s="10"/>
      <c r="PG394" s="10"/>
      <c r="PH394" s="10"/>
      <c r="PI394" s="10"/>
      <c r="PJ394" s="10"/>
      <c r="PK394" s="10"/>
      <c r="PL394" s="10"/>
      <c r="PM394" s="10"/>
      <c r="PN394" s="10"/>
      <c r="PO394" s="10"/>
      <c r="PP394" s="10"/>
      <c r="PQ394" s="10"/>
      <c r="PR394" s="10"/>
      <c r="PS394" s="10"/>
      <c r="PT394" s="10"/>
      <c r="PU394" s="10"/>
      <c r="PV394" s="10"/>
      <c r="PW394" s="10"/>
      <c r="PX394" s="10"/>
      <c r="PY394" s="10"/>
      <c r="PZ394" s="10"/>
      <c r="QA394" s="10"/>
      <c r="QB394" s="10"/>
      <c r="QC394" s="10"/>
      <c r="QD394" s="10"/>
      <c r="QE394" s="10"/>
      <c r="QF394" s="10"/>
      <c r="QG394" s="10"/>
      <c r="QH394" s="10"/>
      <c r="QI394" s="10"/>
      <c r="QJ394" s="10"/>
      <c r="QK394" s="10"/>
      <c r="QL394" s="10"/>
      <c r="QM394" s="10"/>
      <c r="QN394" s="10"/>
      <c r="QO394" s="10"/>
      <c r="QP394" s="10"/>
      <c r="QQ394" s="10"/>
      <c r="QR394" s="10"/>
      <c r="QS394" s="10"/>
      <c r="QT394" s="10"/>
      <c r="QU394" s="10"/>
      <c r="QV394" s="10"/>
      <c r="QW394" s="10"/>
      <c r="QX394" s="10"/>
      <c r="QY394" s="10"/>
      <c r="QZ394" s="10"/>
      <c r="RA394" s="10"/>
      <c r="RB394" s="10"/>
      <c r="RC394" s="10"/>
      <c r="RD394" s="10"/>
      <c r="RE394" s="10"/>
      <c r="RF394" s="10"/>
      <c r="RG394" s="10"/>
      <c r="RH394" s="10"/>
      <c r="RI394" s="10"/>
      <c r="RJ394" s="10"/>
      <c r="RK394" s="10"/>
      <c r="RL394" s="10"/>
      <c r="RM394" s="10"/>
      <c r="RN394" s="10"/>
      <c r="RO394" s="10"/>
      <c r="RP394" s="10"/>
      <c r="RQ394" s="10"/>
      <c r="RR394" s="10"/>
      <c r="RS394" s="10"/>
      <c r="RT394" s="10"/>
      <c r="RU394" s="10"/>
      <c r="RV394" s="10"/>
      <c r="RW394" s="10"/>
      <c r="RX394" s="10"/>
      <c r="RY394" s="10"/>
      <c r="RZ394" s="10"/>
      <c r="SA394" s="10"/>
      <c r="SB394" s="10"/>
      <c r="SC394" s="10"/>
      <c r="SD394" s="10"/>
      <c r="SE394" s="10"/>
      <c r="SF394" s="10"/>
      <c r="SG394" s="10"/>
      <c r="SH394" s="10"/>
      <c r="SI394" s="10"/>
      <c r="SJ394" s="10"/>
      <c r="SK394" s="10"/>
      <c r="SL394" s="10"/>
      <c r="SM394" s="10"/>
      <c r="SN394" s="10"/>
      <c r="SO394" s="10"/>
      <c r="SP394" s="10"/>
      <c r="SQ394" s="10"/>
      <c r="SR394" s="10"/>
      <c r="SS394" s="10"/>
      <c r="ST394" s="10"/>
      <c r="SU394" s="10"/>
      <c r="SV394" s="10"/>
      <c r="SW394" s="10"/>
      <c r="SX394" s="10"/>
      <c r="SY394" s="10"/>
      <c r="SZ394" s="10"/>
      <c r="TA394" s="10"/>
      <c r="TB394" s="10"/>
      <c r="TC394" s="10"/>
      <c r="TD394" s="10"/>
      <c r="TE394" s="10"/>
      <c r="TF394" s="10"/>
      <c r="TG394" s="10"/>
      <c r="TH394" s="10"/>
      <c r="TI394" s="10"/>
      <c r="TJ394" s="10"/>
      <c r="TK394" s="10"/>
      <c r="TL394" s="10"/>
      <c r="TM394" s="10"/>
      <c r="TN394" s="10"/>
      <c r="TO394" s="10"/>
      <c r="TP394" s="10"/>
      <c r="TQ394" s="10"/>
      <c r="TR394" s="10"/>
      <c r="TS394" s="10"/>
      <c r="TT394" s="10"/>
      <c r="TU394" s="10"/>
      <c r="TV394" s="10"/>
      <c r="TW394" s="10"/>
      <c r="TX394" s="10"/>
      <c r="TY394" s="10"/>
      <c r="TZ394" s="10"/>
      <c r="UA394" s="10"/>
      <c r="UB394" s="10"/>
      <c r="UC394" s="10"/>
      <c r="UD394" s="10"/>
      <c r="UE394" s="10"/>
      <c r="UF394" s="10"/>
      <c r="UG394" s="10"/>
      <c r="UH394" s="10"/>
      <c r="UI394" s="10"/>
      <c r="UJ394" s="10"/>
      <c r="UK394" s="10"/>
      <c r="UL394" s="10"/>
      <c r="UM394" s="10"/>
      <c r="UN394" s="10"/>
      <c r="UO394" s="10"/>
      <c r="UP394" s="10"/>
      <c r="UQ394" s="10"/>
      <c r="UR394" s="10"/>
      <c r="US394" s="10"/>
      <c r="UT394" s="10"/>
      <c r="UU394" s="10"/>
      <c r="UV394" s="10"/>
      <c r="UW394" s="10"/>
      <c r="UX394" s="10"/>
      <c r="UY394" s="10"/>
      <c r="UZ394" s="10"/>
      <c r="VA394" s="10"/>
      <c r="VB394" s="10"/>
      <c r="VC394" s="10"/>
      <c r="VD394" s="10"/>
      <c r="VE394" s="10"/>
      <c r="VF394" s="10"/>
      <c r="VG394" s="10"/>
      <c r="VH394" s="10"/>
      <c r="VI394" s="10"/>
      <c r="VJ394" s="10"/>
      <c r="VK394" s="10"/>
      <c r="VL394" s="10"/>
      <c r="VM394" s="10"/>
      <c r="VN394" s="10"/>
      <c r="VO394" s="10"/>
      <c r="VP394" s="10"/>
      <c r="VQ394" s="10"/>
      <c r="VR394" s="10"/>
      <c r="VS394" s="10"/>
      <c r="VT394" s="10"/>
      <c r="VU394" s="10"/>
      <c r="VV394" s="10"/>
      <c r="VW394" s="10"/>
      <c r="VX394" s="10"/>
      <c r="VY394" s="10"/>
      <c r="VZ394" s="10"/>
      <c r="WA394" s="10"/>
      <c r="WB394" s="10"/>
      <c r="WC394" s="10"/>
      <c r="WD394" s="10"/>
      <c r="WE394" s="10"/>
      <c r="WF394" s="10"/>
      <c r="WG394" s="10"/>
      <c r="WH394" s="10"/>
      <c r="WI394" s="10"/>
      <c r="WJ394" s="10"/>
      <c r="WK394" s="10"/>
      <c r="WL394" s="10"/>
      <c r="WM394" s="10"/>
      <c r="WN394" s="10"/>
      <c r="WO394" s="10"/>
      <c r="WP394" s="10"/>
      <c r="WQ394" s="10"/>
      <c r="WR394" s="10"/>
      <c r="WS394" s="10"/>
      <c r="WT394" s="10"/>
      <c r="WU394" s="10"/>
      <c r="WV394" s="10"/>
      <c r="WW394" s="10"/>
      <c r="WX394" s="10"/>
      <c r="WY394" s="10"/>
      <c r="WZ394" s="10"/>
      <c r="XA394" s="10"/>
      <c r="XB394" s="10"/>
      <c r="XC394" s="10"/>
      <c r="XD394" s="10"/>
      <c r="XE394" s="10"/>
      <c r="XF394" s="10"/>
      <c r="XG394" s="10"/>
      <c r="XH394" s="10"/>
      <c r="XI394" s="10"/>
      <c r="XJ394" s="10"/>
      <c r="XK394" s="10"/>
      <c r="XL394" s="10"/>
      <c r="XM394" s="10"/>
      <c r="XN394" s="10"/>
      <c r="XO394" s="10"/>
      <c r="XP394" s="10"/>
      <c r="XQ394" s="10"/>
      <c r="XR394" s="10"/>
      <c r="XS394" s="10"/>
      <c r="XT394" s="10"/>
      <c r="XU394" s="10"/>
      <c r="XV394" s="10"/>
      <c r="XW394" s="10"/>
      <c r="XX394" s="10"/>
      <c r="XY394" s="10"/>
      <c r="XZ394" s="10"/>
      <c r="YA394" s="10"/>
      <c r="YB394" s="10"/>
      <c r="YC394" s="10"/>
      <c r="YD394" s="10"/>
      <c r="YE394" s="10"/>
      <c r="YF394" s="10"/>
      <c r="YG394" s="10"/>
      <c r="YH394" s="10"/>
      <c r="YI394" s="10"/>
      <c r="YJ394" s="10"/>
      <c r="YK394" s="10"/>
      <c r="YL394" s="10"/>
      <c r="YM394" s="10"/>
      <c r="YN394" s="10"/>
      <c r="YO394" s="10"/>
      <c r="YP394" s="10"/>
      <c r="YQ394" s="10"/>
      <c r="YR394" s="10"/>
      <c r="YS394" s="10"/>
      <c r="YT394" s="10"/>
      <c r="YU394" s="10"/>
      <c r="YV394" s="10"/>
      <c r="YW394" s="10"/>
      <c r="YX394" s="10"/>
      <c r="YY394" s="10"/>
      <c r="YZ394" s="10"/>
      <c r="ZA394" s="10"/>
      <c r="ZB394" s="10"/>
      <c r="ZC394" s="10"/>
      <c r="ZD394" s="10"/>
      <c r="ZE394" s="10"/>
      <c r="ZF394" s="10"/>
      <c r="ZG394" s="10"/>
      <c r="ZH394" s="10"/>
      <c r="ZI394" s="10"/>
      <c r="ZJ394" s="10"/>
      <c r="ZK394" s="10"/>
      <c r="ZL394" s="10"/>
      <c r="ZM394" s="10"/>
      <c r="ZN394" s="10"/>
      <c r="ZO394" s="10"/>
      <c r="ZP394" s="10"/>
      <c r="ZQ394" s="10"/>
      <c r="ZR394" s="10"/>
      <c r="ZS394" s="10"/>
      <c r="ZT394" s="10"/>
      <c r="ZU394" s="10"/>
      <c r="ZV394" s="10"/>
      <c r="ZW394" s="10"/>
      <c r="ZX394" s="10"/>
      <c r="ZY394" s="10"/>
      <c r="ZZ394" s="10"/>
      <c r="AAA394" s="10"/>
      <c r="AAB394" s="10"/>
      <c r="AAC394" s="10"/>
      <c r="AAD394" s="10"/>
      <c r="AAE394" s="10"/>
      <c r="AAF394" s="10"/>
      <c r="AAG394" s="10"/>
      <c r="AAH394" s="10"/>
      <c r="AAI394" s="10"/>
      <c r="AAJ394" s="10"/>
      <c r="AAK394" s="10"/>
      <c r="AAL394" s="10"/>
      <c r="AAM394" s="10"/>
      <c r="AAN394" s="10"/>
      <c r="AAO394" s="10"/>
      <c r="AAP394" s="10"/>
      <c r="AAQ394" s="10"/>
      <c r="AAR394" s="10"/>
      <c r="AAS394" s="10"/>
      <c r="AAT394" s="10"/>
      <c r="AAU394" s="10"/>
      <c r="AAV394" s="10"/>
      <c r="AAW394" s="10"/>
      <c r="AAX394" s="10"/>
      <c r="AAY394" s="10"/>
      <c r="AAZ394" s="10"/>
      <c r="ABA394" s="10"/>
      <c r="ABB394" s="10"/>
      <c r="ABC394" s="10"/>
      <c r="ABD394" s="10"/>
      <c r="ABE394" s="10"/>
      <c r="ABF394" s="10"/>
      <c r="ABG394" s="10"/>
      <c r="ABH394" s="10"/>
      <c r="ABI394" s="10"/>
      <c r="ABJ394" s="10"/>
      <c r="ABK394" s="10"/>
      <c r="ABL394" s="10"/>
      <c r="ABM394" s="10"/>
      <c r="ABN394" s="10"/>
      <c r="ABO394" s="10"/>
      <c r="ABP394" s="10"/>
      <c r="ABQ394" s="10"/>
      <c r="ABR394" s="10"/>
      <c r="ABS394" s="10"/>
      <c r="ABT394" s="10"/>
      <c r="ABU394" s="10"/>
      <c r="ABV394" s="10"/>
      <c r="ABW394" s="10"/>
      <c r="ABX394" s="10"/>
      <c r="ABY394" s="10"/>
      <c r="ABZ394" s="10"/>
      <c r="ACA394" s="10"/>
      <c r="ACB394" s="10"/>
      <c r="ACC394" s="10"/>
      <c r="ACD394" s="10"/>
      <c r="ACE394" s="10"/>
      <c r="ACF394" s="10"/>
      <c r="ACG394" s="10"/>
      <c r="ACH394" s="10"/>
      <c r="ACI394" s="10"/>
      <c r="ACJ394" s="10"/>
      <c r="ACK394" s="10"/>
      <c r="ACL394" s="10"/>
      <c r="ACM394" s="10"/>
      <c r="ACN394" s="10"/>
      <c r="ACO394" s="10"/>
      <c r="ACP394" s="10"/>
      <c r="ACQ394" s="10"/>
      <c r="ACR394" s="10"/>
      <c r="ACS394" s="10"/>
      <c r="ACT394" s="10"/>
      <c r="ACU394" s="10"/>
      <c r="ACV394" s="10"/>
      <c r="ACW394" s="10"/>
      <c r="ACX394" s="10"/>
      <c r="ACY394" s="10"/>
      <c r="ACZ394" s="10"/>
      <c r="ADA394" s="10"/>
      <c r="ADB394" s="10"/>
      <c r="ADC394" s="10"/>
      <c r="ADD394" s="10"/>
      <c r="ADE394" s="10"/>
      <c r="ADF394" s="10"/>
      <c r="ADG394" s="10"/>
      <c r="ADH394" s="10"/>
      <c r="ADI394" s="10"/>
      <c r="ADJ394" s="10"/>
      <c r="ADK394" s="10"/>
      <c r="ADL394" s="10"/>
      <c r="ADM394" s="10"/>
      <c r="ADN394" s="10"/>
      <c r="ADO394" s="10"/>
      <c r="ADP394" s="10"/>
      <c r="ADQ394" s="10"/>
      <c r="ADR394" s="10"/>
      <c r="ADS394" s="10"/>
      <c r="ADT394" s="10"/>
      <c r="ADU394" s="10"/>
      <c r="ADV394" s="10"/>
      <c r="ADW394" s="10"/>
      <c r="ADX394" s="10"/>
      <c r="ADY394" s="10"/>
      <c r="ADZ394" s="10"/>
      <c r="AEA394" s="10"/>
      <c r="AEB394" s="10"/>
      <c r="AEC394" s="10"/>
      <c r="AED394" s="10"/>
      <c r="AEE394" s="10"/>
      <c r="AEF394" s="10"/>
      <c r="AEG394" s="10"/>
      <c r="AEH394" s="10"/>
      <c r="AEI394" s="10"/>
      <c r="AEJ394" s="10"/>
      <c r="AEK394" s="10"/>
      <c r="AEL394" s="10"/>
      <c r="AEM394" s="10"/>
      <c r="AEN394" s="10"/>
      <c r="AEO394" s="10"/>
      <c r="AEP394" s="10"/>
      <c r="AEQ394" s="10"/>
      <c r="AER394" s="10"/>
      <c r="AES394" s="10"/>
      <c r="AET394" s="10"/>
      <c r="AEU394" s="10"/>
      <c r="AEV394" s="10"/>
      <c r="AEW394" s="10"/>
      <c r="AEX394" s="10"/>
      <c r="AEY394" s="10"/>
      <c r="AEZ394" s="10"/>
      <c r="AFA394" s="10"/>
      <c r="AFB394" s="10"/>
      <c r="AFC394" s="10"/>
      <c r="AFD394" s="10"/>
      <c r="AFE394" s="10"/>
      <c r="AFF394" s="10"/>
      <c r="AFG394" s="10"/>
      <c r="AFH394" s="10"/>
      <c r="AFI394" s="10"/>
      <c r="AFJ394" s="10"/>
      <c r="AFK394" s="10"/>
      <c r="AFL394" s="10"/>
      <c r="AFM394" s="10"/>
      <c r="AFN394" s="10"/>
      <c r="AFO394" s="10"/>
      <c r="AFP394" s="10"/>
      <c r="AFQ394" s="10"/>
      <c r="AFR394" s="10"/>
      <c r="AFS394" s="10"/>
      <c r="AFT394" s="10"/>
      <c r="AFU394" s="10"/>
      <c r="AFV394" s="10"/>
      <c r="AFW394" s="10"/>
      <c r="AFX394" s="10"/>
      <c r="AFY394" s="10"/>
      <c r="AFZ394" s="10"/>
      <c r="AGA394" s="10"/>
      <c r="AGB394" s="10"/>
      <c r="AGC394" s="10"/>
      <c r="AGD394" s="10"/>
      <c r="AGE394" s="10"/>
      <c r="AGF394" s="10"/>
      <c r="AGG394" s="10"/>
      <c r="AGH394" s="10"/>
      <c r="AGI394" s="10"/>
      <c r="AGJ394" s="10"/>
      <c r="AGK394" s="10"/>
      <c r="AGL394" s="10"/>
      <c r="AGM394" s="10"/>
      <c r="AGN394" s="10"/>
      <c r="AGO394" s="10"/>
      <c r="AGP394" s="10"/>
      <c r="AGQ394" s="10"/>
      <c r="AGR394" s="10"/>
      <c r="AGS394" s="10"/>
      <c r="AGT394" s="10"/>
      <c r="AGU394" s="10"/>
      <c r="AGV394" s="10"/>
      <c r="AGW394" s="10"/>
      <c r="AGX394" s="10"/>
      <c r="AGY394" s="10"/>
      <c r="AGZ394" s="10"/>
      <c r="AHA394" s="10"/>
      <c r="AHB394" s="10"/>
      <c r="AHC394" s="10"/>
      <c r="AHD394" s="10"/>
      <c r="AHE394" s="10"/>
      <c r="AHF394" s="10"/>
      <c r="AHG394" s="10"/>
      <c r="AHH394" s="10"/>
      <c r="AHI394" s="10"/>
      <c r="AHJ394" s="10"/>
      <c r="AHK394" s="10"/>
      <c r="AHL394" s="10"/>
      <c r="AHM394" s="10"/>
      <c r="AHN394" s="10"/>
      <c r="AHO394" s="10"/>
      <c r="AHP394" s="10"/>
      <c r="AHQ394" s="10"/>
      <c r="AHR394" s="10"/>
      <c r="AHS394" s="10"/>
      <c r="AHT394" s="10"/>
      <c r="AHU394" s="10"/>
      <c r="AHV394" s="10"/>
      <c r="AHW394" s="10"/>
      <c r="AHX394" s="10"/>
      <c r="AHY394" s="10"/>
      <c r="AHZ394" s="10"/>
      <c r="AIA394" s="10"/>
      <c r="AIB394" s="10"/>
      <c r="AIC394" s="10"/>
      <c r="AID394" s="10"/>
      <c r="AIE394" s="10"/>
      <c r="AIF394" s="10"/>
      <c r="AIG394" s="10"/>
      <c r="AIH394" s="10"/>
      <c r="AII394" s="10"/>
      <c r="AIJ394" s="10"/>
      <c r="AIK394" s="10"/>
      <c r="AIL394" s="10"/>
      <c r="AIM394" s="10"/>
      <c r="AIN394" s="10"/>
      <c r="AIO394" s="10"/>
      <c r="AIP394" s="10"/>
      <c r="AIQ394" s="10"/>
      <c r="AIR394" s="10"/>
      <c r="AIS394" s="10"/>
      <c r="AIT394" s="10"/>
      <c r="AIU394" s="10"/>
      <c r="AIV394" s="10"/>
      <c r="AIW394" s="10"/>
      <c r="AIX394" s="10"/>
      <c r="AIY394" s="10"/>
      <c r="AIZ394" s="10"/>
      <c r="AJA394" s="10"/>
      <c r="AJB394" s="10"/>
      <c r="AJC394" s="10"/>
      <c r="AJD394" s="10"/>
      <c r="AJE394" s="10"/>
      <c r="AJF394" s="10"/>
      <c r="AJG394" s="10"/>
      <c r="AJH394" s="10"/>
      <c r="AJI394" s="10"/>
      <c r="AJJ394" s="10"/>
      <c r="AJK394" s="10"/>
      <c r="AJL394" s="10"/>
      <c r="AJM394" s="10"/>
      <c r="AJN394" s="10"/>
      <c r="AJO394" s="10"/>
      <c r="AJP394" s="10"/>
      <c r="AJQ394" s="10"/>
      <c r="AJR394" s="10"/>
      <c r="AJS394" s="10"/>
      <c r="AJT394" s="10"/>
      <c r="AJU394" s="10"/>
      <c r="AJV394" s="10"/>
      <c r="AJW394" s="10"/>
      <c r="AJX394" s="10"/>
      <c r="AJY394" s="10"/>
      <c r="AJZ394" s="10"/>
      <c r="AKA394" s="10"/>
      <c r="AKB394" s="10"/>
      <c r="AKC394" s="10"/>
      <c r="AKD394" s="10"/>
      <c r="AKE394" s="10"/>
      <c r="AKF394" s="10"/>
      <c r="AKG394" s="10"/>
      <c r="AKH394" s="10"/>
      <c r="AKI394" s="10"/>
      <c r="AKJ394" s="10"/>
      <c r="AKK394" s="10"/>
      <c r="AKL394" s="10"/>
      <c r="AKM394" s="10"/>
      <c r="AKN394" s="10"/>
      <c r="AKO394" s="10"/>
      <c r="AKP394" s="10"/>
      <c r="AKQ394" s="10"/>
      <c r="AKR394" s="10"/>
      <c r="AKS394" s="10"/>
      <c r="AKT394" s="10"/>
      <c r="AKU394" s="10"/>
      <c r="AKV394" s="10"/>
      <c r="AKW394" s="10"/>
      <c r="AKX394" s="10"/>
      <c r="AKY394" s="10"/>
      <c r="AKZ394" s="10"/>
      <c r="ALA394" s="10"/>
      <c r="ALB394" s="10"/>
      <c r="ALC394" s="10"/>
      <c r="ALD394" s="10"/>
      <c r="ALE394" s="10"/>
      <c r="ALF394" s="10"/>
      <c r="ALG394" s="10"/>
      <c r="ALH394" s="10"/>
      <c r="ALI394" s="10"/>
      <c r="ALJ394" s="10"/>
      <c r="ALK394" s="10"/>
      <c r="ALL394" s="10"/>
      <c r="ALM394" s="10"/>
      <c r="ALN394" s="10"/>
      <c r="ALO394" s="10"/>
      <c r="ALP394" s="10"/>
      <c r="ALQ394" s="10"/>
      <c r="ALR394" s="10"/>
      <c r="ALS394" s="10"/>
      <c r="ALT394" s="10"/>
      <c r="ALU394" s="10"/>
      <c r="ALV394" s="10"/>
      <c r="ALW394" s="10"/>
      <c r="ALX394" s="10"/>
      <c r="ALY394" s="10"/>
      <c r="ALZ394" s="10"/>
      <c r="AMA394" s="10"/>
      <c r="AMB394" s="10"/>
      <c r="AMC394" s="10"/>
      <c r="AMD394" s="10"/>
      <c r="AME394" s="10"/>
      <c r="AMF394" s="10"/>
      <c r="AMG394" s="10"/>
      <c r="AMH394" s="10"/>
      <c r="AMI394" s="10"/>
      <c r="AMJ394" s="10"/>
      <c r="AMK394" s="10"/>
      <c r="AML394" s="10"/>
      <c r="AMM394" s="10"/>
      <c r="AMN394" s="10"/>
      <c r="AMO394" s="10"/>
      <c r="AMP394" s="10"/>
      <c r="AMQ394" s="10"/>
      <c r="AMR394" s="10"/>
      <c r="AMS394" s="10"/>
      <c r="AMT394" s="10"/>
      <c r="AMU394" s="10"/>
      <c r="AMV394" s="10"/>
      <c r="AMW394" s="10"/>
      <c r="AMX394" s="10"/>
      <c r="AMY394" s="10"/>
      <c r="AMZ394" s="10"/>
      <c r="ANA394" s="10"/>
      <c r="ANB394" s="10"/>
      <c r="ANC394" s="10"/>
      <c r="AND394" s="10"/>
      <c r="ANE394" s="10"/>
      <c r="ANF394" s="10"/>
      <c r="ANG394" s="10"/>
      <c r="ANH394" s="10"/>
      <c r="ANI394" s="10"/>
      <c r="ANJ394" s="10"/>
      <c r="ANK394" s="10"/>
      <c r="ANL394" s="10"/>
      <c r="ANM394" s="10"/>
      <c r="ANN394" s="10"/>
      <c r="ANO394" s="10"/>
      <c r="ANP394" s="10"/>
      <c r="ANQ394" s="10"/>
      <c r="ANR394" s="10"/>
      <c r="ANS394" s="10"/>
      <c r="ANT394" s="10"/>
      <c r="ANU394" s="10"/>
      <c r="ANV394" s="10"/>
      <c r="ANW394" s="10"/>
      <c r="ANX394" s="10"/>
      <c r="ANY394" s="10"/>
      <c r="ANZ394" s="10"/>
      <c r="AOA394" s="10"/>
      <c r="AOB394" s="10"/>
      <c r="AOC394" s="10"/>
      <c r="AOD394" s="10"/>
      <c r="AOE394" s="10"/>
      <c r="AOF394" s="10"/>
      <c r="AOG394" s="10"/>
      <c r="AOH394" s="10"/>
      <c r="AOI394" s="10"/>
      <c r="AOJ394" s="10"/>
      <c r="AOK394" s="10"/>
      <c r="AOL394" s="10"/>
      <c r="AOM394" s="10"/>
      <c r="AON394" s="10"/>
      <c r="AOO394" s="10"/>
      <c r="AOP394" s="10"/>
      <c r="AOQ394" s="10"/>
      <c r="AOR394" s="10"/>
      <c r="AOS394" s="10"/>
      <c r="AOT394" s="10"/>
      <c r="AOU394" s="10"/>
      <c r="AOV394" s="10"/>
      <c r="AOW394" s="10"/>
      <c r="AOX394" s="10"/>
      <c r="AOY394" s="10"/>
      <c r="AOZ394" s="10"/>
      <c r="APA394" s="10"/>
      <c r="APB394" s="10"/>
      <c r="APC394" s="10"/>
      <c r="APD394" s="10"/>
      <c r="APE394" s="10"/>
      <c r="APF394" s="10"/>
      <c r="APG394" s="10"/>
      <c r="APH394" s="10"/>
      <c r="API394" s="10"/>
      <c r="APJ394" s="10"/>
      <c r="APK394" s="10"/>
      <c r="APL394" s="10"/>
      <c r="APM394" s="10"/>
      <c r="APN394" s="10"/>
      <c r="APO394" s="10"/>
      <c r="APP394" s="10"/>
      <c r="APQ394" s="10"/>
      <c r="APR394" s="10"/>
      <c r="APS394" s="10"/>
      <c r="APT394" s="10"/>
      <c r="APU394" s="10"/>
      <c r="APV394" s="10"/>
      <c r="APW394" s="10"/>
      <c r="APX394" s="10"/>
      <c r="APY394" s="10"/>
      <c r="APZ394" s="10"/>
      <c r="AQA394" s="10"/>
      <c r="AQB394" s="10"/>
      <c r="AQC394" s="10"/>
      <c r="AQD394" s="10"/>
      <c r="AQE394" s="10"/>
      <c r="AQF394" s="10"/>
      <c r="AQG394" s="10"/>
      <c r="AQH394" s="10"/>
      <c r="AQI394" s="10"/>
      <c r="AQJ394" s="10"/>
      <c r="AQK394" s="10"/>
      <c r="AQL394" s="10"/>
      <c r="AQM394" s="10"/>
      <c r="AQN394" s="10"/>
      <c r="AQO394" s="10"/>
      <c r="AQP394" s="10"/>
      <c r="AQQ394" s="10"/>
      <c r="AQR394" s="10"/>
      <c r="AQS394" s="10"/>
      <c r="AQT394" s="10"/>
      <c r="AQU394" s="10"/>
      <c r="AQV394" s="10"/>
      <c r="AQW394" s="10"/>
      <c r="AQX394" s="10"/>
      <c r="AQY394" s="10"/>
      <c r="AQZ394" s="10"/>
      <c r="ARA394" s="10"/>
      <c r="ARB394" s="10"/>
      <c r="ARC394" s="10"/>
      <c r="ARD394" s="10"/>
      <c r="ARE394" s="10"/>
      <c r="ARF394" s="10"/>
      <c r="ARG394" s="10"/>
      <c r="ARH394" s="10"/>
      <c r="ARI394" s="10"/>
      <c r="ARJ394" s="10"/>
      <c r="ARK394" s="10"/>
      <c r="ARL394" s="10"/>
      <c r="ARM394" s="10"/>
      <c r="ARN394" s="10"/>
      <c r="ARO394" s="10"/>
      <c r="ARP394" s="10"/>
      <c r="ARQ394" s="10"/>
      <c r="ARR394" s="10"/>
      <c r="ARS394" s="10"/>
      <c r="ART394" s="10"/>
      <c r="ARU394" s="10"/>
      <c r="ARV394" s="10"/>
      <c r="ARW394" s="10"/>
      <c r="ARX394" s="10"/>
      <c r="ARY394" s="10"/>
      <c r="ARZ394" s="10"/>
      <c r="ASA394" s="10"/>
      <c r="ASB394" s="10"/>
      <c r="ASC394" s="10"/>
      <c r="ASD394" s="10"/>
      <c r="ASE394" s="10"/>
      <c r="ASF394" s="10"/>
      <c r="ASG394" s="10"/>
      <c r="ASH394" s="10"/>
      <c r="ASI394" s="10"/>
      <c r="ASJ394" s="10"/>
      <c r="ASK394" s="10"/>
      <c r="ASL394" s="10"/>
      <c r="ASM394" s="10"/>
      <c r="ASN394" s="10"/>
      <c r="ASO394" s="10"/>
      <c r="ASP394" s="10"/>
      <c r="ASQ394" s="10"/>
      <c r="ASR394" s="10"/>
      <c r="ASS394" s="10"/>
      <c r="AST394" s="10"/>
      <c r="ASU394" s="10"/>
      <c r="ASV394" s="10"/>
      <c r="ASW394" s="10"/>
      <c r="ASX394" s="10"/>
      <c r="ASY394" s="10"/>
      <c r="ASZ394" s="10"/>
      <c r="ATA394" s="10"/>
      <c r="ATB394" s="10"/>
      <c r="ATC394" s="10"/>
      <c r="ATD394" s="10"/>
      <c r="ATE394" s="10"/>
      <c r="ATF394" s="10"/>
      <c r="ATG394" s="10"/>
      <c r="ATH394" s="10"/>
      <c r="ATI394" s="10"/>
      <c r="ATJ394" s="10"/>
      <c r="ATK394" s="10"/>
      <c r="ATL394" s="10"/>
      <c r="ATM394" s="10"/>
      <c r="ATN394" s="10"/>
      <c r="ATO394" s="10"/>
      <c r="ATP394" s="10"/>
      <c r="ATQ394" s="10"/>
      <c r="ATR394" s="10"/>
      <c r="ATS394" s="10"/>
      <c r="ATT394" s="10"/>
      <c r="ATU394" s="10"/>
      <c r="ATV394" s="10"/>
      <c r="ATW394" s="10"/>
      <c r="ATX394" s="10"/>
      <c r="ATY394" s="10"/>
      <c r="ATZ394" s="10"/>
      <c r="AUA394" s="10"/>
      <c r="AUB394" s="10"/>
      <c r="AUC394" s="10"/>
      <c r="AUD394" s="10"/>
      <c r="AUE394" s="10"/>
      <c r="AUF394" s="10"/>
      <c r="AUG394" s="10"/>
      <c r="AUH394" s="10"/>
      <c r="AUI394" s="10"/>
      <c r="AUJ394" s="10"/>
      <c r="AUK394" s="10"/>
      <c r="AUL394" s="10"/>
      <c r="AUM394" s="10"/>
      <c r="AUN394" s="10"/>
      <c r="AUO394" s="10"/>
      <c r="AUP394" s="10"/>
      <c r="AUQ394" s="10"/>
      <c r="AUR394" s="10"/>
      <c r="AUS394" s="10"/>
      <c r="AUT394" s="10"/>
      <c r="AUU394" s="10"/>
      <c r="AUV394" s="10"/>
      <c r="AUW394" s="10"/>
      <c r="AUX394" s="10"/>
      <c r="AUY394" s="10"/>
      <c r="AUZ394" s="10"/>
      <c r="AVA394" s="10"/>
      <c r="AVB394" s="10"/>
      <c r="AVC394" s="10"/>
      <c r="AVD394" s="10"/>
      <c r="AVE394" s="10"/>
      <c r="AVF394" s="10"/>
      <c r="AVG394" s="10"/>
      <c r="AVH394" s="10"/>
      <c r="AVI394" s="10"/>
      <c r="AVJ394" s="10"/>
      <c r="AVK394" s="10"/>
      <c r="AVL394" s="10"/>
      <c r="AVM394" s="10"/>
      <c r="AVN394" s="10"/>
      <c r="AVO394" s="10"/>
      <c r="AVP394" s="10"/>
      <c r="AVQ394" s="10"/>
      <c r="AVR394" s="10"/>
      <c r="AVS394" s="10"/>
      <c r="AVT394" s="10"/>
      <c r="AVU394" s="10"/>
      <c r="AVV394" s="10"/>
      <c r="AVW394" s="10"/>
      <c r="AVX394" s="10"/>
      <c r="AVY394" s="10"/>
      <c r="AVZ394" s="10"/>
      <c r="AWA394" s="10"/>
      <c r="AWB394" s="10"/>
      <c r="AWC394" s="10"/>
      <c r="AWD394" s="10"/>
      <c r="AWE394" s="10"/>
      <c r="AWF394" s="10"/>
      <c r="AWG394" s="10"/>
      <c r="AWH394" s="10"/>
      <c r="AWI394" s="10"/>
      <c r="AWJ394" s="10"/>
      <c r="AWK394" s="10"/>
      <c r="AWL394" s="10"/>
      <c r="AWM394" s="10"/>
      <c r="AWN394" s="10"/>
      <c r="AWO394" s="10"/>
      <c r="AWP394" s="10"/>
      <c r="AWQ394" s="10"/>
      <c r="AWR394" s="10"/>
      <c r="AWS394" s="10"/>
      <c r="AWT394" s="10"/>
      <c r="AWU394" s="10"/>
      <c r="AWV394" s="10"/>
      <c r="AWW394" s="10"/>
      <c r="AWX394" s="10"/>
      <c r="AWY394" s="10"/>
      <c r="AWZ394" s="10"/>
      <c r="AXA394" s="10"/>
      <c r="AXB394" s="10"/>
      <c r="AXC394" s="10"/>
      <c r="AXD394" s="10"/>
      <c r="AXE394" s="10"/>
      <c r="AXF394" s="10"/>
      <c r="AXG394" s="10"/>
      <c r="AXH394" s="10"/>
      <c r="AXI394" s="10"/>
      <c r="AXJ394" s="10"/>
      <c r="AXK394" s="10"/>
      <c r="AXL394" s="10"/>
      <c r="AXM394" s="10"/>
      <c r="AXN394" s="10"/>
      <c r="AXO394" s="10"/>
      <c r="AXP394" s="10"/>
      <c r="AXQ394" s="10"/>
      <c r="AXR394" s="10"/>
      <c r="AXS394" s="10"/>
      <c r="AXT394" s="10"/>
      <c r="AXU394" s="10"/>
      <c r="AXV394" s="10"/>
      <c r="AXW394" s="10"/>
      <c r="AXX394" s="10"/>
      <c r="AXY394" s="10"/>
      <c r="AXZ394" s="10"/>
      <c r="AYA394" s="10"/>
      <c r="AYB394" s="10"/>
      <c r="AYC394" s="10"/>
      <c r="AYD394" s="10"/>
      <c r="AYE394" s="10"/>
      <c r="AYF394" s="10"/>
      <c r="AYG394" s="10"/>
      <c r="AYH394" s="10"/>
      <c r="AYI394" s="10"/>
      <c r="AYJ394" s="10"/>
      <c r="AYK394" s="10"/>
      <c r="AYL394" s="10"/>
      <c r="AYM394" s="10"/>
      <c r="AYN394" s="10"/>
      <c r="AYO394" s="10"/>
      <c r="AYP394" s="10"/>
      <c r="AYQ394" s="10"/>
      <c r="AYR394" s="10"/>
      <c r="AYS394" s="10"/>
      <c r="AYT394" s="10"/>
      <c r="AYU394" s="10"/>
      <c r="AYV394" s="10"/>
      <c r="AYW394" s="10"/>
      <c r="AYX394" s="10"/>
      <c r="AYY394" s="10"/>
      <c r="AYZ394" s="10"/>
      <c r="AZA394" s="10"/>
      <c r="AZB394" s="10"/>
      <c r="AZC394" s="10"/>
      <c r="AZD394" s="10"/>
      <c r="AZE394" s="10"/>
      <c r="AZF394" s="10"/>
      <c r="AZG394" s="10"/>
      <c r="AZH394" s="10"/>
      <c r="AZI394" s="10"/>
      <c r="AZJ394" s="10"/>
      <c r="AZK394" s="10"/>
      <c r="AZL394" s="10"/>
      <c r="AZM394" s="10"/>
      <c r="AZN394" s="10"/>
      <c r="AZO394" s="10"/>
      <c r="AZP394" s="10"/>
      <c r="AZQ394" s="10"/>
      <c r="AZR394" s="10"/>
      <c r="AZS394" s="10"/>
      <c r="AZT394" s="10"/>
      <c r="AZU394" s="10"/>
      <c r="AZV394" s="10"/>
      <c r="AZW394" s="10"/>
      <c r="AZX394" s="10"/>
      <c r="AZY394" s="10"/>
      <c r="AZZ394" s="10"/>
      <c r="BAA394" s="10"/>
      <c r="BAB394" s="10"/>
      <c r="BAC394" s="10"/>
      <c r="BAD394" s="10"/>
      <c r="BAE394" s="10"/>
      <c r="BAF394" s="10"/>
      <c r="BAG394" s="10"/>
      <c r="BAH394" s="10"/>
      <c r="BAI394" s="10"/>
      <c r="BAJ394" s="10"/>
      <c r="BAK394" s="10"/>
      <c r="BAL394" s="10"/>
      <c r="BAM394" s="10"/>
      <c r="BAN394" s="10"/>
      <c r="BAO394" s="10"/>
      <c r="BAP394" s="10"/>
      <c r="BAQ394" s="10"/>
      <c r="BAR394" s="10"/>
      <c r="BAS394" s="10"/>
      <c r="BAT394" s="10"/>
      <c r="BAU394" s="10"/>
      <c r="BAV394" s="10"/>
      <c r="BAW394" s="10"/>
      <c r="BAX394" s="10"/>
      <c r="BAY394" s="10"/>
      <c r="BAZ394" s="10"/>
      <c r="BBA394" s="10"/>
      <c r="BBB394" s="10"/>
      <c r="BBC394" s="10"/>
      <c r="BBD394" s="10"/>
      <c r="BBE394" s="10"/>
      <c r="BBF394" s="10"/>
      <c r="BBG394" s="10"/>
      <c r="BBH394" s="10"/>
      <c r="BBI394" s="10"/>
      <c r="BBJ394" s="10"/>
      <c r="BBK394" s="10"/>
      <c r="BBL394" s="10"/>
      <c r="BBM394" s="10"/>
      <c r="BBN394" s="10"/>
      <c r="BBO394" s="10"/>
      <c r="BBP394" s="10"/>
      <c r="BBQ394" s="10"/>
      <c r="BBR394" s="10"/>
      <c r="BBS394" s="10"/>
      <c r="BBT394" s="10"/>
      <c r="BBU394" s="10"/>
      <c r="BBV394" s="10"/>
      <c r="BBW394" s="10"/>
      <c r="BBX394" s="10"/>
      <c r="BBY394" s="10"/>
      <c r="BBZ394" s="10"/>
      <c r="BCA394" s="10"/>
      <c r="BCB394" s="10"/>
      <c r="BCC394" s="10"/>
      <c r="BCD394" s="10"/>
      <c r="BCE394" s="10"/>
      <c r="BCF394" s="10"/>
      <c r="BCG394" s="10"/>
      <c r="BCH394" s="10"/>
      <c r="BCI394" s="10"/>
      <c r="BCJ394" s="10"/>
      <c r="BCK394" s="10"/>
      <c r="BCL394" s="10"/>
      <c r="BCM394" s="10"/>
      <c r="BCN394" s="10"/>
      <c r="BCO394" s="10"/>
      <c r="BCP394" s="10"/>
      <c r="BCQ394" s="10"/>
      <c r="BCR394" s="10"/>
      <c r="BCS394" s="10"/>
      <c r="BCT394" s="10"/>
    </row>
    <row r="395" spans="1:1450" s="37" customFormat="1" x14ac:dyDescent="0.25">
      <c r="A395" s="17" t="s">
        <v>503</v>
      </c>
      <c r="B395" s="43" t="s">
        <v>503</v>
      </c>
      <c r="C395" s="43" t="s">
        <v>84</v>
      </c>
      <c r="D395" s="43" t="s">
        <v>549</v>
      </c>
      <c r="E395" s="43" t="s">
        <v>548</v>
      </c>
      <c r="F395" s="43" t="s">
        <v>476</v>
      </c>
      <c r="G395" s="43">
        <v>472</v>
      </c>
      <c r="H395" s="43">
        <v>52</v>
      </c>
      <c r="I395" s="43">
        <v>46</v>
      </c>
      <c r="J395" s="29"/>
      <c r="K395" s="29"/>
      <c r="L395" s="29"/>
      <c r="M395" s="29"/>
      <c r="N395" s="29"/>
      <c r="O395" s="29" t="str">
        <f t="shared" si="70"/>
        <v/>
      </c>
      <c r="P395" s="29"/>
      <c r="Q395" s="44">
        <f>ABS(G395-$K$394)</f>
        <v>1055.2</v>
      </c>
      <c r="R395" s="30">
        <f>IF(Q395&gt;$P$394,"",G395)</f>
        <v>472</v>
      </c>
      <c r="S395" s="30">
        <f t="shared" si="60"/>
        <v>46</v>
      </c>
      <c r="T395" s="29"/>
      <c r="U395" s="29"/>
      <c r="V395" s="29"/>
      <c r="W395" s="44">
        <f>IF(R395="","",((R395-$T$394)/S395)^2)</f>
        <v>0.22356450850661624</v>
      </c>
      <c r="X395" s="29"/>
      <c r="Y395" s="31"/>
      <c r="Z395" s="31"/>
      <c r="AA395" s="31"/>
      <c r="AB395" s="31"/>
      <c r="AC395" s="29"/>
      <c r="AD395" s="29"/>
      <c r="AE395" s="29"/>
      <c r="AF395" s="29"/>
      <c r="AG395" s="63"/>
      <c r="AH395" s="32"/>
      <c r="AI395" s="32"/>
      <c r="AJ395" s="32"/>
      <c r="AK395" s="32"/>
      <c r="AL395" s="29"/>
      <c r="AO395" s="29"/>
      <c r="AP395" s="29"/>
      <c r="AQ395" s="29"/>
      <c r="AR395" s="29"/>
      <c r="AS395" s="29"/>
      <c r="AT395" s="29"/>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c r="JC395" s="10"/>
      <c r="JD395" s="10"/>
      <c r="JE395" s="10"/>
      <c r="JF395" s="10"/>
      <c r="JG395" s="10"/>
      <c r="JH395" s="10"/>
      <c r="JI395" s="10"/>
      <c r="JJ395" s="10"/>
      <c r="JK395" s="10"/>
      <c r="JL395" s="10"/>
      <c r="JM395" s="10"/>
      <c r="JN395" s="10"/>
      <c r="JO395" s="10"/>
      <c r="JP395" s="10"/>
      <c r="JQ395" s="10"/>
      <c r="JR395" s="10"/>
      <c r="JS395" s="10"/>
      <c r="JT395" s="10"/>
      <c r="JU395" s="10"/>
      <c r="JV395" s="10"/>
      <c r="JW395" s="10"/>
      <c r="JX395" s="10"/>
      <c r="JY395" s="10"/>
      <c r="JZ395" s="10"/>
      <c r="KA395" s="10"/>
      <c r="KB395" s="10"/>
      <c r="KC395" s="10"/>
      <c r="KD395" s="10"/>
      <c r="KE395" s="10"/>
      <c r="KF395" s="10"/>
      <c r="KG395" s="10"/>
      <c r="KH395" s="10"/>
      <c r="KI395" s="10"/>
      <c r="KJ395" s="10"/>
      <c r="KK395" s="10"/>
      <c r="KL395" s="10"/>
      <c r="KM395" s="10"/>
      <c r="KN395" s="10"/>
      <c r="KO395" s="10"/>
      <c r="KP395" s="10"/>
      <c r="KQ395" s="10"/>
      <c r="KR395" s="10"/>
      <c r="KS395" s="10"/>
      <c r="KT395" s="10"/>
      <c r="KU395" s="10"/>
      <c r="KV395" s="10"/>
      <c r="KW395" s="10"/>
      <c r="KX395" s="10"/>
      <c r="KY395" s="10"/>
      <c r="KZ395" s="10"/>
      <c r="LA395" s="10"/>
      <c r="LB395" s="10"/>
      <c r="LC395" s="10"/>
      <c r="LD395" s="10"/>
      <c r="LE395" s="10"/>
      <c r="LF395" s="10"/>
      <c r="LG395" s="10"/>
      <c r="LH395" s="10"/>
      <c r="LI395" s="10"/>
      <c r="LJ395" s="10"/>
      <c r="LK395" s="10"/>
      <c r="LL395" s="10"/>
      <c r="LM395" s="10"/>
      <c r="LN395" s="10"/>
      <c r="LO395" s="10"/>
      <c r="LP395" s="10"/>
      <c r="LQ395" s="10"/>
      <c r="LR395" s="10"/>
      <c r="LS395" s="10"/>
      <c r="LT395" s="10"/>
      <c r="LU395" s="10"/>
      <c r="LV395" s="10"/>
      <c r="LW395" s="10"/>
      <c r="LX395" s="10"/>
      <c r="LY395" s="10"/>
      <c r="LZ395" s="10"/>
      <c r="MA395" s="10"/>
      <c r="MB395" s="10"/>
      <c r="MC395" s="10"/>
      <c r="MD395" s="10"/>
      <c r="ME395" s="10"/>
      <c r="MF395" s="10"/>
      <c r="MG395" s="10"/>
      <c r="MH395" s="10"/>
      <c r="MI395" s="10"/>
      <c r="MJ395" s="10"/>
      <c r="MK395" s="10"/>
      <c r="ML395" s="10"/>
      <c r="MM395" s="10"/>
      <c r="MN395" s="10"/>
      <c r="MO395" s="10"/>
      <c r="MP395" s="10"/>
      <c r="MQ395" s="10"/>
      <c r="MR395" s="10"/>
      <c r="MS395" s="10"/>
      <c r="MT395" s="10"/>
      <c r="MU395" s="10"/>
      <c r="MV395" s="10"/>
      <c r="MW395" s="10"/>
      <c r="MX395" s="10"/>
      <c r="MY395" s="10"/>
      <c r="MZ395" s="10"/>
      <c r="NA395" s="10"/>
      <c r="NB395" s="10"/>
      <c r="NC395" s="10"/>
      <c r="ND395" s="10"/>
      <c r="NE395" s="10"/>
      <c r="NF395" s="10"/>
      <c r="NG395" s="10"/>
      <c r="NH395" s="10"/>
      <c r="NI395" s="10"/>
      <c r="NJ395" s="10"/>
      <c r="NK395" s="10"/>
      <c r="NL395" s="10"/>
      <c r="NM395" s="10"/>
      <c r="NN395" s="10"/>
      <c r="NO395" s="10"/>
      <c r="NP395" s="10"/>
      <c r="NQ395" s="10"/>
      <c r="NR395" s="10"/>
      <c r="NS395" s="10"/>
      <c r="NT395" s="10"/>
      <c r="NU395" s="10"/>
      <c r="NV395" s="10"/>
      <c r="NW395" s="10"/>
      <c r="NX395" s="10"/>
      <c r="NY395" s="10"/>
      <c r="NZ395" s="10"/>
      <c r="OA395" s="10"/>
      <c r="OB395" s="10"/>
      <c r="OC395" s="10"/>
      <c r="OD395" s="10"/>
      <c r="OE395" s="10"/>
      <c r="OF395" s="10"/>
      <c r="OG395" s="10"/>
      <c r="OH395" s="10"/>
      <c r="OI395" s="10"/>
      <c r="OJ395" s="10"/>
      <c r="OK395" s="10"/>
      <c r="OL395" s="10"/>
      <c r="OM395" s="10"/>
      <c r="ON395" s="10"/>
      <c r="OO395" s="10"/>
      <c r="OP395" s="10"/>
      <c r="OQ395" s="10"/>
      <c r="OR395" s="10"/>
      <c r="OS395" s="10"/>
      <c r="OT395" s="10"/>
      <c r="OU395" s="10"/>
      <c r="OV395" s="10"/>
      <c r="OW395" s="10"/>
      <c r="OX395" s="10"/>
      <c r="OY395" s="10"/>
      <c r="OZ395" s="10"/>
      <c r="PA395" s="10"/>
      <c r="PB395" s="10"/>
      <c r="PC395" s="10"/>
      <c r="PD395" s="10"/>
      <c r="PE395" s="10"/>
      <c r="PF395" s="10"/>
      <c r="PG395" s="10"/>
      <c r="PH395" s="10"/>
      <c r="PI395" s="10"/>
      <c r="PJ395" s="10"/>
      <c r="PK395" s="10"/>
      <c r="PL395" s="10"/>
      <c r="PM395" s="10"/>
      <c r="PN395" s="10"/>
      <c r="PO395" s="10"/>
      <c r="PP395" s="10"/>
      <c r="PQ395" s="10"/>
      <c r="PR395" s="10"/>
      <c r="PS395" s="10"/>
      <c r="PT395" s="10"/>
      <c r="PU395" s="10"/>
      <c r="PV395" s="10"/>
      <c r="PW395" s="10"/>
      <c r="PX395" s="10"/>
      <c r="PY395" s="10"/>
      <c r="PZ395" s="10"/>
      <c r="QA395" s="10"/>
      <c r="QB395" s="10"/>
      <c r="QC395" s="10"/>
      <c r="QD395" s="10"/>
      <c r="QE395" s="10"/>
      <c r="QF395" s="10"/>
      <c r="QG395" s="10"/>
      <c r="QH395" s="10"/>
      <c r="QI395" s="10"/>
      <c r="QJ395" s="10"/>
      <c r="QK395" s="10"/>
      <c r="QL395" s="10"/>
      <c r="QM395" s="10"/>
      <c r="QN395" s="10"/>
      <c r="QO395" s="10"/>
      <c r="QP395" s="10"/>
      <c r="QQ395" s="10"/>
      <c r="QR395" s="10"/>
      <c r="QS395" s="10"/>
      <c r="QT395" s="10"/>
      <c r="QU395" s="10"/>
      <c r="QV395" s="10"/>
      <c r="QW395" s="10"/>
      <c r="QX395" s="10"/>
      <c r="QY395" s="10"/>
      <c r="QZ395" s="10"/>
      <c r="RA395" s="10"/>
      <c r="RB395" s="10"/>
      <c r="RC395" s="10"/>
      <c r="RD395" s="10"/>
      <c r="RE395" s="10"/>
      <c r="RF395" s="10"/>
      <c r="RG395" s="10"/>
      <c r="RH395" s="10"/>
      <c r="RI395" s="10"/>
      <c r="RJ395" s="10"/>
      <c r="RK395" s="10"/>
      <c r="RL395" s="10"/>
      <c r="RM395" s="10"/>
      <c r="RN395" s="10"/>
      <c r="RO395" s="10"/>
      <c r="RP395" s="10"/>
      <c r="RQ395" s="10"/>
      <c r="RR395" s="10"/>
      <c r="RS395" s="10"/>
      <c r="RT395" s="10"/>
      <c r="RU395" s="10"/>
      <c r="RV395" s="10"/>
      <c r="RW395" s="10"/>
      <c r="RX395" s="10"/>
      <c r="RY395" s="10"/>
      <c r="RZ395" s="10"/>
      <c r="SA395" s="10"/>
      <c r="SB395" s="10"/>
      <c r="SC395" s="10"/>
      <c r="SD395" s="10"/>
      <c r="SE395" s="10"/>
      <c r="SF395" s="10"/>
      <c r="SG395" s="10"/>
      <c r="SH395" s="10"/>
      <c r="SI395" s="10"/>
      <c r="SJ395" s="10"/>
      <c r="SK395" s="10"/>
      <c r="SL395" s="10"/>
      <c r="SM395" s="10"/>
      <c r="SN395" s="10"/>
      <c r="SO395" s="10"/>
      <c r="SP395" s="10"/>
      <c r="SQ395" s="10"/>
      <c r="SR395" s="10"/>
      <c r="SS395" s="10"/>
      <c r="ST395" s="10"/>
      <c r="SU395" s="10"/>
      <c r="SV395" s="10"/>
      <c r="SW395" s="10"/>
      <c r="SX395" s="10"/>
      <c r="SY395" s="10"/>
      <c r="SZ395" s="10"/>
      <c r="TA395" s="10"/>
      <c r="TB395" s="10"/>
      <c r="TC395" s="10"/>
      <c r="TD395" s="10"/>
      <c r="TE395" s="10"/>
      <c r="TF395" s="10"/>
      <c r="TG395" s="10"/>
      <c r="TH395" s="10"/>
      <c r="TI395" s="10"/>
      <c r="TJ395" s="10"/>
      <c r="TK395" s="10"/>
      <c r="TL395" s="10"/>
      <c r="TM395" s="10"/>
      <c r="TN395" s="10"/>
      <c r="TO395" s="10"/>
      <c r="TP395" s="10"/>
      <c r="TQ395" s="10"/>
      <c r="TR395" s="10"/>
      <c r="TS395" s="10"/>
      <c r="TT395" s="10"/>
      <c r="TU395" s="10"/>
      <c r="TV395" s="10"/>
      <c r="TW395" s="10"/>
      <c r="TX395" s="10"/>
      <c r="TY395" s="10"/>
      <c r="TZ395" s="10"/>
      <c r="UA395" s="10"/>
      <c r="UB395" s="10"/>
      <c r="UC395" s="10"/>
      <c r="UD395" s="10"/>
      <c r="UE395" s="10"/>
      <c r="UF395" s="10"/>
      <c r="UG395" s="10"/>
      <c r="UH395" s="10"/>
      <c r="UI395" s="10"/>
      <c r="UJ395" s="10"/>
      <c r="UK395" s="10"/>
      <c r="UL395" s="10"/>
      <c r="UM395" s="10"/>
      <c r="UN395" s="10"/>
      <c r="UO395" s="10"/>
      <c r="UP395" s="10"/>
      <c r="UQ395" s="10"/>
      <c r="UR395" s="10"/>
      <c r="US395" s="10"/>
      <c r="UT395" s="10"/>
      <c r="UU395" s="10"/>
      <c r="UV395" s="10"/>
      <c r="UW395" s="10"/>
      <c r="UX395" s="10"/>
      <c r="UY395" s="10"/>
      <c r="UZ395" s="10"/>
      <c r="VA395" s="10"/>
      <c r="VB395" s="10"/>
      <c r="VC395" s="10"/>
      <c r="VD395" s="10"/>
      <c r="VE395" s="10"/>
      <c r="VF395" s="10"/>
      <c r="VG395" s="10"/>
      <c r="VH395" s="10"/>
      <c r="VI395" s="10"/>
      <c r="VJ395" s="10"/>
      <c r="VK395" s="10"/>
      <c r="VL395" s="10"/>
      <c r="VM395" s="10"/>
      <c r="VN395" s="10"/>
      <c r="VO395" s="10"/>
      <c r="VP395" s="10"/>
      <c r="VQ395" s="10"/>
      <c r="VR395" s="10"/>
      <c r="VS395" s="10"/>
      <c r="VT395" s="10"/>
      <c r="VU395" s="10"/>
      <c r="VV395" s="10"/>
      <c r="VW395" s="10"/>
      <c r="VX395" s="10"/>
      <c r="VY395" s="10"/>
      <c r="VZ395" s="10"/>
      <c r="WA395" s="10"/>
      <c r="WB395" s="10"/>
      <c r="WC395" s="10"/>
      <c r="WD395" s="10"/>
      <c r="WE395" s="10"/>
      <c r="WF395" s="10"/>
      <c r="WG395" s="10"/>
      <c r="WH395" s="10"/>
      <c r="WI395" s="10"/>
      <c r="WJ395" s="10"/>
      <c r="WK395" s="10"/>
      <c r="WL395" s="10"/>
      <c r="WM395" s="10"/>
      <c r="WN395" s="10"/>
      <c r="WO395" s="10"/>
      <c r="WP395" s="10"/>
      <c r="WQ395" s="10"/>
      <c r="WR395" s="10"/>
      <c r="WS395" s="10"/>
      <c r="WT395" s="10"/>
      <c r="WU395" s="10"/>
      <c r="WV395" s="10"/>
      <c r="WW395" s="10"/>
      <c r="WX395" s="10"/>
      <c r="WY395" s="10"/>
      <c r="WZ395" s="10"/>
      <c r="XA395" s="10"/>
      <c r="XB395" s="10"/>
      <c r="XC395" s="10"/>
      <c r="XD395" s="10"/>
      <c r="XE395" s="10"/>
      <c r="XF395" s="10"/>
      <c r="XG395" s="10"/>
      <c r="XH395" s="10"/>
      <c r="XI395" s="10"/>
      <c r="XJ395" s="10"/>
      <c r="XK395" s="10"/>
      <c r="XL395" s="10"/>
      <c r="XM395" s="10"/>
      <c r="XN395" s="10"/>
      <c r="XO395" s="10"/>
      <c r="XP395" s="10"/>
      <c r="XQ395" s="10"/>
      <c r="XR395" s="10"/>
      <c r="XS395" s="10"/>
      <c r="XT395" s="10"/>
      <c r="XU395" s="10"/>
      <c r="XV395" s="10"/>
      <c r="XW395" s="10"/>
      <c r="XX395" s="10"/>
      <c r="XY395" s="10"/>
      <c r="XZ395" s="10"/>
      <c r="YA395" s="10"/>
      <c r="YB395" s="10"/>
      <c r="YC395" s="10"/>
      <c r="YD395" s="10"/>
      <c r="YE395" s="10"/>
      <c r="YF395" s="10"/>
      <c r="YG395" s="10"/>
      <c r="YH395" s="10"/>
      <c r="YI395" s="10"/>
      <c r="YJ395" s="10"/>
      <c r="YK395" s="10"/>
      <c r="YL395" s="10"/>
      <c r="YM395" s="10"/>
      <c r="YN395" s="10"/>
      <c r="YO395" s="10"/>
      <c r="YP395" s="10"/>
      <c r="YQ395" s="10"/>
      <c r="YR395" s="10"/>
      <c r="YS395" s="10"/>
      <c r="YT395" s="10"/>
      <c r="YU395" s="10"/>
      <c r="YV395" s="10"/>
      <c r="YW395" s="10"/>
      <c r="YX395" s="10"/>
      <c r="YY395" s="10"/>
      <c r="YZ395" s="10"/>
      <c r="ZA395" s="10"/>
      <c r="ZB395" s="10"/>
      <c r="ZC395" s="10"/>
      <c r="ZD395" s="10"/>
      <c r="ZE395" s="10"/>
      <c r="ZF395" s="10"/>
      <c r="ZG395" s="10"/>
      <c r="ZH395" s="10"/>
      <c r="ZI395" s="10"/>
      <c r="ZJ395" s="10"/>
      <c r="ZK395" s="10"/>
      <c r="ZL395" s="10"/>
      <c r="ZM395" s="10"/>
      <c r="ZN395" s="10"/>
      <c r="ZO395" s="10"/>
      <c r="ZP395" s="10"/>
      <c r="ZQ395" s="10"/>
      <c r="ZR395" s="10"/>
      <c r="ZS395" s="10"/>
      <c r="ZT395" s="10"/>
      <c r="ZU395" s="10"/>
      <c r="ZV395" s="10"/>
      <c r="ZW395" s="10"/>
      <c r="ZX395" s="10"/>
      <c r="ZY395" s="10"/>
      <c r="ZZ395" s="10"/>
      <c r="AAA395" s="10"/>
      <c r="AAB395" s="10"/>
      <c r="AAC395" s="10"/>
      <c r="AAD395" s="10"/>
      <c r="AAE395" s="10"/>
      <c r="AAF395" s="10"/>
      <c r="AAG395" s="10"/>
      <c r="AAH395" s="10"/>
      <c r="AAI395" s="10"/>
      <c r="AAJ395" s="10"/>
      <c r="AAK395" s="10"/>
      <c r="AAL395" s="10"/>
      <c r="AAM395" s="10"/>
      <c r="AAN395" s="10"/>
      <c r="AAO395" s="10"/>
      <c r="AAP395" s="10"/>
      <c r="AAQ395" s="10"/>
      <c r="AAR395" s="10"/>
      <c r="AAS395" s="10"/>
      <c r="AAT395" s="10"/>
      <c r="AAU395" s="10"/>
      <c r="AAV395" s="10"/>
      <c r="AAW395" s="10"/>
      <c r="AAX395" s="10"/>
      <c r="AAY395" s="10"/>
      <c r="AAZ395" s="10"/>
      <c r="ABA395" s="10"/>
      <c r="ABB395" s="10"/>
      <c r="ABC395" s="10"/>
      <c r="ABD395" s="10"/>
      <c r="ABE395" s="10"/>
      <c r="ABF395" s="10"/>
      <c r="ABG395" s="10"/>
      <c r="ABH395" s="10"/>
      <c r="ABI395" s="10"/>
      <c r="ABJ395" s="10"/>
      <c r="ABK395" s="10"/>
      <c r="ABL395" s="10"/>
      <c r="ABM395" s="10"/>
      <c r="ABN395" s="10"/>
      <c r="ABO395" s="10"/>
      <c r="ABP395" s="10"/>
      <c r="ABQ395" s="10"/>
      <c r="ABR395" s="10"/>
      <c r="ABS395" s="10"/>
      <c r="ABT395" s="10"/>
      <c r="ABU395" s="10"/>
      <c r="ABV395" s="10"/>
      <c r="ABW395" s="10"/>
      <c r="ABX395" s="10"/>
      <c r="ABY395" s="10"/>
      <c r="ABZ395" s="10"/>
      <c r="ACA395" s="10"/>
      <c r="ACB395" s="10"/>
      <c r="ACC395" s="10"/>
      <c r="ACD395" s="10"/>
      <c r="ACE395" s="10"/>
      <c r="ACF395" s="10"/>
      <c r="ACG395" s="10"/>
      <c r="ACH395" s="10"/>
      <c r="ACI395" s="10"/>
      <c r="ACJ395" s="10"/>
      <c r="ACK395" s="10"/>
      <c r="ACL395" s="10"/>
      <c r="ACM395" s="10"/>
      <c r="ACN395" s="10"/>
      <c r="ACO395" s="10"/>
      <c r="ACP395" s="10"/>
      <c r="ACQ395" s="10"/>
      <c r="ACR395" s="10"/>
      <c r="ACS395" s="10"/>
      <c r="ACT395" s="10"/>
      <c r="ACU395" s="10"/>
      <c r="ACV395" s="10"/>
      <c r="ACW395" s="10"/>
      <c r="ACX395" s="10"/>
      <c r="ACY395" s="10"/>
      <c r="ACZ395" s="10"/>
      <c r="ADA395" s="10"/>
      <c r="ADB395" s="10"/>
      <c r="ADC395" s="10"/>
      <c r="ADD395" s="10"/>
      <c r="ADE395" s="10"/>
      <c r="ADF395" s="10"/>
      <c r="ADG395" s="10"/>
      <c r="ADH395" s="10"/>
      <c r="ADI395" s="10"/>
      <c r="ADJ395" s="10"/>
      <c r="ADK395" s="10"/>
      <c r="ADL395" s="10"/>
      <c r="ADM395" s="10"/>
      <c r="ADN395" s="10"/>
      <c r="ADO395" s="10"/>
      <c r="ADP395" s="10"/>
      <c r="ADQ395" s="10"/>
      <c r="ADR395" s="10"/>
      <c r="ADS395" s="10"/>
      <c r="ADT395" s="10"/>
      <c r="ADU395" s="10"/>
      <c r="ADV395" s="10"/>
      <c r="ADW395" s="10"/>
      <c r="ADX395" s="10"/>
      <c r="ADY395" s="10"/>
      <c r="ADZ395" s="10"/>
      <c r="AEA395" s="10"/>
      <c r="AEB395" s="10"/>
      <c r="AEC395" s="10"/>
      <c r="AED395" s="10"/>
      <c r="AEE395" s="10"/>
      <c r="AEF395" s="10"/>
      <c r="AEG395" s="10"/>
      <c r="AEH395" s="10"/>
      <c r="AEI395" s="10"/>
      <c r="AEJ395" s="10"/>
      <c r="AEK395" s="10"/>
      <c r="AEL395" s="10"/>
      <c r="AEM395" s="10"/>
      <c r="AEN395" s="10"/>
      <c r="AEO395" s="10"/>
      <c r="AEP395" s="10"/>
      <c r="AEQ395" s="10"/>
      <c r="AER395" s="10"/>
      <c r="AES395" s="10"/>
      <c r="AET395" s="10"/>
      <c r="AEU395" s="10"/>
      <c r="AEV395" s="10"/>
      <c r="AEW395" s="10"/>
      <c r="AEX395" s="10"/>
      <c r="AEY395" s="10"/>
      <c r="AEZ395" s="10"/>
      <c r="AFA395" s="10"/>
      <c r="AFB395" s="10"/>
      <c r="AFC395" s="10"/>
      <c r="AFD395" s="10"/>
      <c r="AFE395" s="10"/>
      <c r="AFF395" s="10"/>
      <c r="AFG395" s="10"/>
      <c r="AFH395" s="10"/>
      <c r="AFI395" s="10"/>
      <c r="AFJ395" s="10"/>
      <c r="AFK395" s="10"/>
      <c r="AFL395" s="10"/>
      <c r="AFM395" s="10"/>
      <c r="AFN395" s="10"/>
      <c r="AFO395" s="10"/>
      <c r="AFP395" s="10"/>
      <c r="AFQ395" s="10"/>
      <c r="AFR395" s="10"/>
      <c r="AFS395" s="10"/>
      <c r="AFT395" s="10"/>
      <c r="AFU395" s="10"/>
      <c r="AFV395" s="10"/>
      <c r="AFW395" s="10"/>
      <c r="AFX395" s="10"/>
      <c r="AFY395" s="10"/>
      <c r="AFZ395" s="10"/>
      <c r="AGA395" s="10"/>
      <c r="AGB395" s="10"/>
      <c r="AGC395" s="10"/>
      <c r="AGD395" s="10"/>
      <c r="AGE395" s="10"/>
      <c r="AGF395" s="10"/>
      <c r="AGG395" s="10"/>
      <c r="AGH395" s="10"/>
      <c r="AGI395" s="10"/>
      <c r="AGJ395" s="10"/>
      <c r="AGK395" s="10"/>
      <c r="AGL395" s="10"/>
      <c r="AGM395" s="10"/>
      <c r="AGN395" s="10"/>
      <c r="AGO395" s="10"/>
      <c r="AGP395" s="10"/>
      <c r="AGQ395" s="10"/>
      <c r="AGR395" s="10"/>
      <c r="AGS395" s="10"/>
      <c r="AGT395" s="10"/>
      <c r="AGU395" s="10"/>
      <c r="AGV395" s="10"/>
      <c r="AGW395" s="10"/>
      <c r="AGX395" s="10"/>
      <c r="AGY395" s="10"/>
      <c r="AGZ395" s="10"/>
      <c r="AHA395" s="10"/>
      <c r="AHB395" s="10"/>
      <c r="AHC395" s="10"/>
      <c r="AHD395" s="10"/>
      <c r="AHE395" s="10"/>
      <c r="AHF395" s="10"/>
      <c r="AHG395" s="10"/>
      <c r="AHH395" s="10"/>
      <c r="AHI395" s="10"/>
      <c r="AHJ395" s="10"/>
      <c r="AHK395" s="10"/>
      <c r="AHL395" s="10"/>
      <c r="AHM395" s="10"/>
      <c r="AHN395" s="10"/>
      <c r="AHO395" s="10"/>
      <c r="AHP395" s="10"/>
      <c r="AHQ395" s="10"/>
      <c r="AHR395" s="10"/>
      <c r="AHS395" s="10"/>
      <c r="AHT395" s="10"/>
      <c r="AHU395" s="10"/>
      <c r="AHV395" s="10"/>
      <c r="AHW395" s="10"/>
      <c r="AHX395" s="10"/>
      <c r="AHY395" s="10"/>
      <c r="AHZ395" s="10"/>
      <c r="AIA395" s="10"/>
      <c r="AIB395" s="10"/>
      <c r="AIC395" s="10"/>
      <c r="AID395" s="10"/>
      <c r="AIE395" s="10"/>
      <c r="AIF395" s="10"/>
      <c r="AIG395" s="10"/>
      <c r="AIH395" s="10"/>
      <c r="AII395" s="10"/>
      <c r="AIJ395" s="10"/>
      <c r="AIK395" s="10"/>
      <c r="AIL395" s="10"/>
      <c r="AIM395" s="10"/>
      <c r="AIN395" s="10"/>
      <c r="AIO395" s="10"/>
      <c r="AIP395" s="10"/>
      <c r="AIQ395" s="10"/>
      <c r="AIR395" s="10"/>
      <c r="AIS395" s="10"/>
      <c r="AIT395" s="10"/>
      <c r="AIU395" s="10"/>
      <c r="AIV395" s="10"/>
      <c r="AIW395" s="10"/>
      <c r="AIX395" s="10"/>
      <c r="AIY395" s="10"/>
      <c r="AIZ395" s="10"/>
      <c r="AJA395" s="10"/>
      <c r="AJB395" s="10"/>
      <c r="AJC395" s="10"/>
      <c r="AJD395" s="10"/>
      <c r="AJE395" s="10"/>
      <c r="AJF395" s="10"/>
      <c r="AJG395" s="10"/>
      <c r="AJH395" s="10"/>
      <c r="AJI395" s="10"/>
      <c r="AJJ395" s="10"/>
      <c r="AJK395" s="10"/>
      <c r="AJL395" s="10"/>
      <c r="AJM395" s="10"/>
      <c r="AJN395" s="10"/>
      <c r="AJO395" s="10"/>
      <c r="AJP395" s="10"/>
      <c r="AJQ395" s="10"/>
      <c r="AJR395" s="10"/>
      <c r="AJS395" s="10"/>
      <c r="AJT395" s="10"/>
      <c r="AJU395" s="10"/>
      <c r="AJV395" s="10"/>
      <c r="AJW395" s="10"/>
      <c r="AJX395" s="10"/>
      <c r="AJY395" s="10"/>
      <c r="AJZ395" s="10"/>
      <c r="AKA395" s="10"/>
      <c r="AKB395" s="10"/>
      <c r="AKC395" s="10"/>
      <c r="AKD395" s="10"/>
      <c r="AKE395" s="10"/>
      <c r="AKF395" s="10"/>
      <c r="AKG395" s="10"/>
      <c r="AKH395" s="10"/>
      <c r="AKI395" s="10"/>
      <c r="AKJ395" s="10"/>
      <c r="AKK395" s="10"/>
      <c r="AKL395" s="10"/>
      <c r="AKM395" s="10"/>
      <c r="AKN395" s="10"/>
      <c r="AKO395" s="10"/>
      <c r="AKP395" s="10"/>
      <c r="AKQ395" s="10"/>
      <c r="AKR395" s="10"/>
      <c r="AKS395" s="10"/>
      <c r="AKT395" s="10"/>
      <c r="AKU395" s="10"/>
      <c r="AKV395" s="10"/>
      <c r="AKW395" s="10"/>
      <c r="AKX395" s="10"/>
      <c r="AKY395" s="10"/>
      <c r="AKZ395" s="10"/>
      <c r="ALA395" s="10"/>
      <c r="ALB395" s="10"/>
      <c r="ALC395" s="10"/>
      <c r="ALD395" s="10"/>
      <c r="ALE395" s="10"/>
      <c r="ALF395" s="10"/>
      <c r="ALG395" s="10"/>
      <c r="ALH395" s="10"/>
      <c r="ALI395" s="10"/>
      <c r="ALJ395" s="10"/>
      <c r="ALK395" s="10"/>
      <c r="ALL395" s="10"/>
      <c r="ALM395" s="10"/>
      <c r="ALN395" s="10"/>
      <c r="ALO395" s="10"/>
      <c r="ALP395" s="10"/>
      <c r="ALQ395" s="10"/>
      <c r="ALR395" s="10"/>
      <c r="ALS395" s="10"/>
      <c r="ALT395" s="10"/>
      <c r="ALU395" s="10"/>
      <c r="ALV395" s="10"/>
      <c r="ALW395" s="10"/>
      <c r="ALX395" s="10"/>
      <c r="ALY395" s="10"/>
      <c r="ALZ395" s="10"/>
      <c r="AMA395" s="10"/>
      <c r="AMB395" s="10"/>
      <c r="AMC395" s="10"/>
      <c r="AMD395" s="10"/>
      <c r="AME395" s="10"/>
      <c r="AMF395" s="10"/>
      <c r="AMG395" s="10"/>
      <c r="AMH395" s="10"/>
      <c r="AMI395" s="10"/>
      <c r="AMJ395" s="10"/>
      <c r="AMK395" s="10"/>
      <c r="AML395" s="10"/>
      <c r="AMM395" s="10"/>
      <c r="AMN395" s="10"/>
      <c r="AMO395" s="10"/>
      <c r="AMP395" s="10"/>
      <c r="AMQ395" s="10"/>
      <c r="AMR395" s="10"/>
      <c r="AMS395" s="10"/>
      <c r="AMT395" s="10"/>
      <c r="AMU395" s="10"/>
      <c r="AMV395" s="10"/>
      <c r="AMW395" s="10"/>
      <c r="AMX395" s="10"/>
      <c r="AMY395" s="10"/>
      <c r="AMZ395" s="10"/>
      <c r="ANA395" s="10"/>
      <c r="ANB395" s="10"/>
      <c r="ANC395" s="10"/>
      <c r="AND395" s="10"/>
      <c r="ANE395" s="10"/>
      <c r="ANF395" s="10"/>
      <c r="ANG395" s="10"/>
      <c r="ANH395" s="10"/>
      <c r="ANI395" s="10"/>
      <c r="ANJ395" s="10"/>
      <c r="ANK395" s="10"/>
      <c r="ANL395" s="10"/>
      <c r="ANM395" s="10"/>
      <c r="ANN395" s="10"/>
      <c r="ANO395" s="10"/>
      <c r="ANP395" s="10"/>
      <c r="ANQ395" s="10"/>
      <c r="ANR395" s="10"/>
      <c r="ANS395" s="10"/>
      <c r="ANT395" s="10"/>
      <c r="ANU395" s="10"/>
      <c r="ANV395" s="10"/>
      <c r="ANW395" s="10"/>
      <c r="ANX395" s="10"/>
      <c r="ANY395" s="10"/>
      <c r="ANZ395" s="10"/>
      <c r="AOA395" s="10"/>
      <c r="AOB395" s="10"/>
      <c r="AOC395" s="10"/>
      <c r="AOD395" s="10"/>
      <c r="AOE395" s="10"/>
      <c r="AOF395" s="10"/>
      <c r="AOG395" s="10"/>
      <c r="AOH395" s="10"/>
      <c r="AOI395" s="10"/>
      <c r="AOJ395" s="10"/>
      <c r="AOK395" s="10"/>
      <c r="AOL395" s="10"/>
      <c r="AOM395" s="10"/>
      <c r="AON395" s="10"/>
      <c r="AOO395" s="10"/>
      <c r="AOP395" s="10"/>
      <c r="AOQ395" s="10"/>
      <c r="AOR395" s="10"/>
      <c r="AOS395" s="10"/>
      <c r="AOT395" s="10"/>
      <c r="AOU395" s="10"/>
      <c r="AOV395" s="10"/>
      <c r="AOW395" s="10"/>
      <c r="AOX395" s="10"/>
      <c r="AOY395" s="10"/>
      <c r="AOZ395" s="10"/>
      <c r="APA395" s="10"/>
      <c r="APB395" s="10"/>
      <c r="APC395" s="10"/>
      <c r="APD395" s="10"/>
      <c r="APE395" s="10"/>
      <c r="APF395" s="10"/>
      <c r="APG395" s="10"/>
      <c r="APH395" s="10"/>
      <c r="API395" s="10"/>
      <c r="APJ395" s="10"/>
      <c r="APK395" s="10"/>
      <c r="APL395" s="10"/>
      <c r="APM395" s="10"/>
      <c r="APN395" s="10"/>
      <c r="APO395" s="10"/>
      <c r="APP395" s="10"/>
      <c r="APQ395" s="10"/>
      <c r="APR395" s="10"/>
      <c r="APS395" s="10"/>
      <c r="APT395" s="10"/>
      <c r="APU395" s="10"/>
      <c r="APV395" s="10"/>
      <c r="APW395" s="10"/>
      <c r="APX395" s="10"/>
      <c r="APY395" s="10"/>
      <c r="APZ395" s="10"/>
      <c r="AQA395" s="10"/>
      <c r="AQB395" s="10"/>
      <c r="AQC395" s="10"/>
      <c r="AQD395" s="10"/>
      <c r="AQE395" s="10"/>
      <c r="AQF395" s="10"/>
      <c r="AQG395" s="10"/>
      <c r="AQH395" s="10"/>
      <c r="AQI395" s="10"/>
      <c r="AQJ395" s="10"/>
      <c r="AQK395" s="10"/>
      <c r="AQL395" s="10"/>
      <c r="AQM395" s="10"/>
      <c r="AQN395" s="10"/>
      <c r="AQO395" s="10"/>
      <c r="AQP395" s="10"/>
      <c r="AQQ395" s="10"/>
      <c r="AQR395" s="10"/>
      <c r="AQS395" s="10"/>
      <c r="AQT395" s="10"/>
      <c r="AQU395" s="10"/>
      <c r="AQV395" s="10"/>
      <c r="AQW395" s="10"/>
      <c r="AQX395" s="10"/>
      <c r="AQY395" s="10"/>
      <c r="AQZ395" s="10"/>
      <c r="ARA395" s="10"/>
      <c r="ARB395" s="10"/>
      <c r="ARC395" s="10"/>
      <c r="ARD395" s="10"/>
      <c r="ARE395" s="10"/>
      <c r="ARF395" s="10"/>
      <c r="ARG395" s="10"/>
      <c r="ARH395" s="10"/>
      <c r="ARI395" s="10"/>
      <c r="ARJ395" s="10"/>
      <c r="ARK395" s="10"/>
      <c r="ARL395" s="10"/>
      <c r="ARM395" s="10"/>
      <c r="ARN395" s="10"/>
      <c r="ARO395" s="10"/>
      <c r="ARP395" s="10"/>
      <c r="ARQ395" s="10"/>
      <c r="ARR395" s="10"/>
      <c r="ARS395" s="10"/>
      <c r="ART395" s="10"/>
      <c r="ARU395" s="10"/>
      <c r="ARV395" s="10"/>
      <c r="ARW395" s="10"/>
      <c r="ARX395" s="10"/>
      <c r="ARY395" s="10"/>
      <c r="ARZ395" s="10"/>
      <c r="ASA395" s="10"/>
      <c r="ASB395" s="10"/>
      <c r="ASC395" s="10"/>
      <c r="ASD395" s="10"/>
      <c r="ASE395" s="10"/>
      <c r="ASF395" s="10"/>
      <c r="ASG395" s="10"/>
      <c r="ASH395" s="10"/>
      <c r="ASI395" s="10"/>
      <c r="ASJ395" s="10"/>
      <c r="ASK395" s="10"/>
      <c r="ASL395" s="10"/>
      <c r="ASM395" s="10"/>
      <c r="ASN395" s="10"/>
      <c r="ASO395" s="10"/>
      <c r="ASP395" s="10"/>
      <c r="ASQ395" s="10"/>
      <c r="ASR395" s="10"/>
      <c r="ASS395" s="10"/>
      <c r="AST395" s="10"/>
      <c r="ASU395" s="10"/>
      <c r="ASV395" s="10"/>
      <c r="ASW395" s="10"/>
      <c r="ASX395" s="10"/>
      <c r="ASY395" s="10"/>
      <c r="ASZ395" s="10"/>
      <c r="ATA395" s="10"/>
      <c r="ATB395" s="10"/>
      <c r="ATC395" s="10"/>
      <c r="ATD395" s="10"/>
      <c r="ATE395" s="10"/>
      <c r="ATF395" s="10"/>
      <c r="ATG395" s="10"/>
      <c r="ATH395" s="10"/>
      <c r="ATI395" s="10"/>
      <c r="ATJ395" s="10"/>
      <c r="ATK395" s="10"/>
      <c r="ATL395" s="10"/>
      <c r="ATM395" s="10"/>
      <c r="ATN395" s="10"/>
      <c r="ATO395" s="10"/>
      <c r="ATP395" s="10"/>
      <c r="ATQ395" s="10"/>
      <c r="ATR395" s="10"/>
      <c r="ATS395" s="10"/>
      <c r="ATT395" s="10"/>
      <c r="ATU395" s="10"/>
      <c r="ATV395" s="10"/>
      <c r="ATW395" s="10"/>
      <c r="ATX395" s="10"/>
      <c r="ATY395" s="10"/>
      <c r="ATZ395" s="10"/>
      <c r="AUA395" s="10"/>
      <c r="AUB395" s="10"/>
      <c r="AUC395" s="10"/>
      <c r="AUD395" s="10"/>
      <c r="AUE395" s="10"/>
      <c r="AUF395" s="10"/>
      <c r="AUG395" s="10"/>
      <c r="AUH395" s="10"/>
      <c r="AUI395" s="10"/>
      <c r="AUJ395" s="10"/>
      <c r="AUK395" s="10"/>
      <c r="AUL395" s="10"/>
      <c r="AUM395" s="10"/>
      <c r="AUN395" s="10"/>
      <c r="AUO395" s="10"/>
      <c r="AUP395" s="10"/>
      <c r="AUQ395" s="10"/>
      <c r="AUR395" s="10"/>
      <c r="AUS395" s="10"/>
      <c r="AUT395" s="10"/>
      <c r="AUU395" s="10"/>
      <c r="AUV395" s="10"/>
      <c r="AUW395" s="10"/>
      <c r="AUX395" s="10"/>
      <c r="AUY395" s="10"/>
      <c r="AUZ395" s="10"/>
      <c r="AVA395" s="10"/>
      <c r="AVB395" s="10"/>
      <c r="AVC395" s="10"/>
      <c r="AVD395" s="10"/>
      <c r="AVE395" s="10"/>
      <c r="AVF395" s="10"/>
      <c r="AVG395" s="10"/>
      <c r="AVH395" s="10"/>
      <c r="AVI395" s="10"/>
      <c r="AVJ395" s="10"/>
      <c r="AVK395" s="10"/>
      <c r="AVL395" s="10"/>
      <c r="AVM395" s="10"/>
      <c r="AVN395" s="10"/>
      <c r="AVO395" s="10"/>
      <c r="AVP395" s="10"/>
      <c r="AVQ395" s="10"/>
      <c r="AVR395" s="10"/>
      <c r="AVS395" s="10"/>
      <c r="AVT395" s="10"/>
      <c r="AVU395" s="10"/>
      <c r="AVV395" s="10"/>
      <c r="AVW395" s="10"/>
      <c r="AVX395" s="10"/>
      <c r="AVY395" s="10"/>
      <c r="AVZ395" s="10"/>
      <c r="AWA395" s="10"/>
      <c r="AWB395" s="10"/>
      <c r="AWC395" s="10"/>
      <c r="AWD395" s="10"/>
      <c r="AWE395" s="10"/>
      <c r="AWF395" s="10"/>
      <c r="AWG395" s="10"/>
      <c r="AWH395" s="10"/>
      <c r="AWI395" s="10"/>
      <c r="AWJ395" s="10"/>
      <c r="AWK395" s="10"/>
      <c r="AWL395" s="10"/>
      <c r="AWM395" s="10"/>
      <c r="AWN395" s="10"/>
      <c r="AWO395" s="10"/>
      <c r="AWP395" s="10"/>
      <c r="AWQ395" s="10"/>
      <c r="AWR395" s="10"/>
      <c r="AWS395" s="10"/>
      <c r="AWT395" s="10"/>
      <c r="AWU395" s="10"/>
      <c r="AWV395" s="10"/>
      <c r="AWW395" s="10"/>
      <c r="AWX395" s="10"/>
      <c r="AWY395" s="10"/>
      <c r="AWZ395" s="10"/>
      <c r="AXA395" s="10"/>
      <c r="AXB395" s="10"/>
      <c r="AXC395" s="10"/>
      <c r="AXD395" s="10"/>
      <c r="AXE395" s="10"/>
      <c r="AXF395" s="10"/>
      <c r="AXG395" s="10"/>
      <c r="AXH395" s="10"/>
      <c r="AXI395" s="10"/>
      <c r="AXJ395" s="10"/>
      <c r="AXK395" s="10"/>
      <c r="AXL395" s="10"/>
      <c r="AXM395" s="10"/>
      <c r="AXN395" s="10"/>
      <c r="AXO395" s="10"/>
      <c r="AXP395" s="10"/>
      <c r="AXQ395" s="10"/>
      <c r="AXR395" s="10"/>
      <c r="AXS395" s="10"/>
      <c r="AXT395" s="10"/>
      <c r="AXU395" s="10"/>
      <c r="AXV395" s="10"/>
      <c r="AXW395" s="10"/>
      <c r="AXX395" s="10"/>
      <c r="AXY395" s="10"/>
      <c r="AXZ395" s="10"/>
      <c r="AYA395" s="10"/>
      <c r="AYB395" s="10"/>
      <c r="AYC395" s="10"/>
      <c r="AYD395" s="10"/>
      <c r="AYE395" s="10"/>
      <c r="AYF395" s="10"/>
      <c r="AYG395" s="10"/>
      <c r="AYH395" s="10"/>
      <c r="AYI395" s="10"/>
      <c r="AYJ395" s="10"/>
      <c r="AYK395" s="10"/>
      <c r="AYL395" s="10"/>
      <c r="AYM395" s="10"/>
      <c r="AYN395" s="10"/>
      <c r="AYO395" s="10"/>
      <c r="AYP395" s="10"/>
      <c r="AYQ395" s="10"/>
      <c r="AYR395" s="10"/>
      <c r="AYS395" s="10"/>
      <c r="AYT395" s="10"/>
      <c r="AYU395" s="10"/>
      <c r="AYV395" s="10"/>
      <c r="AYW395" s="10"/>
      <c r="AYX395" s="10"/>
      <c r="AYY395" s="10"/>
      <c r="AYZ395" s="10"/>
      <c r="AZA395" s="10"/>
      <c r="AZB395" s="10"/>
      <c r="AZC395" s="10"/>
      <c r="AZD395" s="10"/>
      <c r="AZE395" s="10"/>
      <c r="AZF395" s="10"/>
      <c r="AZG395" s="10"/>
      <c r="AZH395" s="10"/>
      <c r="AZI395" s="10"/>
      <c r="AZJ395" s="10"/>
      <c r="AZK395" s="10"/>
      <c r="AZL395" s="10"/>
      <c r="AZM395" s="10"/>
      <c r="AZN395" s="10"/>
      <c r="AZO395" s="10"/>
      <c r="AZP395" s="10"/>
      <c r="AZQ395" s="10"/>
      <c r="AZR395" s="10"/>
      <c r="AZS395" s="10"/>
      <c r="AZT395" s="10"/>
      <c r="AZU395" s="10"/>
      <c r="AZV395" s="10"/>
      <c r="AZW395" s="10"/>
      <c r="AZX395" s="10"/>
      <c r="AZY395" s="10"/>
      <c r="AZZ395" s="10"/>
      <c r="BAA395" s="10"/>
      <c r="BAB395" s="10"/>
      <c r="BAC395" s="10"/>
      <c r="BAD395" s="10"/>
      <c r="BAE395" s="10"/>
      <c r="BAF395" s="10"/>
      <c r="BAG395" s="10"/>
      <c r="BAH395" s="10"/>
      <c r="BAI395" s="10"/>
      <c r="BAJ395" s="10"/>
      <c r="BAK395" s="10"/>
      <c r="BAL395" s="10"/>
      <c r="BAM395" s="10"/>
      <c r="BAN395" s="10"/>
      <c r="BAO395" s="10"/>
      <c r="BAP395" s="10"/>
      <c r="BAQ395" s="10"/>
      <c r="BAR395" s="10"/>
      <c r="BAS395" s="10"/>
      <c r="BAT395" s="10"/>
      <c r="BAU395" s="10"/>
      <c r="BAV395" s="10"/>
      <c r="BAW395" s="10"/>
      <c r="BAX395" s="10"/>
      <c r="BAY395" s="10"/>
      <c r="BAZ395" s="10"/>
      <c r="BBA395" s="10"/>
      <c r="BBB395" s="10"/>
      <c r="BBC395" s="10"/>
      <c r="BBD395" s="10"/>
      <c r="BBE395" s="10"/>
      <c r="BBF395" s="10"/>
      <c r="BBG395" s="10"/>
      <c r="BBH395" s="10"/>
      <c r="BBI395" s="10"/>
      <c r="BBJ395" s="10"/>
      <c r="BBK395" s="10"/>
      <c r="BBL395" s="10"/>
      <c r="BBM395" s="10"/>
      <c r="BBN395" s="10"/>
      <c r="BBO395" s="10"/>
      <c r="BBP395" s="10"/>
      <c r="BBQ395" s="10"/>
      <c r="BBR395" s="10"/>
      <c r="BBS395" s="10"/>
      <c r="BBT395" s="10"/>
      <c r="BBU395" s="10"/>
      <c r="BBV395" s="10"/>
      <c r="BBW395" s="10"/>
      <c r="BBX395" s="10"/>
      <c r="BBY395" s="10"/>
      <c r="BBZ395" s="10"/>
      <c r="BCA395" s="10"/>
      <c r="BCB395" s="10"/>
      <c r="BCC395" s="10"/>
      <c r="BCD395" s="10"/>
      <c r="BCE395" s="10"/>
      <c r="BCF395" s="10"/>
      <c r="BCG395" s="10"/>
      <c r="BCH395" s="10"/>
      <c r="BCI395" s="10"/>
      <c r="BCJ395" s="10"/>
      <c r="BCK395" s="10"/>
      <c r="BCL395" s="10"/>
      <c r="BCM395" s="10"/>
      <c r="BCN395" s="10"/>
      <c r="BCO395" s="10"/>
      <c r="BCP395" s="10"/>
      <c r="BCQ395" s="10"/>
      <c r="BCR395" s="10"/>
      <c r="BCS395" s="10"/>
      <c r="BCT395" s="10"/>
    </row>
    <row r="396" spans="1:1450" s="37" customFormat="1" x14ac:dyDescent="0.25">
      <c r="A396" s="17" t="s">
        <v>503</v>
      </c>
      <c r="B396" s="43" t="s">
        <v>503</v>
      </c>
      <c r="C396" s="43" t="s">
        <v>542</v>
      </c>
      <c r="D396" s="43" t="s">
        <v>550</v>
      </c>
      <c r="E396" s="43" t="s">
        <v>548</v>
      </c>
      <c r="F396" s="43" t="s">
        <v>477</v>
      </c>
      <c r="G396" s="43">
        <v>801</v>
      </c>
      <c r="H396" s="43">
        <v>64</v>
      </c>
      <c r="I396" s="43">
        <v>49</v>
      </c>
      <c r="J396" s="29"/>
      <c r="K396" s="29"/>
      <c r="L396" s="29"/>
      <c r="M396" s="29"/>
      <c r="N396" s="29"/>
      <c r="O396" s="29" t="str">
        <f t="shared" si="70"/>
        <v/>
      </c>
      <c r="P396" s="29"/>
      <c r="Q396" s="44">
        <f>ABS(G396-$K$394)</f>
        <v>726.2</v>
      </c>
      <c r="R396" s="30">
        <f>IF(Q396&gt;$P$394,"",G396)</f>
        <v>801</v>
      </c>
      <c r="S396" s="30">
        <f t="shared" si="60"/>
        <v>49</v>
      </c>
      <c r="T396" s="29"/>
      <c r="U396" s="29"/>
      <c r="V396" s="29"/>
      <c r="W396" s="44">
        <f>IF(R396="","",((R396-$T$394)/S396)^2)</f>
        <v>39.318018533944191</v>
      </c>
      <c r="X396" s="29"/>
      <c r="Y396" s="31"/>
      <c r="Z396" s="31"/>
      <c r="AA396" s="31"/>
      <c r="AB396" s="31"/>
      <c r="AC396" s="29"/>
      <c r="AD396" s="29"/>
      <c r="AE396" s="29"/>
      <c r="AF396" s="29"/>
      <c r="AG396" s="63"/>
      <c r="AH396" s="32"/>
      <c r="AI396" s="32"/>
      <c r="AJ396" s="32"/>
      <c r="AK396" s="32"/>
      <c r="AL396" s="29"/>
      <c r="AO396" s="29"/>
      <c r="AP396" s="29"/>
      <c r="AQ396" s="29"/>
      <c r="AR396" s="29"/>
      <c r="AS396" s="29"/>
      <c r="AT396" s="29"/>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c r="IC396" s="10"/>
      <c r="ID396" s="10"/>
      <c r="IE396" s="10"/>
      <c r="IF396" s="10"/>
      <c r="IG396" s="10"/>
      <c r="IH396" s="10"/>
      <c r="II396" s="10"/>
      <c r="IJ396" s="10"/>
      <c r="IK396" s="10"/>
      <c r="IL396" s="10"/>
      <c r="IM396" s="10"/>
      <c r="IN396" s="10"/>
      <c r="IO396" s="10"/>
      <c r="IP396" s="10"/>
      <c r="IQ396" s="10"/>
      <c r="IR396" s="10"/>
      <c r="IS396" s="10"/>
      <c r="IT396" s="10"/>
      <c r="IU396" s="10"/>
      <c r="IV396" s="10"/>
      <c r="IW396" s="10"/>
      <c r="IX396" s="10"/>
      <c r="IY396" s="10"/>
      <c r="IZ396" s="10"/>
      <c r="JA396" s="10"/>
      <c r="JB396" s="10"/>
      <c r="JC396" s="10"/>
      <c r="JD396" s="10"/>
      <c r="JE396" s="10"/>
      <c r="JF396" s="10"/>
      <c r="JG396" s="10"/>
      <c r="JH396" s="10"/>
      <c r="JI396" s="10"/>
      <c r="JJ396" s="10"/>
      <c r="JK396" s="10"/>
      <c r="JL396" s="10"/>
      <c r="JM396" s="10"/>
      <c r="JN396" s="10"/>
      <c r="JO396" s="10"/>
      <c r="JP396" s="10"/>
      <c r="JQ396" s="10"/>
      <c r="JR396" s="10"/>
      <c r="JS396" s="10"/>
      <c r="JT396" s="10"/>
      <c r="JU396" s="10"/>
      <c r="JV396" s="10"/>
      <c r="JW396" s="10"/>
      <c r="JX396" s="10"/>
      <c r="JY396" s="10"/>
      <c r="JZ396" s="10"/>
      <c r="KA396" s="10"/>
      <c r="KB396" s="10"/>
      <c r="KC396" s="10"/>
      <c r="KD396" s="10"/>
      <c r="KE396" s="10"/>
      <c r="KF396" s="10"/>
      <c r="KG396" s="10"/>
      <c r="KH396" s="10"/>
      <c r="KI396" s="10"/>
      <c r="KJ396" s="10"/>
      <c r="KK396" s="10"/>
      <c r="KL396" s="10"/>
      <c r="KM396" s="10"/>
      <c r="KN396" s="10"/>
      <c r="KO396" s="10"/>
      <c r="KP396" s="10"/>
      <c r="KQ396" s="10"/>
      <c r="KR396" s="10"/>
      <c r="KS396" s="10"/>
      <c r="KT396" s="10"/>
      <c r="KU396" s="10"/>
      <c r="KV396" s="10"/>
      <c r="KW396" s="10"/>
      <c r="KX396" s="10"/>
      <c r="KY396" s="10"/>
      <c r="KZ396" s="10"/>
      <c r="LA396" s="10"/>
      <c r="LB396" s="10"/>
      <c r="LC396" s="10"/>
      <c r="LD396" s="10"/>
      <c r="LE396" s="10"/>
      <c r="LF396" s="10"/>
      <c r="LG396" s="10"/>
      <c r="LH396" s="10"/>
      <c r="LI396" s="10"/>
      <c r="LJ396" s="10"/>
      <c r="LK396" s="10"/>
      <c r="LL396" s="10"/>
      <c r="LM396" s="10"/>
      <c r="LN396" s="10"/>
      <c r="LO396" s="10"/>
      <c r="LP396" s="10"/>
      <c r="LQ396" s="10"/>
      <c r="LR396" s="10"/>
      <c r="LS396" s="10"/>
      <c r="LT396" s="10"/>
      <c r="LU396" s="10"/>
      <c r="LV396" s="10"/>
      <c r="LW396" s="10"/>
      <c r="LX396" s="10"/>
      <c r="LY396" s="10"/>
      <c r="LZ396" s="10"/>
      <c r="MA396" s="10"/>
      <c r="MB396" s="10"/>
      <c r="MC396" s="10"/>
      <c r="MD396" s="10"/>
      <c r="ME396" s="10"/>
      <c r="MF396" s="10"/>
      <c r="MG396" s="10"/>
      <c r="MH396" s="10"/>
      <c r="MI396" s="10"/>
      <c r="MJ396" s="10"/>
      <c r="MK396" s="10"/>
      <c r="ML396" s="10"/>
      <c r="MM396" s="10"/>
      <c r="MN396" s="10"/>
      <c r="MO396" s="10"/>
      <c r="MP396" s="10"/>
      <c r="MQ396" s="10"/>
      <c r="MR396" s="10"/>
      <c r="MS396" s="10"/>
      <c r="MT396" s="10"/>
      <c r="MU396" s="10"/>
      <c r="MV396" s="10"/>
      <c r="MW396" s="10"/>
      <c r="MX396" s="10"/>
      <c r="MY396" s="10"/>
      <c r="MZ396" s="10"/>
      <c r="NA396" s="10"/>
      <c r="NB396" s="10"/>
      <c r="NC396" s="10"/>
      <c r="ND396" s="10"/>
      <c r="NE396" s="10"/>
      <c r="NF396" s="10"/>
      <c r="NG396" s="10"/>
      <c r="NH396" s="10"/>
      <c r="NI396" s="10"/>
      <c r="NJ396" s="10"/>
      <c r="NK396" s="10"/>
      <c r="NL396" s="10"/>
      <c r="NM396" s="10"/>
      <c r="NN396" s="10"/>
      <c r="NO396" s="10"/>
      <c r="NP396" s="10"/>
      <c r="NQ396" s="10"/>
      <c r="NR396" s="10"/>
      <c r="NS396" s="10"/>
      <c r="NT396" s="10"/>
      <c r="NU396" s="10"/>
      <c r="NV396" s="10"/>
      <c r="NW396" s="10"/>
      <c r="NX396" s="10"/>
      <c r="NY396" s="10"/>
      <c r="NZ396" s="10"/>
      <c r="OA396" s="10"/>
      <c r="OB396" s="10"/>
      <c r="OC396" s="10"/>
      <c r="OD396" s="10"/>
      <c r="OE396" s="10"/>
      <c r="OF396" s="10"/>
      <c r="OG396" s="10"/>
      <c r="OH396" s="10"/>
      <c r="OI396" s="10"/>
      <c r="OJ396" s="10"/>
      <c r="OK396" s="10"/>
      <c r="OL396" s="10"/>
      <c r="OM396" s="10"/>
      <c r="ON396" s="10"/>
      <c r="OO396" s="10"/>
      <c r="OP396" s="10"/>
      <c r="OQ396" s="10"/>
      <c r="OR396" s="10"/>
      <c r="OS396" s="10"/>
      <c r="OT396" s="10"/>
      <c r="OU396" s="10"/>
      <c r="OV396" s="10"/>
      <c r="OW396" s="10"/>
      <c r="OX396" s="10"/>
      <c r="OY396" s="10"/>
      <c r="OZ396" s="10"/>
      <c r="PA396" s="10"/>
      <c r="PB396" s="10"/>
      <c r="PC396" s="10"/>
      <c r="PD396" s="10"/>
      <c r="PE396" s="10"/>
      <c r="PF396" s="10"/>
      <c r="PG396" s="10"/>
      <c r="PH396" s="10"/>
      <c r="PI396" s="10"/>
      <c r="PJ396" s="10"/>
      <c r="PK396" s="10"/>
      <c r="PL396" s="10"/>
      <c r="PM396" s="10"/>
      <c r="PN396" s="10"/>
      <c r="PO396" s="10"/>
      <c r="PP396" s="10"/>
      <c r="PQ396" s="10"/>
      <c r="PR396" s="10"/>
      <c r="PS396" s="10"/>
      <c r="PT396" s="10"/>
      <c r="PU396" s="10"/>
      <c r="PV396" s="10"/>
      <c r="PW396" s="10"/>
      <c r="PX396" s="10"/>
      <c r="PY396" s="10"/>
      <c r="PZ396" s="10"/>
      <c r="QA396" s="10"/>
      <c r="QB396" s="10"/>
      <c r="QC396" s="10"/>
      <c r="QD396" s="10"/>
      <c r="QE396" s="10"/>
      <c r="QF396" s="10"/>
      <c r="QG396" s="10"/>
      <c r="QH396" s="10"/>
      <c r="QI396" s="10"/>
      <c r="QJ396" s="10"/>
      <c r="QK396" s="10"/>
      <c r="QL396" s="10"/>
      <c r="QM396" s="10"/>
      <c r="QN396" s="10"/>
      <c r="QO396" s="10"/>
      <c r="QP396" s="10"/>
      <c r="QQ396" s="10"/>
      <c r="QR396" s="10"/>
      <c r="QS396" s="10"/>
      <c r="QT396" s="10"/>
      <c r="QU396" s="10"/>
      <c r="QV396" s="10"/>
      <c r="QW396" s="10"/>
      <c r="QX396" s="10"/>
      <c r="QY396" s="10"/>
      <c r="QZ396" s="10"/>
      <c r="RA396" s="10"/>
      <c r="RB396" s="10"/>
      <c r="RC396" s="10"/>
      <c r="RD396" s="10"/>
      <c r="RE396" s="10"/>
      <c r="RF396" s="10"/>
      <c r="RG396" s="10"/>
      <c r="RH396" s="10"/>
      <c r="RI396" s="10"/>
      <c r="RJ396" s="10"/>
      <c r="RK396" s="10"/>
      <c r="RL396" s="10"/>
      <c r="RM396" s="10"/>
      <c r="RN396" s="10"/>
      <c r="RO396" s="10"/>
      <c r="RP396" s="10"/>
      <c r="RQ396" s="10"/>
      <c r="RR396" s="10"/>
      <c r="RS396" s="10"/>
      <c r="RT396" s="10"/>
      <c r="RU396" s="10"/>
      <c r="RV396" s="10"/>
      <c r="RW396" s="10"/>
      <c r="RX396" s="10"/>
      <c r="RY396" s="10"/>
      <c r="RZ396" s="10"/>
      <c r="SA396" s="10"/>
      <c r="SB396" s="10"/>
      <c r="SC396" s="10"/>
      <c r="SD396" s="10"/>
      <c r="SE396" s="10"/>
      <c r="SF396" s="10"/>
      <c r="SG396" s="10"/>
      <c r="SH396" s="10"/>
      <c r="SI396" s="10"/>
      <c r="SJ396" s="10"/>
      <c r="SK396" s="10"/>
      <c r="SL396" s="10"/>
      <c r="SM396" s="10"/>
      <c r="SN396" s="10"/>
      <c r="SO396" s="10"/>
      <c r="SP396" s="10"/>
      <c r="SQ396" s="10"/>
      <c r="SR396" s="10"/>
      <c r="SS396" s="10"/>
      <c r="ST396" s="10"/>
      <c r="SU396" s="10"/>
      <c r="SV396" s="10"/>
      <c r="SW396" s="10"/>
      <c r="SX396" s="10"/>
      <c r="SY396" s="10"/>
      <c r="SZ396" s="10"/>
      <c r="TA396" s="10"/>
      <c r="TB396" s="10"/>
      <c r="TC396" s="10"/>
      <c r="TD396" s="10"/>
      <c r="TE396" s="10"/>
      <c r="TF396" s="10"/>
      <c r="TG396" s="10"/>
      <c r="TH396" s="10"/>
      <c r="TI396" s="10"/>
      <c r="TJ396" s="10"/>
      <c r="TK396" s="10"/>
      <c r="TL396" s="10"/>
      <c r="TM396" s="10"/>
      <c r="TN396" s="10"/>
      <c r="TO396" s="10"/>
      <c r="TP396" s="10"/>
      <c r="TQ396" s="10"/>
      <c r="TR396" s="10"/>
      <c r="TS396" s="10"/>
      <c r="TT396" s="10"/>
      <c r="TU396" s="10"/>
      <c r="TV396" s="10"/>
      <c r="TW396" s="10"/>
      <c r="TX396" s="10"/>
      <c r="TY396" s="10"/>
      <c r="TZ396" s="10"/>
      <c r="UA396" s="10"/>
      <c r="UB396" s="10"/>
      <c r="UC396" s="10"/>
      <c r="UD396" s="10"/>
      <c r="UE396" s="10"/>
      <c r="UF396" s="10"/>
      <c r="UG396" s="10"/>
      <c r="UH396" s="10"/>
      <c r="UI396" s="10"/>
      <c r="UJ396" s="10"/>
      <c r="UK396" s="10"/>
      <c r="UL396" s="10"/>
      <c r="UM396" s="10"/>
      <c r="UN396" s="10"/>
      <c r="UO396" s="10"/>
      <c r="UP396" s="10"/>
      <c r="UQ396" s="10"/>
      <c r="UR396" s="10"/>
      <c r="US396" s="10"/>
      <c r="UT396" s="10"/>
      <c r="UU396" s="10"/>
      <c r="UV396" s="10"/>
      <c r="UW396" s="10"/>
      <c r="UX396" s="10"/>
      <c r="UY396" s="10"/>
      <c r="UZ396" s="10"/>
      <c r="VA396" s="10"/>
      <c r="VB396" s="10"/>
      <c r="VC396" s="10"/>
      <c r="VD396" s="10"/>
      <c r="VE396" s="10"/>
      <c r="VF396" s="10"/>
      <c r="VG396" s="10"/>
      <c r="VH396" s="10"/>
      <c r="VI396" s="10"/>
      <c r="VJ396" s="10"/>
      <c r="VK396" s="10"/>
      <c r="VL396" s="10"/>
      <c r="VM396" s="10"/>
      <c r="VN396" s="10"/>
      <c r="VO396" s="10"/>
      <c r="VP396" s="10"/>
      <c r="VQ396" s="10"/>
      <c r="VR396" s="10"/>
      <c r="VS396" s="10"/>
      <c r="VT396" s="10"/>
      <c r="VU396" s="10"/>
      <c r="VV396" s="10"/>
      <c r="VW396" s="10"/>
      <c r="VX396" s="10"/>
      <c r="VY396" s="10"/>
      <c r="VZ396" s="10"/>
      <c r="WA396" s="10"/>
      <c r="WB396" s="10"/>
      <c r="WC396" s="10"/>
      <c r="WD396" s="10"/>
      <c r="WE396" s="10"/>
      <c r="WF396" s="10"/>
      <c r="WG396" s="10"/>
      <c r="WH396" s="10"/>
      <c r="WI396" s="10"/>
      <c r="WJ396" s="10"/>
      <c r="WK396" s="10"/>
      <c r="WL396" s="10"/>
      <c r="WM396" s="10"/>
      <c r="WN396" s="10"/>
      <c r="WO396" s="10"/>
      <c r="WP396" s="10"/>
      <c r="WQ396" s="10"/>
      <c r="WR396" s="10"/>
      <c r="WS396" s="10"/>
      <c r="WT396" s="10"/>
      <c r="WU396" s="10"/>
      <c r="WV396" s="10"/>
      <c r="WW396" s="10"/>
      <c r="WX396" s="10"/>
      <c r="WY396" s="10"/>
      <c r="WZ396" s="10"/>
      <c r="XA396" s="10"/>
      <c r="XB396" s="10"/>
      <c r="XC396" s="10"/>
      <c r="XD396" s="10"/>
      <c r="XE396" s="10"/>
      <c r="XF396" s="10"/>
      <c r="XG396" s="10"/>
      <c r="XH396" s="10"/>
      <c r="XI396" s="10"/>
      <c r="XJ396" s="10"/>
      <c r="XK396" s="10"/>
      <c r="XL396" s="10"/>
      <c r="XM396" s="10"/>
      <c r="XN396" s="10"/>
      <c r="XO396" s="10"/>
      <c r="XP396" s="10"/>
      <c r="XQ396" s="10"/>
      <c r="XR396" s="10"/>
      <c r="XS396" s="10"/>
      <c r="XT396" s="10"/>
      <c r="XU396" s="10"/>
      <c r="XV396" s="10"/>
      <c r="XW396" s="10"/>
      <c r="XX396" s="10"/>
      <c r="XY396" s="10"/>
      <c r="XZ396" s="10"/>
      <c r="YA396" s="10"/>
      <c r="YB396" s="10"/>
      <c r="YC396" s="10"/>
      <c r="YD396" s="10"/>
      <c r="YE396" s="10"/>
      <c r="YF396" s="10"/>
      <c r="YG396" s="10"/>
      <c r="YH396" s="10"/>
      <c r="YI396" s="10"/>
      <c r="YJ396" s="10"/>
      <c r="YK396" s="10"/>
      <c r="YL396" s="10"/>
      <c r="YM396" s="10"/>
      <c r="YN396" s="10"/>
      <c r="YO396" s="10"/>
      <c r="YP396" s="10"/>
      <c r="YQ396" s="10"/>
      <c r="YR396" s="10"/>
      <c r="YS396" s="10"/>
      <c r="YT396" s="10"/>
      <c r="YU396" s="10"/>
      <c r="YV396" s="10"/>
      <c r="YW396" s="10"/>
      <c r="YX396" s="10"/>
      <c r="YY396" s="10"/>
      <c r="YZ396" s="10"/>
      <c r="ZA396" s="10"/>
      <c r="ZB396" s="10"/>
      <c r="ZC396" s="10"/>
      <c r="ZD396" s="10"/>
      <c r="ZE396" s="10"/>
      <c r="ZF396" s="10"/>
      <c r="ZG396" s="10"/>
      <c r="ZH396" s="10"/>
      <c r="ZI396" s="10"/>
      <c r="ZJ396" s="10"/>
      <c r="ZK396" s="10"/>
      <c r="ZL396" s="10"/>
      <c r="ZM396" s="10"/>
      <c r="ZN396" s="10"/>
      <c r="ZO396" s="10"/>
      <c r="ZP396" s="10"/>
      <c r="ZQ396" s="10"/>
      <c r="ZR396" s="10"/>
      <c r="ZS396" s="10"/>
      <c r="ZT396" s="10"/>
      <c r="ZU396" s="10"/>
      <c r="ZV396" s="10"/>
      <c r="ZW396" s="10"/>
      <c r="ZX396" s="10"/>
      <c r="ZY396" s="10"/>
      <c r="ZZ396" s="10"/>
      <c r="AAA396" s="10"/>
      <c r="AAB396" s="10"/>
      <c r="AAC396" s="10"/>
      <c r="AAD396" s="10"/>
      <c r="AAE396" s="10"/>
      <c r="AAF396" s="10"/>
      <c r="AAG396" s="10"/>
      <c r="AAH396" s="10"/>
      <c r="AAI396" s="10"/>
      <c r="AAJ396" s="10"/>
      <c r="AAK396" s="10"/>
      <c r="AAL396" s="10"/>
      <c r="AAM396" s="10"/>
      <c r="AAN396" s="10"/>
      <c r="AAO396" s="10"/>
      <c r="AAP396" s="10"/>
      <c r="AAQ396" s="10"/>
      <c r="AAR396" s="10"/>
      <c r="AAS396" s="10"/>
      <c r="AAT396" s="10"/>
      <c r="AAU396" s="10"/>
      <c r="AAV396" s="10"/>
      <c r="AAW396" s="10"/>
      <c r="AAX396" s="10"/>
      <c r="AAY396" s="10"/>
      <c r="AAZ396" s="10"/>
      <c r="ABA396" s="10"/>
      <c r="ABB396" s="10"/>
      <c r="ABC396" s="10"/>
      <c r="ABD396" s="10"/>
      <c r="ABE396" s="10"/>
      <c r="ABF396" s="10"/>
      <c r="ABG396" s="10"/>
      <c r="ABH396" s="10"/>
      <c r="ABI396" s="10"/>
      <c r="ABJ396" s="10"/>
      <c r="ABK396" s="10"/>
      <c r="ABL396" s="10"/>
      <c r="ABM396" s="10"/>
      <c r="ABN396" s="10"/>
      <c r="ABO396" s="10"/>
      <c r="ABP396" s="10"/>
      <c r="ABQ396" s="10"/>
      <c r="ABR396" s="10"/>
      <c r="ABS396" s="10"/>
      <c r="ABT396" s="10"/>
      <c r="ABU396" s="10"/>
      <c r="ABV396" s="10"/>
      <c r="ABW396" s="10"/>
      <c r="ABX396" s="10"/>
      <c r="ABY396" s="10"/>
      <c r="ABZ396" s="10"/>
      <c r="ACA396" s="10"/>
      <c r="ACB396" s="10"/>
      <c r="ACC396" s="10"/>
      <c r="ACD396" s="10"/>
      <c r="ACE396" s="10"/>
      <c r="ACF396" s="10"/>
      <c r="ACG396" s="10"/>
      <c r="ACH396" s="10"/>
      <c r="ACI396" s="10"/>
      <c r="ACJ396" s="10"/>
      <c r="ACK396" s="10"/>
      <c r="ACL396" s="10"/>
      <c r="ACM396" s="10"/>
      <c r="ACN396" s="10"/>
      <c r="ACO396" s="10"/>
      <c r="ACP396" s="10"/>
      <c r="ACQ396" s="10"/>
      <c r="ACR396" s="10"/>
      <c r="ACS396" s="10"/>
      <c r="ACT396" s="10"/>
      <c r="ACU396" s="10"/>
      <c r="ACV396" s="10"/>
      <c r="ACW396" s="10"/>
      <c r="ACX396" s="10"/>
      <c r="ACY396" s="10"/>
      <c r="ACZ396" s="10"/>
      <c r="ADA396" s="10"/>
      <c r="ADB396" s="10"/>
      <c r="ADC396" s="10"/>
      <c r="ADD396" s="10"/>
      <c r="ADE396" s="10"/>
      <c r="ADF396" s="10"/>
      <c r="ADG396" s="10"/>
      <c r="ADH396" s="10"/>
      <c r="ADI396" s="10"/>
      <c r="ADJ396" s="10"/>
      <c r="ADK396" s="10"/>
      <c r="ADL396" s="10"/>
      <c r="ADM396" s="10"/>
      <c r="ADN396" s="10"/>
      <c r="ADO396" s="10"/>
      <c r="ADP396" s="10"/>
      <c r="ADQ396" s="10"/>
      <c r="ADR396" s="10"/>
      <c r="ADS396" s="10"/>
      <c r="ADT396" s="10"/>
      <c r="ADU396" s="10"/>
      <c r="ADV396" s="10"/>
      <c r="ADW396" s="10"/>
      <c r="ADX396" s="10"/>
      <c r="ADY396" s="10"/>
      <c r="ADZ396" s="10"/>
      <c r="AEA396" s="10"/>
      <c r="AEB396" s="10"/>
      <c r="AEC396" s="10"/>
      <c r="AED396" s="10"/>
      <c r="AEE396" s="10"/>
      <c r="AEF396" s="10"/>
      <c r="AEG396" s="10"/>
      <c r="AEH396" s="10"/>
      <c r="AEI396" s="10"/>
      <c r="AEJ396" s="10"/>
      <c r="AEK396" s="10"/>
      <c r="AEL396" s="10"/>
      <c r="AEM396" s="10"/>
      <c r="AEN396" s="10"/>
      <c r="AEO396" s="10"/>
      <c r="AEP396" s="10"/>
      <c r="AEQ396" s="10"/>
      <c r="AER396" s="10"/>
      <c r="AES396" s="10"/>
      <c r="AET396" s="10"/>
      <c r="AEU396" s="10"/>
      <c r="AEV396" s="10"/>
      <c r="AEW396" s="10"/>
      <c r="AEX396" s="10"/>
      <c r="AEY396" s="10"/>
      <c r="AEZ396" s="10"/>
      <c r="AFA396" s="10"/>
      <c r="AFB396" s="10"/>
      <c r="AFC396" s="10"/>
      <c r="AFD396" s="10"/>
      <c r="AFE396" s="10"/>
      <c r="AFF396" s="10"/>
      <c r="AFG396" s="10"/>
      <c r="AFH396" s="10"/>
      <c r="AFI396" s="10"/>
      <c r="AFJ396" s="10"/>
      <c r="AFK396" s="10"/>
      <c r="AFL396" s="10"/>
      <c r="AFM396" s="10"/>
      <c r="AFN396" s="10"/>
      <c r="AFO396" s="10"/>
      <c r="AFP396" s="10"/>
      <c r="AFQ396" s="10"/>
      <c r="AFR396" s="10"/>
      <c r="AFS396" s="10"/>
      <c r="AFT396" s="10"/>
      <c r="AFU396" s="10"/>
      <c r="AFV396" s="10"/>
      <c r="AFW396" s="10"/>
      <c r="AFX396" s="10"/>
      <c r="AFY396" s="10"/>
      <c r="AFZ396" s="10"/>
      <c r="AGA396" s="10"/>
      <c r="AGB396" s="10"/>
      <c r="AGC396" s="10"/>
      <c r="AGD396" s="10"/>
      <c r="AGE396" s="10"/>
      <c r="AGF396" s="10"/>
      <c r="AGG396" s="10"/>
      <c r="AGH396" s="10"/>
      <c r="AGI396" s="10"/>
      <c r="AGJ396" s="10"/>
      <c r="AGK396" s="10"/>
      <c r="AGL396" s="10"/>
      <c r="AGM396" s="10"/>
      <c r="AGN396" s="10"/>
      <c r="AGO396" s="10"/>
      <c r="AGP396" s="10"/>
      <c r="AGQ396" s="10"/>
      <c r="AGR396" s="10"/>
      <c r="AGS396" s="10"/>
      <c r="AGT396" s="10"/>
      <c r="AGU396" s="10"/>
      <c r="AGV396" s="10"/>
      <c r="AGW396" s="10"/>
      <c r="AGX396" s="10"/>
      <c r="AGY396" s="10"/>
      <c r="AGZ396" s="10"/>
      <c r="AHA396" s="10"/>
      <c r="AHB396" s="10"/>
      <c r="AHC396" s="10"/>
      <c r="AHD396" s="10"/>
      <c r="AHE396" s="10"/>
      <c r="AHF396" s="10"/>
      <c r="AHG396" s="10"/>
      <c r="AHH396" s="10"/>
      <c r="AHI396" s="10"/>
      <c r="AHJ396" s="10"/>
      <c r="AHK396" s="10"/>
      <c r="AHL396" s="10"/>
      <c r="AHM396" s="10"/>
      <c r="AHN396" s="10"/>
      <c r="AHO396" s="10"/>
      <c r="AHP396" s="10"/>
      <c r="AHQ396" s="10"/>
      <c r="AHR396" s="10"/>
      <c r="AHS396" s="10"/>
      <c r="AHT396" s="10"/>
      <c r="AHU396" s="10"/>
      <c r="AHV396" s="10"/>
      <c r="AHW396" s="10"/>
      <c r="AHX396" s="10"/>
      <c r="AHY396" s="10"/>
      <c r="AHZ396" s="10"/>
      <c r="AIA396" s="10"/>
      <c r="AIB396" s="10"/>
      <c r="AIC396" s="10"/>
      <c r="AID396" s="10"/>
      <c r="AIE396" s="10"/>
      <c r="AIF396" s="10"/>
      <c r="AIG396" s="10"/>
      <c r="AIH396" s="10"/>
      <c r="AII396" s="10"/>
      <c r="AIJ396" s="10"/>
      <c r="AIK396" s="10"/>
      <c r="AIL396" s="10"/>
      <c r="AIM396" s="10"/>
      <c r="AIN396" s="10"/>
      <c r="AIO396" s="10"/>
      <c r="AIP396" s="10"/>
      <c r="AIQ396" s="10"/>
      <c r="AIR396" s="10"/>
      <c r="AIS396" s="10"/>
      <c r="AIT396" s="10"/>
      <c r="AIU396" s="10"/>
      <c r="AIV396" s="10"/>
      <c r="AIW396" s="10"/>
      <c r="AIX396" s="10"/>
      <c r="AIY396" s="10"/>
      <c r="AIZ396" s="10"/>
      <c r="AJA396" s="10"/>
      <c r="AJB396" s="10"/>
      <c r="AJC396" s="10"/>
      <c r="AJD396" s="10"/>
      <c r="AJE396" s="10"/>
      <c r="AJF396" s="10"/>
      <c r="AJG396" s="10"/>
      <c r="AJH396" s="10"/>
      <c r="AJI396" s="10"/>
      <c r="AJJ396" s="10"/>
      <c r="AJK396" s="10"/>
      <c r="AJL396" s="10"/>
      <c r="AJM396" s="10"/>
      <c r="AJN396" s="10"/>
      <c r="AJO396" s="10"/>
      <c r="AJP396" s="10"/>
      <c r="AJQ396" s="10"/>
      <c r="AJR396" s="10"/>
      <c r="AJS396" s="10"/>
      <c r="AJT396" s="10"/>
      <c r="AJU396" s="10"/>
      <c r="AJV396" s="10"/>
      <c r="AJW396" s="10"/>
      <c r="AJX396" s="10"/>
      <c r="AJY396" s="10"/>
      <c r="AJZ396" s="10"/>
      <c r="AKA396" s="10"/>
      <c r="AKB396" s="10"/>
      <c r="AKC396" s="10"/>
      <c r="AKD396" s="10"/>
      <c r="AKE396" s="10"/>
      <c r="AKF396" s="10"/>
      <c r="AKG396" s="10"/>
      <c r="AKH396" s="10"/>
      <c r="AKI396" s="10"/>
      <c r="AKJ396" s="10"/>
      <c r="AKK396" s="10"/>
      <c r="AKL396" s="10"/>
      <c r="AKM396" s="10"/>
      <c r="AKN396" s="10"/>
      <c r="AKO396" s="10"/>
      <c r="AKP396" s="10"/>
      <c r="AKQ396" s="10"/>
      <c r="AKR396" s="10"/>
      <c r="AKS396" s="10"/>
      <c r="AKT396" s="10"/>
      <c r="AKU396" s="10"/>
      <c r="AKV396" s="10"/>
      <c r="AKW396" s="10"/>
      <c r="AKX396" s="10"/>
      <c r="AKY396" s="10"/>
      <c r="AKZ396" s="10"/>
      <c r="ALA396" s="10"/>
      <c r="ALB396" s="10"/>
      <c r="ALC396" s="10"/>
      <c r="ALD396" s="10"/>
      <c r="ALE396" s="10"/>
      <c r="ALF396" s="10"/>
      <c r="ALG396" s="10"/>
      <c r="ALH396" s="10"/>
      <c r="ALI396" s="10"/>
      <c r="ALJ396" s="10"/>
      <c r="ALK396" s="10"/>
      <c r="ALL396" s="10"/>
      <c r="ALM396" s="10"/>
      <c r="ALN396" s="10"/>
      <c r="ALO396" s="10"/>
      <c r="ALP396" s="10"/>
      <c r="ALQ396" s="10"/>
      <c r="ALR396" s="10"/>
      <c r="ALS396" s="10"/>
      <c r="ALT396" s="10"/>
      <c r="ALU396" s="10"/>
      <c r="ALV396" s="10"/>
      <c r="ALW396" s="10"/>
      <c r="ALX396" s="10"/>
      <c r="ALY396" s="10"/>
      <c r="ALZ396" s="10"/>
      <c r="AMA396" s="10"/>
      <c r="AMB396" s="10"/>
      <c r="AMC396" s="10"/>
      <c r="AMD396" s="10"/>
      <c r="AME396" s="10"/>
      <c r="AMF396" s="10"/>
      <c r="AMG396" s="10"/>
      <c r="AMH396" s="10"/>
      <c r="AMI396" s="10"/>
      <c r="AMJ396" s="10"/>
      <c r="AMK396" s="10"/>
      <c r="AML396" s="10"/>
      <c r="AMM396" s="10"/>
      <c r="AMN396" s="10"/>
      <c r="AMO396" s="10"/>
      <c r="AMP396" s="10"/>
      <c r="AMQ396" s="10"/>
      <c r="AMR396" s="10"/>
      <c r="AMS396" s="10"/>
      <c r="AMT396" s="10"/>
      <c r="AMU396" s="10"/>
      <c r="AMV396" s="10"/>
      <c r="AMW396" s="10"/>
      <c r="AMX396" s="10"/>
      <c r="AMY396" s="10"/>
      <c r="AMZ396" s="10"/>
      <c r="ANA396" s="10"/>
      <c r="ANB396" s="10"/>
      <c r="ANC396" s="10"/>
      <c r="AND396" s="10"/>
      <c r="ANE396" s="10"/>
      <c r="ANF396" s="10"/>
      <c r="ANG396" s="10"/>
      <c r="ANH396" s="10"/>
      <c r="ANI396" s="10"/>
      <c r="ANJ396" s="10"/>
      <c r="ANK396" s="10"/>
      <c r="ANL396" s="10"/>
      <c r="ANM396" s="10"/>
      <c r="ANN396" s="10"/>
      <c r="ANO396" s="10"/>
      <c r="ANP396" s="10"/>
      <c r="ANQ396" s="10"/>
      <c r="ANR396" s="10"/>
      <c r="ANS396" s="10"/>
      <c r="ANT396" s="10"/>
      <c r="ANU396" s="10"/>
      <c r="ANV396" s="10"/>
      <c r="ANW396" s="10"/>
      <c r="ANX396" s="10"/>
      <c r="ANY396" s="10"/>
      <c r="ANZ396" s="10"/>
      <c r="AOA396" s="10"/>
      <c r="AOB396" s="10"/>
      <c r="AOC396" s="10"/>
      <c r="AOD396" s="10"/>
      <c r="AOE396" s="10"/>
      <c r="AOF396" s="10"/>
      <c r="AOG396" s="10"/>
      <c r="AOH396" s="10"/>
      <c r="AOI396" s="10"/>
      <c r="AOJ396" s="10"/>
      <c r="AOK396" s="10"/>
      <c r="AOL396" s="10"/>
      <c r="AOM396" s="10"/>
      <c r="AON396" s="10"/>
      <c r="AOO396" s="10"/>
      <c r="AOP396" s="10"/>
      <c r="AOQ396" s="10"/>
      <c r="AOR396" s="10"/>
      <c r="AOS396" s="10"/>
      <c r="AOT396" s="10"/>
      <c r="AOU396" s="10"/>
      <c r="AOV396" s="10"/>
      <c r="AOW396" s="10"/>
      <c r="AOX396" s="10"/>
      <c r="AOY396" s="10"/>
      <c r="AOZ396" s="10"/>
      <c r="APA396" s="10"/>
      <c r="APB396" s="10"/>
      <c r="APC396" s="10"/>
      <c r="APD396" s="10"/>
      <c r="APE396" s="10"/>
      <c r="APF396" s="10"/>
      <c r="APG396" s="10"/>
      <c r="APH396" s="10"/>
      <c r="API396" s="10"/>
      <c r="APJ396" s="10"/>
      <c r="APK396" s="10"/>
      <c r="APL396" s="10"/>
      <c r="APM396" s="10"/>
      <c r="APN396" s="10"/>
      <c r="APO396" s="10"/>
      <c r="APP396" s="10"/>
      <c r="APQ396" s="10"/>
      <c r="APR396" s="10"/>
      <c r="APS396" s="10"/>
      <c r="APT396" s="10"/>
      <c r="APU396" s="10"/>
      <c r="APV396" s="10"/>
      <c r="APW396" s="10"/>
      <c r="APX396" s="10"/>
      <c r="APY396" s="10"/>
      <c r="APZ396" s="10"/>
      <c r="AQA396" s="10"/>
      <c r="AQB396" s="10"/>
      <c r="AQC396" s="10"/>
      <c r="AQD396" s="10"/>
      <c r="AQE396" s="10"/>
      <c r="AQF396" s="10"/>
      <c r="AQG396" s="10"/>
      <c r="AQH396" s="10"/>
      <c r="AQI396" s="10"/>
      <c r="AQJ396" s="10"/>
      <c r="AQK396" s="10"/>
      <c r="AQL396" s="10"/>
      <c r="AQM396" s="10"/>
      <c r="AQN396" s="10"/>
      <c r="AQO396" s="10"/>
      <c r="AQP396" s="10"/>
      <c r="AQQ396" s="10"/>
      <c r="AQR396" s="10"/>
      <c r="AQS396" s="10"/>
      <c r="AQT396" s="10"/>
      <c r="AQU396" s="10"/>
      <c r="AQV396" s="10"/>
      <c r="AQW396" s="10"/>
      <c r="AQX396" s="10"/>
      <c r="AQY396" s="10"/>
      <c r="AQZ396" s="10"/>
      <c r="ARA396" s="10"/>
      <c r="ARB396" s="10"/>
      <c r="ARC396" s="10"/>
      <c r="ARD396" s="10"/>
      <c r="ARE396" s="10"/>
      <c r="ARF396" s="10"/>
      <c r="ARG396" s="10"/>
      <c r="ARH396" s="10"/>
      <c r="ARI396" s="10"/>
      <c r="ARJ396" s="10"/>
      <c r="ARK396" s="10"/>
      <c r="ARL396" s="10"/>
      <c r="ARM396" s="10"/>
      <c r="ARN396" s="10"/>
      <c r="ARO396" s="10"/>
      <c r="ARP396" s="10"/>
      <c r="ARQ396" s="10"/>
      <c r="ARR396" s="10"/>
      <c r="ARS396" s="10"/>
      <c r="ART396" s="10"/>
      <c r="ARU396" s="10"/>
      <c r="ARV396" s="10"/>
      <c r="ARW396" s="10"/>
      <c r="ARX396" s="10"/>
      <c r="ARY396" s="10"/>
      <c r="ARZ396" s="10"/>
      <c r="ASA396" s="10"/>
      <c r="ASB396" s="10"/>
      <c r="ASC396" s="10"/>
      <c r="ASD396" s="10"/>
      <c r="ASE396" s="10"/>
      <c r="ASF396" s="10"/>
      <c r="ASG396" s="10"/>
      <c r="ASH396" s="10"/>
      <c r="ASI396" s="10"/>
      <c r="ASJ396" s="10"/>
      <c r="ASK396" s="10"/>
      <c r="ASL396" s="10"/>
      <c r="ASM396" s="10"/>
      <c r="ASN396" s="10"/>
      <c r="ASO396" s="10"/>
      <c r="ASP396" s="10"/>
      <c r="ASQ396" s="10"/>
      <c r="ASR396" s="10"/>
      <c r="ASS396" s="10"/>
      <c r="AST396" s="10"/>
      <c r="ASU396" s="10"/>
      <c r="ASV396" s="10"/>
      <c r="ASW396" s="10"/>
      <c r="ASX396" s="10"/>
      <c r="ASY396" s="10"/>
      <c r="ASZ396" s="10"/>
      <c r="ATA396" s="10"/>
      <c r="ATB396" s="10"/>
      <c r="ATC396" s="10"/>
      <c r="ATD396" s="10"/>
      <c r="ATE396" s="10"/>
      <c r="ATF396" s="10"/>
      <c r="ATG396" s="10"/>
      <c r="ATH396" s="10"/>
      <c r="ATI396" s="10"/>
      <c r="ATJ396" s="10"/>
      <c r="ATK396" s="10"/>
      <c r="ATL396" s="10"/>
      <c r="ATM396" s="10"/>
      <c r="ATN396" s="10"/>
      <c r="ATO396" s="10"/>
      <c r="ATP396" s="10"/>
      <c r="ATQ396" s="10"/>
      <c r="ATR396" s="10"/>
      <c r="ATS396" s="10"/>
      <c r="ATT396" s="10"/>
      <c r="ATU396" s="10"/>
      <c r="ATV396" s="10"/>
      <c r="ATW396" s="10"/>
      <c r="ATX396" s="10"/>
      <c r="ATY396" s="10"/>
      <c r="ATZ396" s="10"/>
      <c r="AUA396" s="10"/>
      <c r="AUB396" s="10"/>
      <c r="AUC396" s="10"/>
      <c r="AUD396" s="10"/>
      <c r="AUE396" s="10"/>
      <c r="AUF396" s="10"/>
      <c r="AUG396" s="10"/>
      <c r="AUH396" s="10"/>
      <c r="AUI396" s="10"/>
      <c r="AUJ396" s="10"/>
      <c r="AUK396" s="10"/>
      <c r="AUL396" s="10"/>
      <c r="AUM396" s="10"/>
      <c r="AUN396" s="10"/>
      <c r="AUO396" s="10"/>
      <c r="AUP396" s="10"/>
      <c r="AUQ396" s="10"/>
      <c r="AUR396" s="10"/>
      <c r="AUS396" s="10"/>
      <c r="AUT396" s="10"/>
      <c r="AUU396" s="10"/>
      <c r="AUV396" s="10"/>
      <c r="AUW396" s="10"/>
      <c r="AUX396" s="10"/>
      <c r="AUY396" s="10"/>
      <c r="AUZ396" s="10"/>
      <c r="AVA396" s="10"/>
      <c r="AVB396" s="10"/>
      <c r="AVC396" s="10"/>
      <c r="AVD396" s="10"/>
      <c r="AVE396" s="10"/>
      <c r="AVF396" s="10"/>
      <c r="AVG396" s="10"/>
      <c r="AVH396" s="10"/>
      <c r="AVI396" s="10"/>
      <c r="AVJ396" s="10"/>
      <c r="AVK396" s="10"/>
      <c r="AVL396" s="10"/>
      <c r="AVM396" s="10"/>
      <c r="AVN396" s="10"/>
      <c r="AVO396" s="10"/>
      <c r="AVP396" s="10"/>
      <c r="AVQ396" s="10"/>
      <c r="AVR396" s="10"/>
      <c r="AVS396" s="10"/>
      <c r="AVT396" s="10"/>
      <c r="AVU396" s="10"/>
      <c r="AVV396" s="10"/>
      <c r="AVW396" s="10"/>
      <c r="AVX396" s="10"/>
      <c r="AVY396" s="10"/>
      <c r="AVZ396" s="10"/>
      <c r="AWA396" s="10"/>
      <c r="AWB396" s="10"/>
      <c r="AWC396" s="10"/>
      <c r="AWD396" s="10"/>
      <c r="AWE396" s="10"/>
      <c r="AWF396" s="10"/>
      <c r="AWG396" s="10"/>
      <c r="AWH396" s="10"/>
      <c r="AWI396" s="10"/>
      <c r="AWJ396" s="10"/>
      <c r="AWK396" s="10"/>
      <c r="AWL396" s="10"/>
      <c r="AWM396" s="10"/>
      <c r="AWN396" s="10"/>
      <c r="AWO396" s="10"/>
      <c r="AWP396" s="10"/>
      <c r="AWQ396" s="10"/>
      <c r="AWR396" s="10"/>
      <c r="AWS396" s="10"/>
      <c r="AWT396" s="10"/>
      <c r="AWU396" s="10"/>
      <c r="AWV396" s="10"/>
      <c r="AWW396" s="10"/>
      <c r="AWX396" s="10"/>
      <c r="AWY396" s="10"/>
      <c r="AWZ396" s="10"/>
      <c r="AXA396" s="10"/>
      <c r="AXB396" s="10"/>
      <c r="AXC396" s="10"/>
      <c r="AXD396" s="10"/>
      <c r="AXE396" s="10"/>
      <c r="AXF396" s="10"/>
      <c r="AXG396" s="10"/>
      <c r="AXH396" s="10"/>
      <c r="AXI396" s="10"/>
      <c r="AXJ396" s="10"/>
      <c r="AXK396" s="10"/>
      <c r="AXL396" s="10"/>
      <c r="AXM396" s="10"/>
      <c r="AXN396" s="10"/>
      <c r="AXO396" s="10"/>
      <c r="AXP396" s="10"/>
      <c r="AXQ396" s="10"/>
      <c r="AXR396" s="10"/>
      <c r="AXS396" s="10"/>
      <c r="AXT396" s="10"/>
      <c r="AXU396" s="10"/>
      <c r="AXV396" s="10"/>
      <c r="AXW396" s="10"/>
      <c r="AXX396" s="10"/>
      <c r="AXY396" s="10"/>
      <c r="AXZ396" s="10"/>
      <c r="AYA396" s="10"/>
      <c r="AYB396" s="10"/>
      <c r="AYC396" s="10"/>
      <c r="AYD396" s="10"/>
      <c r="AYE396" s="10"/>
      <c r="AYF396" s="10"/>
      <c r="AYG396" s="10"/>
      <c r="AYH396" s="10"/>
      <c r="AYI396" s="10"/>
      <c r="AYJ396" s="10"/>
      <c r="AYK396" s="10"/>
      <c r="AYL396" s="10"/>
      <c r="AYM396" s="10"/>
      <c r="AYN396" s="10"/>
      <c r="AYO396" s="10"/>
      <c r="AYP396" s="10"/>
      <c r="AYQ396" s="10"/>
      <c r="AYR396" s="10"/>
      <c r="AYS396" s="10"/>
      <c r="AYT396" s="10"/>
      <c r="AYU396" s="10"/>
      <c r="AYV396" s="10"/>
      <c r="AYW396" s="10"/>
      <c r="AYX396" s="10"/>
      <c r="AYY396" s="10"/>
      <c r="AYZ396" s="10"/>
      <c r="AZA396" s="10"/>
      <c r="AZB396" s="10"/>
      <c r="AZC396" s="10"/>
      <c r="AZD396" s="10"/>
      <c r="AZE396" s="10"/>
      <c r="AZF396" s="10"/>
      <c r="AZG396" s="10"/>
      <c r="AZH396" s="10"/>
      <c r="AZI396" s="10"/>
      <c r="AZJ396" s="10"/>
      <c r="AZK396" s="10"/>
      <c r="AZL396" s="10"/>
      <c r="AZM396" s="10"/>
      <c r="AZN396" s="10"/>
      <c r="AZO396" s="10"/>
      <c r="AZP396" s="10"/>
      <c r="AZQ396" s="10"/>
      <c r="AZR396" s="10"/>
      <c r="AZS396" s="10"/>
      <c r="AZT396" s="10"/>
      <c r="AZU396" s="10"/>
      <c r="AZV396" s="10"/>
      <c r="AZW396" s="10"/>
      <c r="AZX396" s="10"/>
      <c r="AZY396" s="10"/>
      <c r="AZZ396" s="10"/>
      <c r="BAA396" s="10"/>
      <c r="BAB396" s="10"/>
      <c r="BAC396" s="10"/>
      <c r="BAD396" s="10"/>
      <c r="BAE396" s="10"/>
      <c r="BAF396" s="10"/>
      <c r="BAG396" s="10"/>
      <c r="BAH396" s="10"/>
      <c r="BAI396" s="10"/>
      <c r="BAJ396" s="10"/>
      <c r="BAK396" s="10"/>
      <c r="BAL396" s="10"/>
      <c r="BAM396" s="10"/>
      <c r="BAN396" s="10"/>
      <c r="BAO396" s="10"/>
      <c r="BAP396" s="10"/>
      <c r="BAQ396" s="10"/>
      <c r="BAR396" s="10"/>
      <c r="BAS396" s="10"/>
      <c r="BAT396" s="10"/>
      <c r="BAU396" s="10"/>
      <c r="BAV396" s="10"/>
      <c r="BAW396" s="10"/>
      <c r="BAX396" s="10"/>
      <c r="BAY396" s="10"/>
      <c r="BAZ396" s="10"/>
      <c r="BBA396" s="10"/>
      <c r="BBB396" s="10"/>
      <c r="BBC396" s="10"/>
      <c r="BBD396" s="10"/>
      <c r="BBE396" s="10"/>
      <c r="BBF396" s="10"/>
      <c r="BBG396" s="10"/>
      <c r="BBH396" s="10"/>
      <c r="BBI396" s="10"/>
      <c r="BBJ396" s="10"/>
      <c r="BBK396" s="10"/>
      <c r="BBL396" s="10"/>
      <c r="BBM396" s="10"/>
      <c r="BBN396" s="10"/>
      <c r="BBO396" s="10"/>
      <c r="BBP396" s="10"/>
      <c r="BBQ396" s="10"/>
      <c r="BBR396" s="10"/>
      <c r="BBS396" s="10"/>
      <c r="BBT396" s="10"/>
      <c r="BBU396" s="10"/>
      <c r="BBV396" s="10"/>
      <c r="BBW396" s="10"/>
      <c r="BBX396" s="10"/>
      <c r="BBY396" s="10"/>
      <c r="BBZ396" s="10"/>
      <c r="BCA396" s="10"/>
      <c r="BCB396" s="10"/>
      <c r="BCC396" s="10"/>
      <c r="BCD396" s="10"/>
      <c r="BCE396" s="10"/>
      <c r="BCF396" s="10"/>
      <c r="BCG396" s="10"/>
      <c r="BCH396" s="10"/>
      <c r="BCI396" s="10"/>
      <c r="BCJ396" s="10"/>
      <c r="BCK396" s="10"/>
      <c r="BCL396" s="10"/>
      <c r="BCM396" s="10"/>
      <c r="BCN396" s="10"/>
      <c r="BCO396" s="10"/>
      <c r="BCP396" s="10"/>
      <c r="BCQ396" s="10"/>
      <c r="BCR396" s="10"/>
      <c r="BCS396" s="10"/>
      <c r="BCT396" s="10"/>
    </row>
    <row r="397" spans="1:1450" s="37" customFormat="1" x14ac:dyDescent="0.25">
      <c r="A397" s="17" t="s">
        <v>503</v>
      </c>
      <c r="B397" s="43" t="s">
        <v>503</v>
      </c>
      <c r="C397" s="43" t="s">
        <v>542</v>
      </c>
      <c r="D397" s="43" t="s">
        <v>551</v>
      </c>
      <c r="E397" s="43" t="s">
        <v>548</v>
      </c>
      <c r="F397" s="43" t="s">
        <v>478</v>
      </c>
      <c r="G397" s="43">
        <v>458</v>
      </c>
      <c r="H397" s="43">
        <v>45</v>
      </c>
      <c r="I397" s="43">
        <v>38</v>
      </c>
      <c r="J397" s="29"/>
      <c r="K397" s="29"/>
      <c r="L397" s="29"/>
      <c r="M397" s="29"/>
      <c r="N397" s="29"/>
      <c r="O397" s="29" t="str">
        <f t="shared" si="70"/>
        <v/>
      </c>
      <c r="P397" s="29"/>
      <c r="Q397" s="44">
        <f>ABS(G397-$K$394)</f>
        <v>1069.2</v>
      </c>
      <c r="R397" s="30">
        <f>IF(Q397&gt;$P$394,"",G397)</f>
        <v>458</v>
      </c>
      <c r="S397" s="30">
        <f t="shared" si="60"/>
        <v>38</v>
      </c>
      <c r="T397" s="29"/>
      <c r="U397" s="29"/>
      <c r="V397" s="29"/>
      <c r="W397" s="44">
        <f>IF(R397="","",((R397-$T$394)/S397)^2)</f>
        <v>0.88508483379501379</v>
      </c>
      <c r="X397" s="29"/>
      <c r="Y397" s="31"/>
      <c r="Z397" s="31"/>
      <c r="AA397" s="31"/>
      <c r="AB397" s="31"/>
      <c r="AC397" s="29"/>
      <c r="AD397" s="29"/>
      <c r="AE397" s="29"/>
      <c r="AF397" s="29"/>
      <c r="AG397" s="63"/>
      <c r="AH397" s="32"/>
      <c r="AI397" s="32"/>
      <c r="AJ397" s="32"/>
      <c r="AK397" s="32"/>
      <c r="AL397" s="29"/>
      <c r="AO397" s="29"/>
      <c r="AP397" s="29"/>
      <c r="AQ397" s="29"/>
      <c r="AR397" s="29"/>
      <c r="AS397" s="29"/>
      <c r="AT397" s="29"/>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c r="IC397" s="10"/>
      <c r="ID397" s="10"/>
      <c r="IE397" s="10"/>
      <c r="IF397" s="10"/>
      <c r="IG397" s="10"/>
      <c r="IH397" s="10"/>
      <c r="II397" s="10"/>
      <c r="IJ397" s="10"/>
      <c r="IK397" s="10"/>
      <c r="IL397" s="10"/>
      <c r="IM397" s="10"/>
      <c r="IN397" s="10"/>
      <c r="IO397" s="10"/>
      <c r="IP397" s="10"/>
      <c r="IQ397" s="10"/>
      <c r="IR397" s="10"/>
      <c r="IS397" s="10"/>
      <c r="IT397" s="10"/>
      <c r="IU397" s="10"/>
      <c r="IV397" s="10"/>
      <c r="IW397" s="10"/>
      <c r="IX397" s="10"/>
      <c r="IY397" s="10"/>
      <c r="IZ397" s="10"/>
      <c r="JA397" s="10"/>
      <c r="JB397" s="10"/>
      <c r="JC397" s="10"/>
      <c r="JD397" s="10"/>
      <c r="JE397" s="10"/>
      <c r="JF397" s="10"/>
      <c r="JG397" s="10"/>
      <c r="JH397" s="10"/>
      <c r="JI397" s="10"/>
      <c r="JJ397" s="10"/>
      <c r="JK397" s="10"/>
      <c r="JL397" s="10"/>
      <c r="JM397" s="10"/>
      <c r="JN397" s="10"/>
      <c r="JO397" s="10"/>
      <c r="JP397" s="10"/>
      <c r="JQ397" s="10"/>
      <c r="JR397" s="10"/>
      <c r="JS397" s="10"/>
      <c r="JT397" s="10"/>
      <c r="JU397" s="10"/>
      <c r="JV397" s="10"/>
      <c r="JW397" s="10"/>
      <c r="JX397" s="10"/>
      <c r="JY397" s="10"/>
      <c r="JZ397" s="10"/>
      <c r="KA397" s="10"/>
      <c r="KB397" s="10"/>
      <c r="KC397" s="10"/>
      <c r="KD397" s="10"/>
      <c r="KE397" s="10"/>
      <c r="KF397" s="10"/>
      <c r="KG397" s="10"/>
      <c r="KH397" s="10"/>
      <c r="KI397" s="10"/>
      <c r="KJ397" s="10"/>
      <c r="KK397" s="10"/>
      <c r="KL397" s="10"/>
      <c r="KM397" s="10"/>
      <c r="KN397" s="10"/>
      <c r="KO397" s="10"/>
      <c r="KP397" s="10"/>
      <c r="KQ397" s="10"/>
      <c r="KR397" s="10"/>
      <c r="KS397" s="10"/>
      <c r="KT397" s="10"/>
      <c r="KU397" s="10"/>
      <c r="KV397" s="10"/>
      <c r="KW397" s="10"/>
      <c r="KX397" s="10"/>
      <c r="KY397" s="10"/>
      <c r="KZ397" s="10"/>
      <c r="LA397" s="10"/>
      <c r="LB397" s="10"/>
      <c r="LC397" s="10"/>
      <c r="LD397" s="10"/>
      <c r="LE397" s="10"/>
      <c r="LF397" s="10"/>
      <c r="LG397" s="10"/>
      <c r="LH397" s="10"/>
      <c r="LI397" s="10"/>
      <c r="LJ397" s="10"/>
      <c r="LK397" s="10"/>
      <c r="LL397" s="10"/>
      <c r="LM397" s="10"/>
      <c r="LN397" s="10"/>
      <c r="LO397" s="10"/>
      <c r="LP397" s="10"/>
      <c r="LQ397" s="10"/>
      <c r="LR397" s="10"/>
      <c r="LS397" s="10"/>
      <c r="LT397" s="10"/>
      <c r="LU397" s="10"/>
      <c r="LV397" s="10"/>
      <c r="LW397" s="10"/>
      <c r="LX397" s="10"/>
      <c r="LY397" s="10"/>
      <c r="LZ397" s="10"/>
      <c r="MA397" s="10"/>
      <c r="MB397" s="10"/>
      <c r="MC397" s="10"/>
      <c r="MD397" s="10"/>
      <c r="ME397" s="10"/>
      <c r="MF397" s="10"/>
      <c r="MG397" s="10"/>
      <c r="MH397" s="10"/>
      <c r="MI397" s="10"/>
      <c r="MJ397" s="10"/>
      <c r="MK397" s="10"/>
      <c r="ML397" s="10"/>
      <c r="MM397" s="10"/>
      <c r="MN397" s="10"/>
      <c r="MO397" s="10"/>
      <c r="MP397" s="10"/>
      <c r="MQ397" s="10"/>
      <c r="MR397" s="10"/>
      <c r="MS397" s="10"/>
      <c r="MT397" s="10"/>
      <c r="MU397" s="10"/>
      <c r="MV397" s="10"/>
      <c r="MW397" s="10"/>
      <c r="MX397" s="10"/>
      <c r="MY397" s="10"/>
      <c r="MZ397" s="10"/>
      <c r="NA397" s="10"/>
      <c r="NB397" s="10"/>
      <c r="NC397" s="10"/>
      <c r="ND397" s="10"/>
      <c r="NE397" s="10"/>
      <c r="NF397" s="10"/>
      <c r="NG397" s="10"/>
      <c r="NH397" s="10"/>
      <c r="NI397" s="10"/>
      <c r="NJ397" s="10"/>
      <c r="NK397" s="10"/>
      <c r="NL397" s="10"/>
      <c r="NM397" s="10"/>
      <c r="NN397" s="10"/>
      <c r="NO397" s="10"/>
      <c r="NP397" s="10"/>
      <c r="NQ397" s="10"/>
      <c r="NR397" s="10"/>
      <c r="NS397" s="10"/>
      <c r="NT397" s="10"/>
      <c r="NU397" s="10"/>
      <c r="NV397" s="10"/>
      <c r="NW397" s="10"/>
      <c r="NX397" s="10"/>
      <c r="NY397" s="10"/>
      <c r="NZ397" s="10"/>
      <c r="OA397" s="10"/>
      <c r="OB397" s="10"/>
      <c r="OC397" s="10"/>
      <c r="OD397" s="10"/>
      <c r="OE397" s="10"/>
      <c r="OF397" s="10"/>
      <c r="OG397" s="10"/>
      <c r="OH397" s="10"/>
      <c r="OI397" s="10"/>
      <c r="OJ397" s="10"/>
      <c r="OK397" s="10"/>
      <c r="OL397" s="10"/>
      <c r="OM397" s="10"/>
      <c r="ON397" s="10"/>
      <c r="OO397" s="10"/>
      <c r="OP397" s="10"/>
      <c r="OQ397" s="10"/>
      <c r="OR397" s="10"/>
      <c r="OS397" s="10"/>
      <c r="OT397" s="10"/>
      <c r="OU397" s="10"/>
      <c r="OV397" s="10"/>
      <c r="OW397" s="10"/>
      <c r="OX397" s="10"/>
      <c r="OY397" s="10"/>
      <c r="OZ397" s="10"/>
      <c r="PA397" s="10"/>
      <c r="PB397" s="10"/>
      <c r="PC397" s="10"/>
      <c r="PD397" s="10"/>
      <c r="PE397" s="10"/>
      <c r="PF397" s="10"/>
      <c r="PG397" s="10"/>
      <c r="PH397" s="10"/>
      <c r="PI397" s="10"/>
      <c r="PJ397" s="10"/>
      <c r="PK397" s="10"/>
      <c r="PL397" s="10"/>
      <c r="PM397" s="10"/>
      <c r="PN397" s="10"/>
      <c r="PO397" s="10"/>
      <c r="PP397" s="10"/>
      <c r="PQ397" s="10"/>
      <c r="PR397" s="10"/>
      <c r="PS397" s="10"/>
      <c r="PT397" s="10"/>
      <c r="PU397" s="10"/>
      <c r="PV397" s="10"/>
      <c r="PW397" s="10"/>
      <c r="PX397" s="10"/>
      <c r="PY397" s="10"/>
      <c r="PZ397" s="10"/>
      <c r="QA397" s="10"/>
      <c r="QB397" s="10"/>
      <c r="QC397" s="10"/>
      <c r="QD397" s="10"/>
      <c r="QE397" s="10"/>
      <c r="QF397" s="10"/>
      <c r="QG397" s="10"/>
      <c r="QH397" s="10"/>
      <c r="QI397" s="10"/>
      <c r="QJ397" s="10"/>
      <c r="QK397" s="10"/>
      <c r="QL397" s="10"/>
      <c r="QM397" s="10"/>
      <c r="QN397" s="10"/>
      <c r="QO397" s="10"/>
      <c r="QP397" s="10"/>
      <c r="QQ397" s="10"/>
      <c r="QR397" s="10"/>
      <c r="QS397" s="10"/>
      <c r="QT397" s="10"/>
      <c r="QU397" s="10"/>
      <c r="QV397" s="10"/>
      <c r="QW397" s="10"/>
      <c r="QX397" s="10"/>
      <c r="QY397" s="10"/>
      <c r="QZ397" s="10"/>
      <c r="RA397" s="10"/>
      <c r="RB397" s="10"/>
      <c r="RC397" s="10"/>
      <c r="RD397" s="10"/>
      <c r="RE397" s="10"/>
      <c r="RF397" s="10"/>
      <c r="RG397" s="10"/>
      <c r="RH397" s="10"/>
      <c r="RI397" s="10"/>
      <c r="RJ397" s="10"/>
      <c r="RK397" s="10"/>
      <c r="RL397" s="10"/>
      <c r="RM397" s="10"/>
      <c r="RN397" s="10"/>
      <c r="RO397" s="10"/>
      <c r="RP397" s="10"/>
      <c r="RQ397" s="10"/>
      <c r="RR397" s="10"/>
      <c r="RS397" s="10"/>
      <c r="RT397" s="10"/>
      <c r="RU397" s="10"/>
      <c r="RV397" s="10"/>
      <c r="RW397" s="10"/>
      <c r="RX397" s="10"/>
      <c r="RY397" s="10"/>
      <c r="RZ397" s="10"/>
      <c r="SA397" s="10"/>
      <c r="SB397" s="10"/>
      <c r="SC397" s="10"/>
      <c r="SD397" s="10"/>
      <c r="SE397" s="10"/>
      <c r="SF397" s="10"/>
      <c r="SG397" s="10"/>
      <c r="SH397" s="10"/>
      <c r="SI397" s="10"/>
      <c r="SJ397" s="10"/>
      <c r="SK397" s="10"/>
      <c r="SL397" s="10"/>
      <c r="SM397" s="10"/>
      <c r="SN397" s="10"/>
      <c r="SO397" s="10"/>
      <c r="SP397" s="10"/>
      <c r="SQ397" s="10"/>
      <c r="SR397" s="10"/>
      <c r="SS397" s="10"/>
      <c r="ST397" s="10"/>
      <c r="SU397" s="10"/>
      <c r="SV397" s="10"/>
      <c r="SW397" s="10"/>
      <c r="SX397" s="10"/>
      <c r="SY397" s="10"/>
      <c r="SZ397" s="10"/>
      <c r="TA397" s="10"/>
      <c r="TB397" s="10"/>
      <c r="TC397" s="10"/>
      <c r="TD397" s="10"/>
      <c r="TE397" s="10"/>
      <c r="TF397" s="10"/>
      <c r="TG397" s="10"/>
      <c r="TH397" s="10"/>
      <c r="TI397" s="10"/>
      <c r="TJ397" s="10"/>
      <c r="TK397" s="10"/>
      <c r="TL397" s="10"/>
      <c r="TM397" s="10"/>
      <c r="TN397" s="10"/>
      <c r="TO397" s="10"/>
      <c r="TP397" s="10"/>
      <c r="TQ397" s="10"/>
      <c r="TR397" s="10"/>
      <c r="TS397" s="10"/>
      <c r="TT397" s="10"/>
      <c r="TU397" s="10"/>
      <c r="TV397" s="10"/>
      <c r="TW397" s="10"/>
      <c r="TX397" s="10"/>
      <c r="TY397" s="10"/>
      <c r="TZ397" s="10"/>
      <c r="UA397" s="10"/>
      <c r="UB397" s="10"/>
      <c r="UC397" s="10"/>
      <c r="UD397" s="10"/>
      <c r="UE397" s="10"/>
      <c r="UF397" s="10"/>
      <c r="UG397" s="10"/>
      <c r="UH397" s="10"/>
      <c r="UI397" s="10"/>
      <c r="UJ397" s="10"/>
      <c r="UK397" s="10"/>
      <c r="UL397" s="10"/>
      <c r="UM397" s="10"/>
      <c r="UN397" s="10"/>
      <c r="UO397" s="10"/>
      <c r="UP397" s="10"/>
      <c r="UQ397" s="10"/>
      <c r="UR397" s="10"/>
      <c r="US397" s="10"/>
      <c r="UT397" s="10"/>
      <c r="UU397" s="10"/>
      <c r="UV397" s="10"/>
      <c r="UW397" s="10"/>
      <c r="UX397" s="10"/>
      <c r="UY397" s="10"/>
      <c r="UZ397" s="10"/>
      <c r="VA397" s="10"/>
      <c r="VB397" s="10"/>
      <c r="VC397" s="10"/>
      <c r="VD397" s="10"/>
      <c r="VE397" s="10"/>
      <c r="VF397" s="10"/>
      <c r="VG397" s="10"/>
      <c r="VH397" s="10"/>
      <c r="VI397" s="10"/>
      <c r="VJ397" s="10"/>
      <c r="VK397" s="10"/>
      <c r="VL397" s="10"/>
      <c r="VM397" s="10"/>
      <c r="VN397" s="10"/>
      <c r="VO397" s="10"/>
      <c r="VP397" s="10"/>
      <c r="VQ397" s="10"/>
      <c r="VR397" s="10"/>
      <c r="VS397" s="10"/>
      <c r="VT397" s="10"/>
      <c r="VU397" s="10"/>
      <c r="VV397" s="10"/>
      <c r="VW397" s="10"/>
      <c r="VX397" s="10"/>
      <c r="VY397" s="10"/>
      <c r="VZ397" s="10"/>
      <c r="WA397" s="10"/>
      <c r="WB397" s="10"/>
      <c r="WC397" s="10"/>
      <c r="WD397" s="10"/>
      <c r="WE397" s="10"/>
      <c r="WF397" s="10"/>
      <c r="WG397" s="10"/>
      <c r="WH397" s="10"/>
      <c r="WI397" s="10"/>
      <c r="WJ397" s="10"/>
      <c r="WK397" s="10"/>
      <c r="WL397" s="10"/>
      <c r="WM397" s="10"/>
      <c r="WN397" s="10"/>
      <c r="WO397" s="10"/>
      <c r="WP397" s="10"/>
      <c r="WQ397" s="10"/>
      <c r="WR397" s="10"/>
      <c r="WS397" s="10"/>
      <c r="WT397" s="10"/>
      <c r="WU397" s="10"/>
      <c r="WV397" s="10"/>
      <c r="WW397" s="10"/>
      <c r="WX397" s="10"/>
      <c r="WY397" s="10"/>
      <c r="WZ397" s="10"/>
      <c r="XA397" s="10"/>
      <c r="XB397" s="10"/>
      <c r="XC397" s="10"/>
      <c r="XD397" s="10"/>
      <c r="XE397" s="10"/>
      <c r="XF397" s="10"/>
      <c r="XG397" s="10"/>
      <c r="XH397" s="10"/>
      <c r="XI397" s="10"/>
      <c r="XJ397" s="10"/>
      <c r="XK397" s="10"/>
      <c r="XL397" s="10"/>
      <c r="XM397" s="10"/>
      <c r="XN397" s="10"/>
      <c r="XO397" s="10"/>
      <c r="XP397" s="10"/>
      <c r="XQ397" s="10"/>
      <c r="XR397" s="10"/>
      <c r="XS397" s="10"/>
      <c r="XT397" s="10"/>
      <c r="XU397" s="10"/>
      <c r="XV397" s="10"/>
      <c r="XW397" s="10"/>
      <c r="XX397" s="10"/>
      <c r="XY397" s="10"/>
      <c r="XZ397" s="10"/>
      <c r="YA397" s="10"/>
      <c r="YB397" s="10"/>
      <c r="YC397" s="10"/>
      <c r="YD397" s="10"/>
      <c r="YE397" s="10"/>
      <c r="YF397" s="10"/>
      <c r="YG397" s="10"/>
      <c r="YH397" s="10"/>
      <c r="YI397" s="10"/>
      <c r="YJ397" s="10"/>
      <c r="YK397" s="10"/>
      <c r="YL397" s="10"/>
      <c r="YM397" s="10"/>
      <c r="YN397" s="10"/>
      <c r="YO397" s="10"/>
      <c r="YP397" s="10"/>
      <c r="YQ397" s="10"/>
      <c r="YR397" s="10"/>
      <c r="YS397" s="10"/>
      <c r="YT397" s="10"/>
      <c r="YU397" s="10"/>
      <c r="YV397" s="10"/>
      <c r="YW397" s="10"/>
      <c r="YX397" s="10"/>
      <c r="YY397" s="10"/>
      <c r="YZ397" s="10"/>
      <c r="ZA397" s="10"/>
      <c r="ZB397" s="10"/>
      <c r="ZC397" s="10"/>
      <c r="ZD397" s="10"/>
      <c r="ZE397" s="10"/>
      <c r="ZF397" s="10"/>
      <c r="ZG397" s="10"/>
      <c r="ZH397" s="10"/>
      <c r="ZI397" s="10"/>
      <c r="ZJ397" s="10"/>
      <c r="ZK397" s="10"/>
      <c r="ZL397" s="10"/>
      <c r="ZM397" s="10"/>
      <c r="ZN397" s="10"/>
      <c r="ZO397" s="10"/>
      <c r="ZP397" s="10"/>
      <c r="ZQ397" s="10"/>
      <c r="ZR397" s="10"/>
      <c r="ZS397" s="10"/>
      <c r="ZT397" s="10"/>
      <c r="ZU397" s="10"/>
      <c r="ZV397" s="10"/>
      <c r="ZW397" s="10"/>
      <c r="ZX397" s="10"/>
      <c r="ZY397" s="10"/>
      <c r="ZZ397" s="10"/>
      <c r="AAA397" s="10"/>
      <c r="AAB397" s="10"/>
      <c r="AAC397" s="10"/>
      <c r="AAD397" s="10"/>
      <c r="AAE397" s="10"/>
      <c r="AAF397" s="10"/>
      <c r="AAG397" s="10"/>
      <c r="AAH397" s="10"/>
      <c r="AAI397" s="10"/>
      <c r="AAJ397" s="10"/>
      <c r="AAK397" s="10"/>
      <c r="AAL397" s="10"/>
      <c r="AAM397" s="10"/>
      <c r="AAN397" s="10"/>
      <c r="AAO397" s="10"/>
      <c r="AAP397" s="10"/>
      <c r="AAQ397" s="10"/>
      <c r="AAR397" s="10"/>
      <c r="AAS397" s="10"/>
      <c r="AAT397" s="10"/>
      <c r="AAU397" s="10"/>
      <c r="AAV397" s="10"/>
      <c r="AAW397" s="10"/>
      <c r="AAX397" s="10"/>
      <c r="AAY397" s="10"/>
      <c r="AAZ397" s="10"/>
      <c r="ABA397" s="10"/>
      <c r="ABB397" s="10"/>
      <c r="ABC397" s="10"/>
      <c r="ABD397" s="10"/>
      <c r="ABE397" s="10"/>
      <c r="ABF397" s="10"/>
      <c r="ABG397" s="10"/>
      <c r="ABH397" s="10"/>
      <c r="ABI397" s="10"/>
      <c r="ABJ397" s="10"/>
      <c r="ABK397" s="10"/>
      <c r="ABL397" s="10"/>
      <c r="ABM397" s="10"/>
      <c r="ABN397" s="10"/>
      <c r="ABO397" s="10"/>
      <c r="ABP397" s="10"/>
      <c r="ABQ397" s="10"/>
      <c r="ABR397" s="10"/>
      <c r="ABS397" s="10"/>
      <c r="ABT397" s="10"/>
      <c r="ABU397" s="10"/>
      <c r="ABV397" s="10"/>
      <c r="ABW397" s="10"/>
      <c r="ABX397" s="10"/>
      <c r="ABY397" s="10"/>
      <c r="ABZ397" s="10"/>
      <c r="ACA397" s="10"/>
      <c r="ACB397" s="10"/>
      <c r="ACC397" s="10"/>
      <c r="ACD397" s="10"/>
      <c r="ACE397" s="10"/>
      <c r="ACF397" s="10"/>
      <c r="ACG397" s="10"/>
      <c r="ACH397" s="10"/>
      <c r="ACI397" s="10"/>
      <c r="ACJ397" s="10"/>
      <c r="ACK397" s="10"/>
      <c r="ACL397" s="10"/>
      <c r="ACM397" s="10"/>
      <c r="ACN397" s="10"/>
      <c r="ACO397" s="10"/>
      <c r="ACP397" s="10"/>
      <c r="ACQ397" s="10"/>
      <c r="ACR397" s="10"/>
      <c r="ACS397" s="10"/>
      <c r="ACT397" s="10"/>
      <c r="ACU397" s="10"/>
      <c r="ACV397" s="10"/>
      <c r="ACW397" s="10"/>
      <c r="ACX397" s="10"/>
      <c r="ACY397" s="10"/>
      <c r="ACZ397" s="10"/>
      <c r="ADA397" s="10"/>
      <c r="ADB397" s="10"/>
      <c r="ADC397" s="10"/>
      <c r="ADD397" s="10"/>
      <c r="ADE397" s="10"/>
      <c r="ADF397" s="10"/>
      <c r="ADG397" s="10"/>
      <c r="ADH397" s="10"/>
      <c r="ADI397" s="10"/>
      <c r="ADJ397" s="10"/>
      <c r="ADK397" s="10"/>
      <c r="ADL397" s="10"/>
      <c r="ADM397" s="10"/>
      <c r="ADN397" s="10"/>
      <c r="ADO397" s="10"/>
      <c r="ADP397" s="10"/>
      <c r="ADQ397" s="10"/>
      <c r="ADR397" s="10"/>
      <c r="ADS397" s="10"/>
      <c r="ADT397" s="10"/>
      <c r="ADU397" s="10"/>
      <c r="ADV397" s="10"/>
      <c r="ADW397" s="10"/>
      <c r="ADX397" s="10"/>
      <c r="ADY397" s="10"/>
      <c r="ADZ397" s="10"/>
      <c r="AEA397" s="10"/>
      <c r="AEB397" s="10"/>
      <c r="AEC397" s="10"/>
      <c r="AED397" s="10"/>
      <c r="AEE397" s="10"/>
      <c r="AEF397" s="10"/>
      <c r="AEG397" s="10"/>
      <c r="AEH397" s="10"/>
      <c r="AEI397" s="10"/>
      <c r="AEJ397" s="10"/>
      <c r="AEK397" s="10"/>
      <c r="AEL397" s="10"/>
      <c r="AEM397" s="10"/>
      <c r="AEN397" s="10"/>
      <c r="AEO397" s="10"/>
      <c r="AEP397" s="10"/>
      <c r="AEQ397" s="10"/>
      <c r="AER397" s="10"/>
      <c r="AES397" s="10"/>
      <c r="AET397" s="10"/>
      <c r="AEU397" s="10"/>
      <c r="AEV397" s="10"/>
      <c r="AEW397" s="10"/>
      <c r="AEX397" s="10"/>
      <c r="AEY397" s="10"/>
      <c r="AEZ397" s="10"/>
      <c r="AFA397" s="10"/>
      <c r="AFB397" s="10"/>
      <c r="AFC397" s="10"/>
      <c r="AFD397" s="10"/>
      <c r="AFE397" s="10"/>
      <c r="AFF397" s="10"/>
      <c r="AFG397" s="10"/>
      <c r="AFH397" s="10"/>
      <c r="AFI397" s="10"/>
      <c r="AFJ397" s="10"/>
      <c r="AFK397" s="10"/>
      <c r="AFL397" s="10"/>
      <c r="AFM397" s="10"/>
      <c r="AFN397" s="10"/>
      <c r="AFO397" s="10"/>
      <c r="AFP397" s="10"/>
      <c r="AFQ397" s="10"/>
      <c r="AFR397" s="10"/>
      <c r="AFS397" s="10"/>
      <c r="AFT397" s="10"/>
      <c r="AFU397" s="10"/>
      <c r="AFV397" s="10"/>
      <c r="AFW397" s="10"/>
      <c r="AFX397" s="10"/>
      <c r="AFY397" s="10"/>
      <c r="AFZ397" s="10"/>
      <c r="AGA397" s="10"/>
      <c r="AGB397" s="10"/>
      <c r="AGC397" s="10"/>
      <c r="AGD397" s="10"/>
      <c r="AGE397" s="10"/>
      <c r="AGF397" s="10"/>
      <c r="AGG397" s="10"/>
      <c r="AGH397" s="10"/>
      <c r="AGI397" s="10"/>
      <c r="AGJ397" s="10"/>
      <c r="AGK397" s="10"/>
      <c r="AGL397" s="10"/>
      <c r="AGM397" s="10"/>
      <c r="AGN397" s="10"/>
      <c r="AGO397" s="10"/>
      <c r="AGP397" s="10"/>
      <c r="AGQ397" s="10"/>
      <c r="AGR397" s="10"/>
      <c r="AGS397" s="10"/>
      <c r="AGT397" s="10"/>
      <c r="AGU397" s="10"/>
      <c r="AGV397" s="10"/>
      <c r="AGW397" s="10"/>
      <c r="AGX397" s="10"/>
      <c r="AGY397" s="10"/>
      <c r="AGZ397" s="10"/>
      <c r="AHA397" s="10"/>
      <c r="AHB397" s="10"/>
      <c r="AHC397" s="10"/>
      <c r="AHD397" s="10"/>
      <c r="AHE397" s="10"/>
      <c r="AHF397" s="10"/>
      <c r="AHG397" s="10"/>
      <c r="AHH397" s="10"/>
      <c r="AHI397" s="10"/>
      <c r="AHJ397" s="10"/>
      <c r="AHK397" s="10"/>
      <c r="AHL397" s="10"/>
      <c r="AHM397" s="10"/>
      <c r="AHN397" s="10"/>
      <c r="AHO397" s="10"/>
      <c r="AHP397" s="10"/>
      <c r="AHQ397" s="10"/>
      <c r="AHR397" s="10"/>
      <c r="AHS397" s="10"/>
      <c r="AHT397" s="10"/>
      <c r="AHU397" s="10"/>
      <c r="AHV397" s="10"/>
      <c r="AHW397" s="10"/>
      <c r="AHX397" s="10"/>
      <c r="AHY397" s="10"/>
      <c r="AHZ397" s="10"/>
      <c r="AIA397" s="10"/>
      <c r="AIB397" s="10"/>
      <c r="AIC397" s="10"/>
      <c r="AID397" s="10"/>
      <c r="AIE397" s="10"/>
      <c r="AIF397" s="10"/>
      <c r="AIG397" s="10"/>
      <c r="AIH397" s="10"/>
      <c r="AII397" s="10"/>
      <c r="AIJ397" s="10"/>
      <c r="AIK397" s="10"/>
      <c r="AIL397" s="10"/>
      <c r="AIM397" s="10"/>
      <c r="AIN397" s="10"/>
      <c r="AIO397" s="10"/>
      <c r="AIP397" s="10"/>
      <c r="AIQ397" s="10"/>
      <c r="AIR397" s="10"/>
      <c r="AIS397" s="10"/>
      <c r="AIT397" s="10"/>
      <c r="AIU397" s="10"/>
      <c r="AIV397" s="10"/>
      <c r="AIW397" s="10"/>
      <c r="AIX397" s="10"/>
      <c r="AIY397" s="10"/>
      <c r="AIZ397" s="10"/>
      <c r="AJA397" s="10"/>
      <c r="AJB397" s="10"/>
      <c r="AJC397" s="10"/>
      <c r="AJD397" s="10"/>
      <c r="AJE397" s="10"/>
      <c r="AJF397" s="10"/>
      <c r="AJG397" s="10"/>
      <c r="AJH397" s="10"/>
      <c r="AJI397" s="10"/>
      <c r="AJJ397" s="10"/>
      <c r="AJK397" s="10"/>
      <c r="AJL397" s="10"/>
      <c r="AJM397" s="10"/>
      <c r="AJN397" s="10"/>
      <c r="AJO397" s="10"/>
      <c r="AJP397" s="10"/>
      <c r="AJQ397" s="10"/>
      <c r="AJR397" s="10"/>
      <c r="AJS397" s="10"/>
      <c r="AJT397" s="10"/>
      <c r="AJU397" s="10"/>
      <c r="AJV397" s="10"/>
      <c r="AJW397" s="10"/>
      <c r="AJX397" s="10"/>
      <c r="AJY397" s="10"/>
      <c r="AJZ397" s="10"/>
      <c r="AKA397" s="10"/>
      <c r="AKB397" s="10"/>
      <c r="AKC397" s="10"/>
      <c r="AKD397" s="10"/>
      <c r="AKE397" s="10"/>
      <c r="AKF397" s="10"/>
      <c r="AKG397" s="10"/>
      <c r="AKH397" s="10"/>
      <c r="AKI397" s="10"/>
      <c r="AKJ397" s="10"/>
      <c r="AKK397" s="10"/>
      <c r="AKL397" s="10"/>
      <c r="AKM397" s="10"/>
      <c r="AKN397" s="10"/>
      <c r="AKO397" s="10"/>
      <c r="AKP397" s="10"/>
      <c r="AKQ397" s="10"/>
      <c r="AKR397" s="10"/>
      <c r="AKS397" s="10"/>
      <c r="AKT397" s="10"/>
      <c r="AKU397" s="10"/>
      <c r="AKV397" s="10"/>
      <c r="AKW397" s="10"/>
      <c r="AKX397" s="10"/>
      <c r="AKY397" s="10"/>
      <c r="AKZ397" s="10"/>
      <c r="ALA397" s="10"/>
      <c r="ALB397" s="10"/>
      <c r="ALC397" s="10"/>
      <c r="ALD397" s="10"/>
      <c r="ALE397" s="10"/>
      <c r="ALF397" s="10"/>
      <c r="ALG397" s="10"/>
      <c r="ALH397" s="10"/>
      <c r="ALI397" s="10"/>
      <c r="ALJ397" s="10"/>
      <c r="ALK397" s="10"/>
      <c r="ALL397" s="10"/>
      <c r="ALM397" s="10"/>
      <c r="ALN397" s="10"/>
      <c r="ALO397" s="10"/>
      <c r="ALP397" s="10"/>
      <c r="ALQ397" s="10"/>
      <c r="ALR397" s="10"/>
      <c r="ALS397" s="10"/>
      <c r="ALT397" s="10"/>
      <c r="ALU397" s="10"/>
      <c r="ALV397" s="10"/>
      <c r="ALW397" s="10"/>
      <c r="ALX397" s="10"/>
      <c r="ALY397" s="10"/>
      <c r="ALZ397" s="10"/>
      <c r="AMA397" s="10"/>
      <c r="AMB397" s="10"/>
      <c r="AMC397" s="10"/>
      <c r="AMD397" s="10"/>
      <c r="AME397" s="10"/>
      <c r="AMF397" s="10"/>
      <c r="AMG397" s="10"/>
      <c r="AMH397" s="10"/>
      <c r="AMI397" s="10"/>
      <c r="AMJ397" s="10"/>
      <c r="AMK397" s="10"/>
      <c r="AML397" s="10"/>
      <c r="AMM397" s="10"/>
      <c r="AMN397" s="10"/>
      <c r="AMO397" s="10"/>
      <c r="AMP397" s="10"/>
      <c r="AMQ397" s="10"/>
      <c r="AMR397" s="10"/>
      <c r="AMS397" s="10"/>
      <c r="AMT397" s="10"/>
      <c r="AMU397" s="10"/>
      <c r="AMV397" s="10"/>
      <c r="AMW397" s="10"/>
      <c r="AMX397" s="10"/>
      <c r="AMY397" s="10"/>
      <c r="AMZ397" s="10"/>
      <c r="ANA397" s="10"/>
      <c r="ANB397" s="10"/>
      <c r="ANC397" s="10"/>
      <c r="AND397" s="10"/>
      <c r="ANE397" s="10"/>
      <c r="ANF397" s="10"/>
      <c r="ANG397" s="10"/>
      <c r="ANH397" s="10"/>
      <c r="ANI397" s="10"/>
      <c r="ANJ397" s="10"/>
      <c r="ANK397" s="10"/>
      <c r="ANL397" s="10"/>
      <c r="ANM397" s="10"/>
      <c r="ANN397" s="10"/>
      <c r="ANO397" s="10"/>
      <c r="ANP397" s="10"/>
      <c r="ANQ397" s="10"/>
      <c r="ANR397" s="10"/>
      <c r="ANS397" s="10"/>
      <c r="ANT397" s="10"/>
      <c r="ANU397" s="10"/>
      <c r="ANV397" s="10"/>
      <c r="ANW397" s="10"/>
      <c r="ANX397" s="10"/>
      <c r="ANY397" s="10"/>
      <c r="ANZ397" s="10"/>
      <c r="AOA397" s="10"/>
      <c r="AOB397" s="10"/>
      <c r="AOC397" s="10"/>
      <c r="AOD397" s="10"/>
      <c r="AOE397" s="10"/>
      <c r="AOF397" s="10"/>
      <c r="AOG397" s="10"/>
      <c r="AOH397" s="10"/>
      <c r="AOI397" s="10"/>
      <c r="AOJ397" s="10"/>
      <c r="AOK397" s="10"/>
      <c r="AOL397" s="10"/>
      <c r="AOM397" s="10"/>
      <c r="AON397" s="10"/>
      <c r="AOO397" s="10"/>
      <c r="AOP397" s="10"/>
      <c r="AOQ397" s="10"/>
      <c r="AOR397" s="10"/>
      <c r="AOS397" s="10"/>
      <c r="AOT397" s="10"/>
      <c r="AOU397" s="10"/>
      <c r="AOV397" s="10"/>
      <c r="AOW397" s="10"/>
      <c r="AOX397" s="10"/>
      <c r="AOY397" s="10"/>
      <c r="AOZ397" s="10"/>
      <c r="APA397" s="10"/>
      <c r="APB397" s="10"/>
      <c r="APC397" s="10"/>
      <c r="APD397" s="10"/>
      <c r="APE397" s="10"/>
      <c r="APF397" s="10"/>
      <c r="APG397" s="10"/>
      <c r="APH397" s="10"/>
      <c r="API397" s="10"/>
      <c r="APJ397" s="10"/>
      <c r="APK397" s="10"/>
      <c r="APL397" s="10"/>
      <c r="APM397" s="10"/>
      <c r="APN397" s="10"/>
      <c r="APO397" s="10"/>
      <c r="APP397" s="10"/>
      <c r="APQ397" s="10"/>
      <c r="APR397" s="10"/>
      <c r="APS397" s="10"/>
      <c r="APT397" s="10"/>
      <c r="APU397" s="10"/>
      <c r="APV397" s="10"/>
      <c r="APW397" s="10"/>
      <c r="APX397" s="10"/>
      <c r="APY397" s="10"/>
      <c r="APZ397" s="10"/>
      <c r="AQA397" s="10"/>
      <c r="AQB397" s="10"/>
      <c r="AQC397" s="10"/>
      <c r="AQD397" s="10"/>
      <c r="AQE397" s="10"/>
      <c r="AQF397" s="10"/>
      <c r="AQG397" s="10"/>
      <c r="AQH397" s="10"/>
      <c r="AQI397" s="10"/>
      <c r="AQJ397" s="10"/>
      <c r="AQK397" s="10"/>
      <c r="AQL397" s="10"/>
      <c r="AQM397" s="10"/>
      <c r="AQN397" s="10"/>
      <c r="AQO397" s="10"/>
      <c r="AQP397" s="10"/>
      <c r="AQQ397" s="10"/>
      <c r="AQR397" s="10"/>
      <c r="AQS397" s="10"/>
      <c r="AQT397" s="10"/>
      <c r="AQU397" s="10"/>
      <c r="AQV397" s="10"/>
      <c r="AQW397" s="10"/>
      <c r="AQX397" s="10"/>
      <c r="AQY397" s="10"/>
      <c r="AQZ397" s="10"/>
      <c r="ARA397" s="10"/>
      <c r="ARB397" s="10"/>
      <c r="ARC397" s="10"/>
      <c r="ARD397" s="10"/>
      <c r="ARE397" s="10"/>
      <c r="ARF397" s="10"/>
      <c r="ARG397" s="10"/>
      <c r="ARH397" s="10"/>
      <c r="ARI397" s="10"/>
      <c r="ARJ397" s="10"/>
      <c r="ARK397" s="10"/>
      <c r="ARL397" s="10"/>
      <c r="ARM397" s="10"/>
      <c r="ARN397" s="10"/>
      <c r="ARO397" s="10"/>
      <c r="ARP397" s="10"/>
      <c r="ARQ397" s="10"/>
      <c r="ARR397" s="10"/>
      <c r="ARS397" s="10"/>
      <c r="ART397" s="10"/>
      <c r="ARU397" s="10"/>
      <c r="ARV397" s="10"/>
      <c r="ARW397" s="10"/>
      <c r="ARX397" s="10"/>
      <c r="ARY397" s="10"/>
      <c r="ARZ397" s="10"/>
      <c r="ASA397" s="10"/>
      <c r="ASB397" s="10"/>
      <c r="ASC397" s="10"/>
      <c r="ASD397" s="10"/>
      <c r="ASE397" s="10"/>
      <c r="ASF397" s="10"/>
      <c r="ASG397" s="10"/>
      <c r="ASH397" s="10"/>
      <c r="ASI397" s="10"/>
      <c r="ASJ397" s="10"/>
      <c r="ASK397" s="10"/>
      <c r="ASL397" s="10"/>
      <c r="ASM397" s="10"/>
      <c r="ASN397" s="10"/>
      <c r="ASO397" s="10"/>
      <c r="ASP397" s="10"/>
      <c r="ASQ397" s="10"/>
      <c r="ASR397" s="10"/>
      <c r="ASS397" s="10"/>
      <c r="AST397" s="10"/>
      <c r="ASU397" s="10"/>
      <c r="ASV397" s="10"/>
      <c r="ASW397" s="10"/>
      <c r="ASX397" s="10"/>
      <c r="ASY397" s="10"/>
      <c r="ASZ397" s="10"/>
      <c r="ATA397" s="10"/>
      <c r="ATB397" s="10"/>
      <c r="ATC397" s="10"/>
      <c r="ATD397" s="10"/>
      <c r="ATE397" s="10"/>
      <c r="ATF397" s="10"/>
      <c r="ATG397" s="10"/>
      <c r="ATH397" s="10"/>
      <c r="ATI397" s="10"/>
      <c r="ATJ397" s="10"/>
      <c r="ATK397" s="10"/>
      <c r="ATL397" s="10"/>
      <c r="ATM397" s="10"/>
      <c r="ATN397" s="10"/>
      <c r="ATO397" s="10"/>
      <c r="ATP397" s="10"/>
      <c r="ATQ397" s="10"/>
      <c r="ATR397" s="10"/>
      <c r="ATS397" s="10"/>
      <c r="ATT397" s="10"/>
      <c r="ATU397" s="10"/>
      <c r="ATV397" s="10"/>
      <c r="ATW397" s="10"/>
      <c r="ATX397" s="10"/>
      <c r="ATY397" s="10"/>
      <c r="ATZ397" s="10"/>
      <c r="AUA397" s="10"/>
      <c r="AUB397" s="10"/>
      <c r="AUC397" s="10"/>
      <c r="AUD397" s="10"/>
      <c r="AUE397" s="10"/>
      <c r="AUF397" s="10"/>
      <c r="AUG397" s="10"/>
      <c r="AUH397" s="10"/>
      <c r="AUI397" s="10"/>
      <c r="AUJ397" s="10"/>
      <c r="AUK397" s="10"/>
      <c r="AUL397" s="10"/>
      <c r="AUM397" s="10"/>
      <c r="AUN397" s="10"/>
      <c r="AUO397" s="10"/>
      <c r="AUP397" s="10"/>
      <c r="AUQ397" s="10"/>
      <c r="AUR397" s="10"/>
      <c r="AUS397" s="10"/>
      <c r="AUT397" s="10"/>
      <c r="AUU397" s="10"/>
      <c r="AUV397" s="10"/>
      <c r="AUW397" s="10"/>
      <c r="AUX397" s="10"/>
      <c r="AUY397" s="10"/>
      <c r="AUZ397" s="10"/>
      <c r="AVA397" s="10"/>
      <c r="AVB397" s="10"/>
      <c r="AVC397" s="10"/>
      <c r="AVD397" s="10"/>
      <c r="AVE397" s="10"/>
      <c r="AVF397" s="10"/>
      <c r="AVG397" s="10"/>
      <c r="AVH397" s="10"/>
      <c r="AVI397" s="10"/>
      <c r="AVJ397" s="10"/>
      <c r="AVK397" s="10"/>
      <c r="AVL397" s="10"/>
      <c r="AVM397" s="10"/>
      <c r="AVN397" s="10"/>
      <c r="AVO397" s="10"/>
      <c r="AVP397" s="10"/>
      <c r="AVQ397" s="10"/>
      <c r="AVR397" s="10"/>
      <c r="AVS397" s="10"/>
      <c r="AVT397" s="10"/>
      <c r="AVU397" s="10"/>
      <c r="AVV397" s="10"/>
      <c r="AVW397" s="10"/>
      <c r="AVX397" s="10"/>
      <c r="AVY397" s="10"/>
      <c r="AVZ397" s="10"/>
      <c r="AWA397" s="10"/>
      <c r="AWB397" s="10"/>
      <c r="AWC397" s="10"/>
      <c r="AWD397" s="10"/>
      <c r="AWE397" s="10"/>
      <c r="AWF397" s="10"/>
      <c r="AWG397" s="10"/>
      <c r="AWH397" s="10"/>
      <c r="AWI397" s="10"/>
      <c r="AWJ397" s="10"/>
      <c r="AWK397" s="10"/>
      <c r="AWL397" s="10"/>
      <c r="AWM397" s="10"/>
      <c r="AWN397" s="10"/>
      <c r="AWO397" s="10"/>
      <c r="AWP397" s="10"/>
      <c r="AWQ397" s="10"/>
      <c r="AWR397" s="10"/>
      <c r="AWS397" s="10"/>
      <c r="AWT397" s="10"/>
      <c r="AWU397" s="10"/>
      <c r="AWV397" s="10"/>
      <c r="AWW397" s="10"/>
      <c r="AWX397" s="10"/>
      <c r="AWY397" s="10"/>
      <c r="AWZ397" s="10"/>
      <c r="AXA397" s="10"/>
      <c r="AXB397" s="10"/>
      <c r="AXC397" s="10"/>
      <c r="AXD397" s="10"/>
      <c r="AXE397" s="10"/>
      <c r="AXF397" s="10"/>
      <c r="AXG397" s="10"/>
      <c r="AXH397" s="10"/>
      <c r="AXI397" s="10"/>
      <c r="AXJ397" s="10"/>
      <c r="AXK397" s="10"/>
      <c r="AXL397" s="10"/>
      <c r="AXM397" s="10"/>
      <c r="AXN397" s="10"/>
      <c r="AXO397" s="10"/>
      <c r="AXP397" s="10"/>
      <c r="AXQ397" s="10"/>
      <c r="AXR397" s="10"/>
      <c r="AXS397" s="10"/>
      <c r="AXT397" s="10"/>
      <c r="AXU397" s="10"/>
      <c r="AXV397" s="10"/>
      <c r="AXW397" s="10"/>
      <c r="AXX397" s="10"/>
      <c r="AXY397" s="10"/>
      <c r="AXZ397" s="10"/>
      <c r="AYA397" s="10"/>
      <c r="AYB397" s="10"/>
      <c r="AYC397" s="10"/>
      <c r="AYD397" s="10"/>
      <c r="AYE397" s="10"/>
      <c r="AYF397" s="10"/>
      <c r="AYG397" s="10"/>
      <c r="AYH397" s="10"/>
      <c r="AYI397" s="10"/>
      <c r="AYJ397" s="10"/>
      <c r="AYK397" s="10"/>
      <c r="AYL397" s="10"/>
      <c r="AYM397" s="10"/>
      <c r="AYN397" s="10"/>
      <c r="AYO397" s="10"/>
      <c r="AYP397" s="10"/>
      <c r="AYQ397" s="10"/>
      <c r="AYR397" s="10"/>
      <c r="AYS397" s="10"/>
      <c r="AYT397" s="10"/>
      <c r="AYU397" s="10"/>
      <c r="AYV397" s="10"/>
      <c r="AYW397" s="10"/>
      <c r="AYX397" s="10"/>
      <c r="AYY397" s="10"/>
      <c r="AYZ397" s="10"/>
      <c r="AZA397" s="10"/>
      <c r="AZB397" s="10"/>
      <c r="AZC397" s="10"/>
      <c r="AZD397" s="10"/>
      <c r="AZE397" s="10"/>
      <c r="AZF397" s="10"/>
      <c r="AZG397" s="10"/>
      <c r="AZH397" s="10"/>
      <c r="AZI397" s="10"/>
      <c r="AZJ397" s="10"/>
      <c r="AZK397" s="10"/>
      <c r="AZL397" s="10"/>
      <c r="AZM397" s="10"/>
      <c r="AZN397" s="10"/>
      <c r="AZO397" s="10"/>
      <c r="AZP397" s="10"/>
      <c r="AZQ397" s="10"/>
      <c r="AZR397" s="10"/>
      <c r="AZS397" s="10"/>
      <c r="AZT397" s="10"/>
      <c r="AZU397" s="10"/>
      <c r="AZV397" s="10"/>
      <c r="AZW397" s="10"/>
      <c r="AZX397" s="10"/>
      <c r="AZY397" s="10"/>
      <c r="AZZ397" s="10"/>
      <c r="BAA397" s="10"/>
      <c r="BAB397" s="10"/>
      <c r="BAC397" s="10"/>
      <c r="BAD397" s="10"/>
      <c r="BAE397" s="10"/>
      <c r="BAF397" s="10"/>
      <c r="BAG397" s="10"/>
      <c r="BAH397" s="10"/>
      <c r="BAI397" s="10"/>
      <c r="BAJ397" s="10"/>
      <c r="BAK397" s="10"/>
      <c r="BAL397" s="10"/>
      <c r="BAM397" s="10"/>
      <c r="BAN397" s="10"/>
      <c r="BAO397" s="10"/>
      <c r="BAP397" s="10"/>
      <c r="BAQ397" s="10"/>
      <c r="BAR397" s="10"/>
      <c r="BAS397" s="10"/>
      <c r="BAT397" s="10"/>
      <c r="BAU397" s="10"/>
      <c r="BAV397" s="10"/>
      <c r="BAW397" s="10"/>
      <c r="BAX397" s="10"/>
      <c r="BAY397" s="10"/>
      <c r="BAZ397" s="10"/>
      <c r="BBA397" s="10"/>
      <c r="BBB397" s="10"/>
      <c r="BBC397" s="10"/>
      <c r="BBD397" s="10"/>
      <c r="BBE397" s="10"/>
      <c r="BBF397" s="10"/>
      <c r="BBG397" s="10"/>
      <c r="BBH397" s="10"/>
      <c r="BBI397" s="10"/>
      <c r="BBJ397" s="10"/>
      <c r="BBK397" s="10"/>
      <c r="BBL397" s="10"/>
      <c r="BBM397" s="10"/>
      <c r="BBN397" s="10"/>
      <c r="BBO397" s="10"/>
      <c r="BBP397" s="10"/>
      <c r="BBQ397" s="10"/>
      <c r="BBR397" s="10"/>
      <c r="BBS397" s="10"/>
      <c r="BBT397" s="10"/>
      <c r="BBU397" s="10"/>
      <c r="BBV397" s="10"/>
      <c r="BBW397" s="10"/>
      <c r="BBX397" s="10"/>
      <c r="BBY397" s="10"/>
      <c r="BBZ397" s="10"/>
      <c r="BCA397" s="10"/>
      <c r="BCB397" s="10"/>
      <c r="BCC397" s="10"/>
      <c r="BCD397" s="10"/>
      <c r="BCE397" s="10"/>
      <c r="BCF397" s="10"/>
      <c r="BCG397" s="10"/>
      <c r="BCH397" s="10"/>
      <c r="BCI397" s="10"/>
      <c r="BCJ397" s="10"/>
      <c r="BCK397" s="10"/>
      <c r="BCL397" s="10"/>
      <c r="BCM397" s="10"/>
      <c r="BCN397" s="10"/>
      <c r="BCO397" s="10"/>
      <c r="BCP397" s="10"/>
      <c r="BCQ397" s="10"/>
      <c r="BCR397" s="10"/>
      <c r="BCS397" s="10"/>
      <c r="BCT397" s="10"/>
    </row>
    <row r="398" spans="1:1450" s="52" customFormat="1" x14ac:dyDescent="0.25">
      <c r="A398" s="115" t="s">
        <v>503</v>
      </c>
      <c r="B398" s="53" t="s">
        <v>503</v>
      </c>
      <c r="C398" s="53" t="s">
        <v>84</v>
      </c>
      <c r="D398" s="53" t="s">
        <v>552</v>
      </c>
      <c r="E398" s="53" t="s">
        <v>548</v>
      </c>
      <c r="F398" s="53" t="s">
        <v>479</v>
      </c>
      <c r="G398" s="53">
        <v>5661</v>
      </c>
      <c r="H398" s="53">
        <v>333</v>
      </c>
      <c r="I398" s="53">
        <v>147</v>
      </c>
      <c r="O398" s="52">
        <f t="shared" si="70"/>
        <v>1</v>
      </c>
      <c r="Q398" s="55">
        <f>ABS(G398-$K$394)</f>
        <v>4133.8</v>
      </c>
      <c r="R398" s="56" t="str">
        <f>IF(Q398&gt;$P$394,"",G398)</f>
        <v/>
      </c>
      <c r="S398" s="56" t="str">
        <f t="shared" si="60"/>
        <v/>
      </c>
      <c r="W398" s="55" t="str">
        <f>IF(R398="","",((R398-$T$394)/S398)^2)</f>
        <v/>
      </c>
      <c r="Y398" s="58"/>
      <c r="Z398" s="58"/>
      <c r="AA398" s="58"/>
      <c r="AB398" s="58"/>
      <c r="AF398" s="29"/>
      <c r="AG398" s="60"/>
      <c r="AH398" s="59"/>
      <c r="AI398" s="59"/>
      <c r="AJ398" s="59"/>
      <c r="AK398" s="59"/>
    </row>
    <row r="399" spans="1:1450" x14ac:dyDescent="0.25">
      <c r="A399" s="66" t="s">
        <v>503</v>
      </c>
      <c r="B399" s="67" t="s">
        <v>503</v>
      </c>
      <c r="C399" s="67" t="s">
        <v>84</v>
      </c>
      <c r="D399" s="67" t="s">
        <v>553</v>
      </c>
      <c r="E399" s="67" t="s">
        <v>554</v>
      </c>
      <c r="F399" s="67" t="s">
        <v>480</v>
      </c>
      <c r="G399" s="67">
        <v>308</v>
      </c>
      <c r="H399" s="67">
        <v>68</v>
      </c>
      <c r="I399" s="67">
        <v>66</v>
      </c>
      <c r="J399" s="33">
        <v>5</v>
      </c>
      <c r="K399" s="68">
        <f>AVERAGE(G399:G403)</f>
        <v>271.39999999999998</v>
      </c>
      <c r="L399" s="68">
        <f>STDEV(G399:G403)</f>
        <v>81.023453394680743</v>
      </c>
      <c r="M399" s="33"/>
      <c r="N399" s="96">
        <v>1.5089999999999999</v>
      </c>
      <c r="O399" s="33" t="str">
        <f t="shared" si="70"/>
        <v/>
      </c>
      <c r="P399" s="68">
        <f>ABS(L399*N399)</f>
        <v>122.26439117257323</v>
      </c>
      <c r="Q399" s="68">
        <f>ABS(G399-$K$399)</f>
        <v>36.600000000000023</v>
      </c>
      <c r="R399" s="34">
        <f>IF(Q399&gt;$P$399,"",G399)</f>
        <v>308</v>
      </c>
      <c r="S399" s="34">
        <f t="shared" si="60"/>
        <v>66</v>
      </c>
      <c r="T399" s="68">
        <f>AVERAGE(R399:R403)</f>
        <v>303.25</v>
      </c>
      <c r="U399" s="68">
        <f>STDEV(R399:R403)</f>
        <v>44.612218057388716</v>
      </c>
      <c r="V399" s="33"/>
      <c r="W399" s="68">
        <f>IF(R399="","",((R399-$T$399)/S399)^2)</f>
        <v>5.17963728191001E-3</v>
      </c>
      <c r="X399" s="70">
        <f>(1/(J399-1))*SUM(W399:W403)</f>
        <v>0.61301690661673547</v>
      </c>
      <c r="Y399" s="71">
        <f>U399/T399</f>
        <v>0.14711366218429914</v>
      </c>
      <c r="Z399" s="75"/>
      <c r="AA399" s="71" t="str">
        <f>IF(X399&lt;2,"A",IF(Y399&lt;0.15,"B","C"))</f>
        <v>A</v>
      </c>
      <c r="AB399" s="75"/>
      <c r="AC399" s="38">
        <f>T399/1000</f>
        <v>0.30325000000000002</v>
      </c>
      <c r="AD399" s="72">
        <f>AC399*(SQRT((U399/T399)^2+(0.21/3.98)^2))</f>
        <v>4.7394832006212161E-2</v>
      </c>
      <c r="AE399" s="71">
        <f>AD399/AC399</f>
        <v>0.156289635634665</v>
      </c>
      <c r="AF399" s="71"/>
      <c r="AG399" s="73">
        <v>16</v>
      </c>
      <c r="AH399" s="36"/>
      <c r="AI399" s="72">
        <f>(MEDIAN(R399:R401))/1000</f>
        <v>0.29749999999999999</v>
      </c>
      <c r="AJ399" s="72">
        <f>(QUARTILE(R399:R401,1))/1000</f>
        <v>0.29225000000000001</v>
      </c>
      <c r="AK399" s="72">
        <f>(QUARTILE(R399:R401,3))/1000</f>
        <v>0.30275000000000002</v>
      </c>
      <c r="AL399" s="38">
        <f>(AK399-AJ399)</f>
        <v>1.0500000000000009E-2</v>
      </c>
      <c r="AO399" s="29"/>
      <c r="AP399" s="29"/>
      <c r="AQ399" s="29"/>
      <c r="AR399" s="29"/>
      <c r="AS399" s="29"/>
      <c r="AT399" s="29"/>
    </row>
    <row r="400" spans="1:1450" s="52" customFormat="1" x14ac:dyDescent="0.25">
      <c r="A400" s="77" t="s">
        <v>503</v>
      </c>
      <c r="B400" s="78" t="s">
        <v>503</v>
      </c>
      <c r="C400" s="78" t="s">
        <v>84</v>
      </c>
      <c r="D400" s="78" t="s">
        <v>555</v>
      </c>
      <c r="E400" s="78" t="s">
        <v>554</v>
      </c>
      <c r="F400" s="78" t="s">
        <v>481</v>
      </c>
      <c r="G400" s="78">
        <v>144</v>
      </c>
      <c r="H400" s="78">
        <v>24</v>
      </c>
      <c r="I400" s="78">
        <v>23</v>
      </c>
      <c r="J400" s="61"/>
      <c r="K400" s="61"/>
      <c r="L400" s="61"/>
      <c r="M400" s="61"/>
      <c r="N400" s="61"/>
      <c r="O400" s="61">
        <f t="shared" si="70"/>
        <v>1</v>
      </c>
      <c r="P400" s="61"/>
      <c r="Q400" s="79">
        <f>ABS(G400-$K$399)</f>
        <v>127.39999999999998</v>
      </c>
      <c r="R400" s="80" t="str">
        <f>IF(Q400&gt;$P$399,"",G400)</f>
        <v/>
      </c>
      <c r="S400" s="80" t="str">
        <f t="shared" si="60"/>
        <v/>
      </c>
      <c r="T400" s="61"/>
      <c r="U400" s="61"/>
      <c r="V400" s="61"/>
      <c r="W400" s="79" t="str">
        <f>IF(R400="","",((R400-$T$399)/S400)^2)</f>
        <v/>
      </c>
      <c r="X400" s="61"/>
      <c r="Y400" s="88"/>
      <c r="Z400" s="88"/>
      <c r="AA400" s="88"/>
      <c r="AB400" s="88"/>
      <c r="AC400" s="61"/>
      <c r="AD400" s="61"/>
      <c r="AE400" s="61"/>
      <c r="AF400" s="33"/>
      <c r="AG400" s="89"/>
      <c r="AH400" s="86"/>
      <c r="AI400" s="86"/>
      <c r="AJ400" s="86"/>
      <c r="AK400" s="86"/>
      <c r="AL400" s="61"/>
    </row>
    <row r="401" spans="1:1450" x14ac:dyDescent="0.25">
      <c r="A401" s="66" t="s">
        <v>503</v>
      </c>
      <c r="B401" s="67" t="s">
        <v>503</v>
      </c>
      <c r="C401" s="67" t="s">
        <v>84</v>
      </c>
      <c r="D401" s="67" t="s">
        <v>556</v>
      </c>
      <c r="E401" s="67" t="s">
        <v>554</v>
      </c>
      <c r="F401" s="67" t="s">
        <v>482</v>
      </c>
      <c r="G401" s="67">
        <v>287</v>
      </c>
      <c r="H401" s="67">
        <v>46</v>
      </c>
      <c r="I401" s="67">
        <v>44</v>
      </c>
      <c r="J401" s="33"/>
      <c r="K401" s="33"/>
      <c r="L401" s="33"/>
      <c r="M401" s="33"/>
      <c r="N401" s="33"/>
      <c r="O401" s="33" t="str">
        <f t="shared" si="70"/>
        <v/>
      </c>
      <c r="P401" s="33"/>
      <c r="Q401" s="68">
        <f>ABS(G401-$K$399)</f>
        <v>15.600000000000023</v>
      </c>
      <c r="R401" s="34">
        <f>IF(Q401&gt;$P$399,"",G401)</f>
        <v>287</v>
      </c>
      <c r="S401" s="34">
        <f t="shared" si="60"/>
        <v>44</v>
      </c>
      <c r="T401" s="33"/>
      <c r="U401" s="33"/>
      <c r="V401" s="33"/>
      <c r="W401" s="68">
        <f>IF(R401="","",((R401-$T$399)/S401)^2)</f>
        <v>0.1363959194214876</v>
      </c>
      <c r="X401" s="33"/>
      <c r="Y401" s="75"/>
      <c r="Z401" s="75"/>
      <c r="AA401" s="75"/>
      <c r="AB401" s="75"/>
      <c r="AC401" s="33"/>
      <c r="AD401" s="33"/>
      <c r="AE401" s="33"/>
      <c r="AF401" s="33"/>
      <c r="AG401" s="76"/>
      <c r="AH401" s="36"/>
      <c r="AI401" s="36"/>
      <c r="AJ401" s="36"/>
      <c r="AK401" s="36"/>
      <c r="AL401" s="33"/>
      <c r="AO401" s="29"/>
      <c r="AP401" s="29"/>
      <c r="AQ401" s="29"/>
      <c r="AR401" s="29"/>
      <c r="AS401" s="29"/>
      <c r="AT401" s="29"/>
    </row>
    <row r="402" spans="1:1450" s="64" customFormat="1" x14ac:dyDescent="0.25">
      <c r="A402" s="66" t="s">
        <v>503</v>
      </c>
      <c r="B402" s="67" t="s">
        <v>503</v>
      </c>
      <c r="C402" s="67" t="s">
        <v>84</v>
      </c>
      <c r="D402" s="67" t="s">
        <v>557</v>
      </c>
      <c r="E402" s="67" t="s">
        <v>554</v>
      </c>
      <c r="F402" s="67" t="s">
        <v>483</v>
      </c>
      <c r="G402" s="67">
        <v>362</v>
      </c>
      <c r="H402" s="67">
        <v>67</v>
      </c>
      <c r="I402" s="67">
        <v>64</v>
      </c>
      <c r="J402" s="33"/>
      <c r="K402" s="33"/>
      <c r="L402" s="33"/>
      <c r="M402" s="33"/>
      <c r="N402" s="33"/>
      <c r="O402" s="33" t="str">
        <f t="shared" si="70"/>
        <v/>
      </c>
      <c r="P402" s="33"/>
      <c r="Q402" s="68">
        <f>ABS(G402-$K$399)</f>
        <v>90.600000000000023</v>
      </c>
      <c r="R402" s="34">
        <f>IF(Q402&gt;$P$399,"",G402)</f>
        <v>362</v>
      </c>
      <c r="S402" s="34">
        <f t="shared" si="60"/>
        <v>64</v>
      </c>
      <c r="T402" s="33"/>
      <c r="U402" s="33"/>
      <c r="V402" s="33"/>
      <c r="W402" s="68">
        <f>IF(R402="","",((R402-$T$399)/S402)^2)</f>
        <v>0.8426666259765625</v>
      </c>
      <c r="X402" s="33"/>
      <c r="Y402" s="75"/>
      <c r="Z402" s="75"/>
      <c r="AA402" s="75"/>
      <c r="AB402" s="75"/>
      <c r="AC402" s="33"/>
      <c r="AD402" s="33"/>
      <c r="AE402" s="33"/>
      <c r="AF402" s="33"/>
      <c r="AG402" s="76"/>
      <c r="AH402" s="36"/>
      <c r="AI402" s="36"/>
      <c r="AJ402" s="36"/>
      <c r="AK402" s="36"/>
      <c r="AL402" s="33"/>
      <c r="AO402" s="29"/>
      <c r="AP402" s="29"/>
      <c r="AQ402" s="29"/>
      <c r="AR402" s="29"/>
      <c r="AS402" s="29"/>
      <c r="AT402" s="29"/>
    </row>
    <row r="403" spans="1:1450" s="37" customFormat="1" x14ac:dyDescent="0.25">
      <c r="A403" s="66" t="s">
        <v>503</v>
      </c>
      <c r="B403" s="67" t="s">
        <v>503</v>
      </c>
      <c r="C403" s="67" t="s">
        <v>84</v>
      </c>
      <c r="D403" s="67" t="s">
        <v>558</v>
      </c>
      <c r="E403" s="67" t="s">
        <v>554</v>
      </c>
      <c r="F403" s="67" t="s">
        <v>484</v>
      </c>
      <c r="G403" s="67">
        <v>256</v>
      </c>
      <c r="H403" s="67">
        <v>41</v>
      </c>
      <c r="I403" s="67">
        <v>39</v>
      </c>
      <c r="J403" s="33"/>
      <c r="K403" s="33"/>
      <c r="L403" s="33"/>
      <c r="M403" s="33"/>
      <c r="N403" s="33"/>
      <c r="O403" s="33" t="str">
        <f t="shared" si="70"/>
        <v/>
      </c>
      <c r="P403" s="33"/>
      <c r="Q403" s="68">
        <f>ABS(G403-$K$399)</f>
        <v>15.399999999999977</v>
      </c>
      <c r="R403" s="34">
        <f>IF(Q403&gt;$P$399,"",G403)</f>
        <v>256</v>
      </c>
      <c r="S403" s="34">
        <f t="shared" si="60"/>
        <v>39</v>
      </c>
      <c r="T403" s="33"/>
      <c r="U403" s="33"/>
      <c r="V403" s="33"/>
      <c r="W403" s="68">
        <f>IF(R403="","",((R403-$T$399)/S403)^2)</f>
        <v>1.467825443786982</v>
      </c>
      <c r="X403" s="33"/>
      <c r="Y403" s="75"/>
      <c r="Z403" s="75"/>
      <c r="AA403" s="75"/>
      <c r="AB403" s="75"/>
      <c r="AC403" s="33"/>
      <c r="AD403" s="33"/>
      <c r="AE403" s="33"/>
      <c r="AF403" s="33"/>
      <c r="AG403" s="76"/>
      <c r="AH403" s="36"/>
      <c r="AI403" s="36"/>
      <c r="AJ403" s="36"/>
      <c r="AK403" s="36"/>
      <c r="AL403" s="33"/>
      <c r="AM403" s="29"/>
      <c r="AN403" s="29"/>
      <c r="AO403" s="29"/>
      <c r="AP403" s="29"/>
      <c r="AQ403" s="29"/>
      <c r="AR403" s="29"/>
      <c r="AS403" s="29"/>
      <c r="AT403" s="29"/>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c r="IC403" s="10"/>
      <c r="ID403" s="10"/>
      <c r="IE403" s="10"/>
      <c r="IF403" s="10"/>
      <c r="IG403" s="10"/>
      <c r="IH403" s="10"/>
      <c r="II403" s="10"/>
      <c r="IJ403" s="10"/>
      <c r="IK403" s="10"/>
      <c r="IL403" s="10"/>
      <c r="IM403" s="10"/>
      <c r="IN403" s="10"/>
      <c r="IO403" s="10"/>
      <c r="IP403" s="10"/>
      <c r="IQ403" s="10"/>
      <c r="IR403" s="10"/>
      <c r="IS403" s="10"/>
      <c r="IT403" s="10"/>
      <c r="IU403" s="10"/>
      <c r="IV403" s="10"/>
      <c r="IW403" s="10"/>
      <c r="IX403" s="10"/>
      <c r="IY403" s="10"/>
      <c r="IZ403" s="10"/>
      <c r="JA403" s="10"/>
      <c r="JB403" s="10"/>
      <c r="JC403" s="10"/>
      <c r="JD403" s="10"/>
      <c r="JE403" s="10"/>
      <c r="JF403" s="10"/>
      <c r="JG403" s="10"/>
      <c r="JH403" s="10"/>
      <c r="JI403" s="10"/>
      <c r="JJ403" s="10"/>
      <c r="JK403" s="10"/>
      <c r="JL403" s="10"/>
      <c r="JM403" s="10"/>
      <c r="JN403" s="10"/>
      <c r="JO403" s="10"/>
      <c r="JP403" s="10"/>
      <c r="JQ403" s="10"/>
      <c r="JR403" s="10"/>
      <c r="JS403" s="10"/>
      <c r="JT403" s="10"/>
      <c r="JU403" s="10"/>
      <c r="JV403" s="10"/>
      <c r="JW403" s="10"/>
      <c r="JX403" s="10"/>
      <c r="JY403" s="10"/>
      <c r="JZ403" s="10"/>
      <c r="KA403" s="10"/>
      <c r="KB403" s="10"/>
      <c r="KC403" s="10"/>
      <c r="KD403" s="10"/>
      <c r="KE403" s="10"/>
      <c r="KF403" s="10"/>
      <c r="KG403" s="10"/>
      <c r="KH403" s="10"/>
      <c r="KI403" s="10"/>
      <c r="KJ403" s="10"/>
      <c r="KK403" s="10"/>
      <c r="KL403" s="10"/>
      <c r="KM403" s="10"/>
      <c r="KN403" s="10"/>
      <c r="KO403" s="10"/>
      <c r="KP403" s="10"/>
      <c r="KQ403" s="10"/>
      <c r="KR403" s="10"/>
      <c r="KS403" s="10"/>
      <c r="KT403" s="10"/>
      <c r="KU403" s="10"/>
      <c r="KV403" s="10"/>
      <c r="KW403" s="10"/>
      <c r="KX403" s="10"/>
      <c r="KY403" s="10"/>
      <c r="KZ403" s="10"/>
      <c r="LA403" s="10"/>
      <c r="LB403" s="10"/>
      <c r="LC403" s="10"/>
      <c r="LD403" s="10"/>
      <c r="LE403" s="10"/>
      <c r="LF403" s="10"/>
      <c r="LG403" s="10"/>
      <c r="LH403" s="10"/>
      <c r="LI403" s="10"/>
      <c r="LJ403" s="10"/>
      <c r="LK403" s="10"/>
      <c r="LL403" s="10"/>
      <c r="LM403" s="10"/>
      <c r="LN403" s="10"/>
      <c r="LO403" s="10"/>
      <c r="LP403" s="10"/>
      <c r="LQ403" s="10"/>
      <c r="LR403" s="10"/>
      <c r="LS403" s="10"/>
      <c r="LT403" s="10"/>
      <c r="LU403" s="10"/>
      <c r="LV403" s="10"/>
      <c r="LW403" s="10"/>
      <c r="LX403" s="10"/>
      <c r="LY403" s="10"/>
      <c r="LZ403" s="10"/>
      <c r="MA403" s="10"/>
      <c r="MB403" s="10"/>
      <c r="MC403" s="10"/>
      <c r="MD403" s="10"/>
      <c r="ME403" s="10"/>
      <c r="MF403" s="10"/>
      <c r="MG403" s="10"/>
      <c r="MH403" s="10"/>
      <c r="MI403" s="10"/>
      <c r="MJ403" s="10"/>
      <c r="MK403" s="10"/>
      <c r="ML403" s="10"/>
      <c r="MM403" s="10"/>
      <c r="MN403" s="10"/>
      <c r="MO403" s="10"/>
      <c r="MP403" s="10"/>
      <c r="MQ403" s="10"/>
      <c r="MR403" s="10"/>
      <c r="MS403" s="10"/>
      <c r="MT403" s="10"/>
      <c r="MU403" s="10"/>
      <c r="MV403" s="10"/>
      <c r="MW403" s="10"/>
      <c r="MX403" s="10"/>
      <c r="MY403" s="10"/>
      <c r="MZ403" s="10"/>
      <c r="NA403" s="10"/>
      <c r="NB403" s="10"/>
      <c r="NC403" s="10"/>
      <c r="ND403" s="10"/>
      <c r="NE403" s="10"/>
      <c r="NF403" s="10"/>
      <c r="NG403" s="10"/>
      <c r="NH403" s="10"/>
      <c r="NI403" s="10"/>
      <c r="NJ403" s="10"/>
      <c r="NK403" s="10"/>
      <c r="NL403" s="10"/>
      <c r="NM403" s="10"/>
      <c r="NN403" s="10"/>
      <c r="NO403" s="10"/>
      <c r="NP403" s="10"/>
      <c r="NQ403" s="10"/>
      <c r="NR403" s="10"/>
      <c r="NS403" s="10"/>
      <c r="NT403" s="10"/>
      <c r="NU403" s="10"/>
      <c r="NV403" s="10"/>
      <c r="NW403" s="10"/>
      <c r="NX403" s="10"/>
      <c r="NY403" s="10"/>
      <c r="NZ403" s="10"/>
      <c r="OA403" s="10"/>
      <c r="OB403" s="10"/>
      <c r="OC403" s="10"/>
      <c r="OD403" s="10"/>
      <c r="OE403" s="10"/>
      <c r="OF403" s="10"/>
      <c r="OG403" s="10"/>
      <c r="OH403" s="10"/>
      <c r="OI403" s="10"/>
      <c r="OJ403" s="10"/>
      <c r="OK403" s="10"/>
      <c r="OL403" s="10"/>
      <c r="OM403" s="10"/>
      <c r="ON403" s="10"/>
      <c r="OO403" s="10"/>
      <c r="OP403" s="10"/>
      <c r="OQ403" s="10"/>
      <c r="OR403" s="10"/>
      <c r="OS403" s="10"/>
      <c r="OT403" s="10"/>
      <c r="OU403" s="10"/>
      <c r="OV403" s="10"/>
      <c r="OW403" s="10"/>
      <c r="OX403" s="10"/>
      <c r="OY403" s="10"/>
      <c r="OZ403" s="10"/>
      <c r="PA403" s="10"/>
      <c r="PB403" s="10"/>
      <c r="PC403" s="10"/>
      <c r="PD403" s="10"/>
      <c r="PE403" s="10"/>
      <c r="PF403" s="10"/>
      <c r="PG403" s="10"/>
      <c r="PH403" s="10"/>
      <c r="PI403" s="10"/>
      <c r="PJ403" s="10"/>
      <c r="PK403" s="10"/>
      <c r="PL403" s="10"/>
      <c r="PM403" s="10"/>
      <c r="PN403" s="10"/>
      <c r="PO403" s="10"/>
      <c r="PP403" s="10"/>
      <c r="PQ403" s="10"/>
      <c r="PR403" s="10"/>
      <c r="PS403" s="10"/>
      <c r="PT403" s="10"/>
      <c r="PU403" s="10"/>
      <c r="PV403" s="10"/>
      <c r="PW403" s="10"/>
      <c r="PX403" s="10"/>
      <c r="PY403" s="10"/>
      <c r="PZ403" s="10"/>
      <c r="QA403" s="10"/>
      <c r="QB403" s="10"/>
      <c r="QC403" s="10"/>
      <c r="QD403" s="10"/>
      <c r="QE403" s="10"/>
      <c r="QF403" s="10"/>
      <c r="QG403" s="10"/>
      <c r="QH403" s="10"/>
      <c r="QI403" s="10"/>
      <c r="QJ403" s="10"/>
      <c r="QK403" s="10"/>
      <c r="QL403" s="10"/>
      <c r="QM403" s="10"/>
      <c r="QN403" s="10"/>
      <c r="QO403" s="10"/>
      <c r="QP403" s="10"/>
      <c r="QQ403" s="10"/>
      <c r="QR403" s="10"/>
      <c r="QS403" s="10"/>
      <c r="QT403" s="10"/>
      <c r="QU403" s="10"/>
      <c r="QV403" s="10"/>
      <c r="QW403" s="10"/>
      <c r="QX403" s="10"/>
      <c r="QY403" s="10"/>
      <c r="QZ403" s="10"/>
      <c r="RA403" s="10"/>
      <c r="RB403" s="10"/>
      <c r="RC403" s="10"/>
      <c r="RD403" s="10"/>
      <c r="RE403" s="10"/>
      <c r="RF403" s="10"/>
      <c r="RG403" s="10"/>
      <c r="RH403" s="10"/>
      <c r="RI403" s="10"/>
      <c r="RJ403" s="10"/>
      <c r="RK403" s="10"/>
      <c r="RL403" s="10"/>
      <c r="RM403" s="10"/>
      <c r="RN403" s="10"/>
      <c r="RO403" s="10"/>
      <c r="RP403" s="10"/>
      <c r="RQ403" s="10"/>
      <c r="RR403" s="10"/>
      <c r="RS403" s="10"/>
      <c r="RT403" s="10"/>
      <c r="RU403" s="10"/>
      <c r="RV403" s="10"/>
      <c r="RW403" s="10"/>
      <c r="RX403" s="10"/>
      <c r="RY403" s="10"/>
      <c r="RZ403" s="10"/>
      <c r="SA403" s="10"/>
      <c r="SB403" s="10"/>
      <c r="SC403" s="10"/>
      <c r="SD403" s="10"/>
      <c r="SE403" s="10"/>
      <c r="SF403" s="10"/>
      <c r="SG403" s="10"/>
      <c r="SH403" s="10"/>
      <c r="SI403" s="10"/>
      <c r="SJ403" s="10"/>
      <c r="SK403" s="10"/>
      <c r="SL403" s="10"/>
      <c r="SM403" s="10"/>
      <c r="SN403" s="10"/>
      <c r="SO403" s="10"/>
      <c r="SP403" s="10"/>
      <c r="SQ403" s="10"/>
      <c r="SR403" s="10"/>
      <c r="SS403" s="10"/>
      <c r="ST403" s="10"/>
      <c r="SU403" s="10"/>
      <c r="SV403" s="10"/>
      <c r="SW403" s="10"/>
      <c r="SX403" s="10"/>
      <c r="SY403" s="10"/>
      <c r="SZ403" s="10"/>
      <c r="TA403" s="10"/>
      <c r="TB403" s="10"/>
      <c r="TC403" s="10"/>
      <c r="TD403" s="10"/>
      <c r="TE403" s="10"/>
      <c r="TF403" s="10"/>
      <c r="TG403" s="10"/>
      <c r="TH403" s="10"/>
      <c r="TI403" s="10"/>
      <c r="TJ403" s="10"/>
      <c r="TK403" s="10"/>
      <c r="TL403" s="10"/>
      <c r="TM403" s="10"/>
      <c r="TN403" s="10"/>
      <c r="TO403" s="10"/>
      <c r="TP403" s="10"/>
      <c r="TQ403" s="10"/>
      <c r="TR403" s="10"/>
      <c r="TS403" s="10"/>
      <c r="TT403" s="10"/>
      <c r="TU403" s="10"/>
      <c r="TV403" s="10"/>
      <c r="TW403" s="10"/>
      <c r="TX403" s="10"/>
      <c r="TY403" s="10"/>
      <c r="TZ403" s="10"/>
      <c r="UA403" s="10"/>
      <c r="UB403" s="10"/>
      <c r="UC403" s="10"/>
      <c r="UD403" s="10"/>
      <c r="UE403" s="10"/>
      <c r="UF403" s="10"/>
      <c r="UG403" s="10"/>
      <c r="UH403" s="10"/>
      <c r="UI403" s="10"/>
      <c r="UJ403" s="10"/>
      <c r="UK403" s="10"/>
      <c r="UL403" s="10"/>
      <c r="UM403" s="10"/>
      <c r="UN403" s="10"/>
      <c r="UO403" s="10"/>
      <c r="UP403" s="10"/>
      <c r="UQ403" s="10"/>
      <c r="UR403" s="10"/>
      <c r="US403" s="10"/>
      <c r="UT403" s="10"/>
      <c r="UU403" s="10"/>
      <c r="UV403" s="10"/>
      <c r="UW403" s="10"/>
      <c r="UX403" s="10"/>
      <c r="UY403" s="10"/>
      <c r="UZ403" s="10"/>
      <c r="VA403" s="10"/>
      <c r="VB403" s="10"/>
      <c r="VC403" s="10"/>
      <c r="VD403" s="10"/>
      <c r="VE403" s="10"/>
      <c r="VF403" s="10"/>
      <c r="VG403" s="10"/>
      <c r="VH403" s="10"/>
      <c r="VI403" s="10"/>
      <c r="VJ403" s="10"/>
      <c r="VK403" s="10"/>
      <c r="VL403" s="10"/>
      <c r="VM403" s="10"/>
      <c r="VN403" s="10"/>
      <c r="VO403" s="10"/>
      <c r="VP403" s="10"/>
      <c r="VQ403" s="10"/>
      <c r="VR403" s="10"/>
      <c r="VS403" s="10"/>
      <c r="VT403" s="10"/>
      <c r="VU403" s="10"/>
      <c r="VV403" s="10"/>
      <c r="VW403" s="10"/>
      <c r="VX403" s="10"/>
      <c r="VY403" s="10"/>
      <c r="VZ403" s="10"/>
      <c r="WA403" s="10"/>
      <c r="WB403" s="10"/>
      <c r="WC403" s="10"/>
      <c r="WD403" s="10"/>
      <c r="WE403" s="10"/>
      <c r="WF403" s="10"/>
      <c r="WG403" s="10"/>
      <c r="WH403" s="10"/>
      <c r="WI403" s="10"/>
      <c r="WJ403" s="10"/>
      <c r="WK403" s="10"/>
      <c r="WL403" s="10"/>
      <c r="WM403" s="10"/>
      <c r="WN403" s="10"/>
      <c r="WO403" s="10"/>
      <c r="WP403" s="10"/>
      <c r="WQ403" s="10"/>
      <c r="WR403" s="10"/>
      <c r="WS403" s="10"/>
      <c r="WT403" s="10"/>
      <c r="WU403" s="10"/>
      <c r="WV403" s="10"/>
      <c r="WW403" s="10"/>
      <c r="WX403" s="10"/>
      <c r="WY403" s="10"/>
      <c r="WZ403" s="10"/>
      <c r="XA403" s="10"/>
      <c r="XB403" s="10"/>
      <c r="XC403" s="10"/>
      <c r="XD403" s="10"/>
      <c r="XE403" s="10"/>
      <c r="XF403" s="10"/>
      <c r="XG403" s="10"/>
      <c r="XH403" s="10"/>
      <c r="XI403" s="10"/>
      <c r="XJ403" s="10"/>
      <c r="XK403" s="10"/>
      <c r="XL403" s="10"/>
      <c r="XM403" s="10"/>
      <c r="XN403" s="10"/>
      <c r="XO403" s="10"/>
      <c r="XP403" s="10"/>
      <c r="XQ403" s="10"/>
      <c r="XR403" s="10"/>
      <c r="XS403" s="10"/>
      <c r="XT403" s="10"/>
      <c r="XU403" s="10"/>
      <c r="XV403" s="10"/>
      <c r="XW403" s="10"/>
      <c r="XX403" s="10"/>
      <c r="XY403" s="10"/>
      <c r="XZ403" s="10"/>
      <c r="YA403" s="10"/>
      <c r="YB403" s="10"/>
      <c r="YC403" s="10"/>
      <c r="YD403" s="10"/>
      <c r="YE403" s="10"/>
      <c r="YF403" s="10"/>
      <c r="YG403" s="10"/>
      <c r="YH403" s="10"/>
      <c r="YI403" s="10"/>
      <c r="YJ403" s="10"/>
      <c r="YK403" s="10"/>
      <c r="YL403" s="10"/>
      <c r="YM403" s="10"/>
      <c r="YN403" s="10"/>
      <c r="YO403" s="10"/>
      <c r="YP403" s="10"/>
      <c r="YQ403" s="10"/>
      <c r="YR403" s="10"/>
      <c r="YS403" s="10"/>
      <c r="YT403" s="10"/>
      <c r="YU403" s="10"/>
      <c r="YV403" s="10"/>
      <c r="YW403" s="10"/>
      <c r="YX403" s="10"/>
      <c r="YY403" s="10"/>
      <c r="YZ403" s="10"/>
      <c r="ZA403" s="10"/>
      <c r="ZB403" s="10"/>
      <c r="ZC403" s="10"/>
      <c r="ZD403" s="10"/>
      <c r="ZE403" s="10"/>
      <c r="ZF403" s="10"/>
      <c r="ZG403" s="10"/>
      <c r="ZH403" s="10"/>
      <c r="ZI403" s="10"/>
      <c r="ZJ403" s="10"/>
      <c r="ZK403" s="10"/>
      <c r="ZL403" s="10"/>
      <c r="ZM403" s="10"/>
      <c r="ZN403" s="10"/>
      <c r="ZO403" s="10"/>
      <c r="ZP403" s="10"/>
      <c r="ZQ403" s="10"/>
      <c r="ZR403" s="10"/>
      <c r="ZS403" s="10"/>
      <c r="ZT403" s="10"/>
      <c r="ZU403" s="10"/>
      <c r="ZV403" s="10"/>
      <c r="ZW403" s="10"/>
      <c r="ZX403" s="10"/>
      <c r="ZY403" s="10"/>
      <c r="ZZ403" s="10"/>
      <c r="AAA403" s="10"/>
      <c r="AAB403" s="10"/>
      <c r="AAC403" s="10"/>
      <c r="AAD403" s="10"/>
      <c r="AAE403" s="10"/>
      <c r="AAF403" s="10"/>
      <c r="AAG403" s="10"/>
      <c r="AAH403" s="10"/>
      <c r="AAI403" s="10"/>
      <c r="AAJ403" s="10"/>
      <c r="AAK403" s="10"/>
      <c r="AAL403" s="10"/>
      <c r="AAM403" s="10"/>
      <c r="AAN403" s="10"/>
      <c r="AAO403" s="10"/>
      <c r="AAP403" s="10"/>
      <c r="AAQ403" s="10"/>
      <c r="AAR403" s="10"/>
      <c r="AAS403" s="10"/>
      <c r="AAT403" s="10"/>
      <c r="AAU403" s="10"/>
      <c r="AAV403" s="10"/>
      <c r="AAW403" s="10"/>
      <c r="AAX403" s="10"/>
      <c r="AAY403" s="10"/>
      <c r="AAZ403" s="10"/>
      <c r="ABA403" s="10"/>
      <c r="ABB403" s="10"/>
      <c r="ABC403" s="10"/>
      <c r="ABD403" s="10"/>
      <c r="ABE403" s="10"/>
      <c r="ABF403" s="10"/>
      <c r="ABG403" s="10"/>
      <c r="ABH403" s="10"/>
      <c r="ABI403" s="10"/>
      <c r="ABJ403" s="10"/>
      <c r="ABK403" s="10"/>
      <c r="ABL403" s="10"/>
      <c r="ABM403" s="10"/>
      <c r="ABN403" s="10"/>
      <c r="ABO403" s="10"/>
      <c r="ABP403" s="10"/>
      <c r="ABQ403" s="10"/>
      <c r="ABR403" s="10"/>
      <c r="ABS403" s="10"/>
      <c r="ABT403" s="10"/>
      <c r="ABU403" s="10"/>
      <c r="ABV403" s="10"/>
      <c r="ABW403" s="10"/>
      <c r="ABX403" s="10"/>
      <c r="ABY403" s="10"/>
      <c r="ABZ403" s="10"/>
      <c r="ACA403" s="10"/>
      <c r="ACB403" s="10"/>
      <c r="ACC403" s="10"/>
      <c r="ACD403" s="10"/>
      <c r="ACE403" s="10"/>
      <c r="ACF403" s="10"/>
      <c r="ACG403" s="10"/>
      <c r="ACH403" s="10"/>
      <c r="ACI403" s="10"/>
      <c r="ACJ403" s="10"/>
      <c r="ACK403" s="10"/>
      <c r="ACL403" s="10"/>
      <c r="ACM403" s="10"/>
      <c r="ACN403" s="10"/>
      <c r="ACO403" s="10"/>
      <c r="ACP403" s="10"/>
      <c r="ACQ403" s="10"/>
      <c r="ACR403" s="10"/>
      <c r="ACS403" s="10"/>
      <c r="ACT403" s="10"/>
      <c r="ACU403" s="10"/>
      <c r="ACV403" s="10"/>
      <c r="ACW403" s="10"/>
      <c r="ACX403" s="10"/>
      <c r="ACY403" s="10"/>
      <c r="ACZ403" s="10"/>
      <c r="ADA403" s="10"/>
      <c r="ADB403" s="10"/>
      <c r="ADC403" s="10"/>
      <c r="ADD403" s="10"/>
      <c r="ADE403" s="10"/>
      <c r="ADF403" s="10"/>
      <c r="ADG403" s="10"/>
      <c r="ADH403" s="10"/>
      <c r="ADI403" s="10"/>
      <c r="ADJ403" s="10"/>
      <c r="ADK403" s="10"/>
      <c r="ADL403" s="10"/>
      <c r="ADM403" s="10"/>
      <c r="ADN403" s="10"/>
      <c r="ADO403" s="10"/>
      <c r="ADP403" s="10"/>
      <c r="ADQ403" s="10"/>
      <c r="ADR403" s="10"/>
      <c r="ADS403" s="10"/>
      <c r="ADT403" s="10"/>
      <c r="ADU403" s="10"/>
      <c r="ADV403" s="10"/>
      <c r="ADW403" s="10"/>
      <c r="ADX403" s="10"/>
      <c r="ADY403" s="10"/>
      <c r="ADZ403" s="10"/>
      <c r="AEA403" s="10"/>
      <c r="AEB403" s="10"/>
      <c r="AEC403" s="10"/>
      <c r="AED403" s="10"/>
      <c r="AEE403" s="10"/>
      <c r="AEF403" s="10"/>
      <c r="AEG403" s="10"/>
      <c r="AEH403" s="10"/>
      <c r="AEI403" s="10"/>
      <c r="AEJ403" s="10"/>
      <c r="AEK403" s="10"/>
      <c r="AEL403" s="10"/>
      <c r="AEM403" s="10"/>
      <c r="AEN403" s="10"/>
      <c r="AEO403" s="10"/>
      <c r="AEP403" s="10"/>
      <c r="AEQ403" s="10"/>
      <c r="AER403" s="10"/>
      <c r="AES403" s="10"/>
      <c r="AET403" s="10"/>
      <c r="AEU403" s="10"/>
      <c r="AEV403" s="10"/>
      <c r="AEW403" s="10"/>
      <c r="AEX403" s="10"/>
      <c r="AEY403" s="10"/>
      <c r="AEZ403" s="10"/>
      <c r="AFA403" s="10"/>
      <c r="AFB403" s="10"/>
      <c r="AFC403" s="10"/>
      <c r="AFD403" s="10"/>
      <c r="AFE403" s="10"/>
      <c r="AFF403" s="10"/>
      <c r="AFG403" s="10"/>
      <c r="AFH403" s="10"/>
      <c r="AFI403" s="10"/>
      <c r="AFJ403" s="10"/>
      <c r="AFK403" s="10"/>
      <c r="AFL403" s="10"/>
      <c r="AFM403" s="10"/>
      <c r="AFN403" s="10"/>
      <c r="AFO403" s="10"/>
      <c r="AFP403" s="10"/>
      <c r="AFQ403" s="10"/>
      <c r="AFR403" s="10"/>
      <c r="AFS403" s="10"/>
      <c r="AFT403" s="10"/>
      <c r="AFU403" s="10"/>
      <c r="AFV403" s="10"/>
      <c r="AFW403" s="10"/>
      <c r="AFX403" s="10"/>
      <c r="AFY403" s="10"/>
      <c r="AFZ403" s="10"/>
      <c r="AGA403" s="10"/>
      <c r="AGB403" s="10"/>
      <c r="AGC403" s="10"/>
      <c r="AGD403" s="10"/>
      <c r="AGE403" s="10"/>
      <c r="AGF403" s="10"/>
      <c r="AGG403" s="10"/>
      <c r="AGH403" s="10"/>
      <c r="AGI403" s="10"/>
      <c r="AGJ403" s="10"/>
      <c r="AGK403" s="10"/>
      <c r="AGL403" s="10"/>
      <c r="AGM403" s="10"/>
      <c r="AGN403" s="10"/>
      <c r="AGO403" s="10"/>
      <c r="AGP403" s="10"/>
      <c r="AGQ403" s="10"/>
      <c r="AGR403" s="10"/>
      <c r="AGS403" s="10"/>
      <c r="AGT403" s="10"/>
      <c r="AGU403" s="10"/>
      <c r="AGV403" s="10"/>
      <c r="AGW403" s="10"/>
      <c r="AGX403" s="10"/>
      <c r="AGY403" s="10"/>
      <c r="AGZ403" s="10"/>
      <c r="AHA403" s="10"/>
      <c r="AHB403" s="10"/>
      <c r="AHC403" s="10"/>
      <c r="AHD403" s="10"/>
      <c r="AHE403" s="10"/>
      <c r="AHF403" s="10"/>
      <c r="AHG403" s="10"/>
      <c r="AHH403" s="10"/>
      <c r="AHI403" s="10"/>
      <c r="AHJ403" s="10"/>
      <c r="AHK403" s="10"/>
      <c r="AHL403" s="10"/>
      <c r="AHM403" s="10"/>
      <c r="AHN403" s="10"/>
      <c r="AHO403" s="10"/>
      <c r="AHP403" s="10"/>
      <c r="AHQ403" s="10"/>
      <c r="AHR403" s="10"/>
      <c r="AHS403" s="10"/>
      <c r="AHT403" s="10"/>
      <c r="AHU403" s="10"/>
      <c r="AHV403" s="10"/>
      <c r="AHW403" s="10"/>
      <c r="AHX403" s="10"/>
      <c r="AHY403" s="10"/>
      <c r="AHZ403" s="10"/>
      <c r="AIA403" s="10"/>
      <c r="AIB403" s="10"/>
      <c r="AIC403" s="10"/>
      <c r="AID403" s="10"/>
      <c r="AIE403" s="10"/>
      <c r="AIF403" s="10"/>
      <c r="AIG403" s="10"/>
      <c r="AIH403" s="10"/>
      <c r="AII403" s="10"/>
      <c r="AIJ403" s="10"/>
      <c r="AIK403" s="10"/>
      <c r="AIL403" s="10"/>
      <c r="AIM403" s="10"/>
      <c r="AIN403" s="10"/>
      <c r="AIO403" s="10"/>
      <c r="AIP403" s="10"/>
      <c r="AIQ403" s="10"/>
      <c r="AIR403" s="10"/>
      <c r="AIS403" s="10"/>
      <c r="AIT403" s="10"/>
      <c r="AIU403" s="10"/>
      <c r="AIV403" s="10"/>
      <c r="AIW403" s="10"/>
      <c r="AIX403" s="10"/>
      <c r="AIY403" s="10"/>
      <c r="AIZ403" s="10"/>
      <c r="AJA403" s="10"/>
      <c r="AJB403" s="10"/>
      <c r="AJC403" s="10"/>
      <c r="AJD403" s="10"/>
      <c r="AJE403" s="10"/>
      <c r="AJF403" s="10"/>
      <c r="AJG403" s="10"/>
      <c r="AJH403" s="10"/>
      <c r="AJI403" s="10"/>
      <c r="AJJ403" s="10"/>
      <c r="AJK403" s="10"/>
      <c r="AJL403" s="10"/>
      <c r="AJM403" s="10"/>
      <c r="AJN403" s="10"/>
      <c r="AJO403" s="10"/>
      <c r="AJP403" s="10"/>
      <c r="AJQ403" s="10"/>
      <c r="AJR403" s="10"/>
      <c r="AJS403" s="10"/>
      <c r="AJT403" s="10"/>
      <c r="AJU403" s="10"/>
      <c r="AJV403" s="10"/>
      <c r="AJW403" s="10"/>
      <c r="AJX403" s="10"/>
      <c r="AJY403" s="10"/>
      <c r="AJZ403" s="10"/>
      <c r="AKA403" s="10"/>
      <c r="AKB403" s="10"/>
      <c r="AKC403" s="10"/>
      <c r="AKD403" s="10"/>
      <c r="AKE403" s="10"/>
      <c r="AKF403" s="10"/>
      <c r="AKG403" s="10"/>
      <c r="AKH403" s="10"/>
      <c r="AKI403" s="10"/>
      <c r="AKJ403" s="10"/>
      <c r="AKK403" s="10"/>
      <c r="AKL403" s="10"/>
      <c r="AKM403" s="10"/>
      <c r="AKN403" s="10"/>
      <c r="AKO403" s="10"/>
      <c r="AKP403" s="10"/>
      <c r="AKQ403" s="10"/>
      <c r="AKR403" s="10"/>
      <c r="AKS403" s="10"/>
      <c r="AKT403" s="10"/>
      <c r="AKU403" s="10"/>
      <c r="AKV403" s="10"/>
      <c r="AKW403" s="10"/>
      <c r="AKX403" s="10"/>
      <c r="AKY403" s="10"/>
      <c r="AKZ403" s="10"/>
      <c r="ALA403" s="10"/>
      <c r="ALB403" s="10"/>
      <c r="ALC403" s="10"/>
      <c r="ALD403" s="10"/>
      <c r="ALE403" s="10"/>
      <c r="ALF403" s="10"/>
      <c r="ALG403" s="10"/>
      <c r="ALH403" s="10"/>
      <c r="ALI403" s="10"/>
      <c r="ALJ403" s="10"/>
      <c r="ALK403" s="10"/>
      <c r="ALL403" s="10"/>
      <c r="ALM403" s="10"/>
      <c r="ALN403" s="10"/>
      <c r="ALO403" s="10"/>
      <c r="ALP403" s="10"/>
      <c r="ALQ403" s="10"/>
      <c r="ALR403" s="10"/>
      <c r="ALS403" s="10"/>
      <c r="ALT403" s="10"/>
      <c r="ALU403" s="10"/>
      <c r="ALV403" s="10"/>
      <c r="ALW403" s="10"/>
      <c r="ALX403" s="10"/>
      <c r="ALY403" s="10"/>
      <c r="ALZ403" s="10"/>
      <c r="AMA403" s="10"/>
      <c r="AMB403" s="10"/>
      <c r="AMC403" s="10"/>
      <c r="AMD403" s="10"/>
      <c r="AME403" s="10"/>
      <c r="AMF403" s="10"/>
      <c r="AMG403" s="10"/>
      <c r="AMH403" s="10"/>
      <c r="AMI403" s="10"/>
      <c r="AMJ403" s="10"/>
      <c r="AMK403" s="10"/>
      <c r="AML403" s="10"/>
      <c r="AMM403" s="10"/>
      <c r="AMN403" s="10"/>
      <c r="AMO403" s="10"/>
      <c r="AMP403" s="10"/>
      <c r="AMQ403" s="10"/>
      <c r="AMR403" s="10"/>
      <c r="AMS403" s="10"/>
      <c r="AMT403" s="10"/>
      <c r="AMU403" s="10"/>
      <c r="AMV403" s="10"/>
      <c r="AMW403" s="10"/>
      <c r="AMX403" s="10"/>
      <c r="AMY403" s="10"/>
      <c r="AMZ403" s="10"/>
      <c r="ANA403" s="10"/>
      <c r="ANB403" s="10"/>
      <c r="ANC403" s="10"/>
      <c r="AND403" s="10"/>
      <c r="ANE403" s="10"/>
      <c r="ANF403" s="10"/>
      <c r="ANG403" s="10"/>
      <c r="ANH403" s="10"/>
      <c r="ANI403" s="10"/>
      <c r="ANJ403" s="10"/>
      <c r="ANK403" s="10"/>
      <c r="ANL403" s="10"/>
      <c r="ANM403" s="10"/>
      <c r="ANN403" s="10"/>
      <c r="ANO403" s="10"/>
      <c r="ANP403" s="10"/>
      <c r="ANQ403" s="10"/>
      <c r="ANR403" s="10"/>
      <c r="ANS403" s="10"/>
      <c r="ANT403" s="10"/>
      <c r="ANU403" s="10"/>
      <c r="ANV403" s="10"/>
      <c r="ANW403" s="10"/>
      <c r="ANX403" s="10"/>
      <c r="ANY403" s="10"/>
      <c r="ANZ403" s="10"/>
      <c r="AOA403" s="10"/>
      <c r="AOB403" s="10"/>
      <c r="AOC403" s="10"/>
      <c r="AOD403" s="10"/>
      <c r="AOE403" s="10"/>
      <c r="AOF403" s="10"/>
      <c r="AOG403" s="10"/>
      <c r="AOH403" s="10"/>
      <c r="AOI403" s="10"/>
      <c r="AOJ403" s="10"/>
      <c r="AOK403" s="10"/>
      <c r="AOL403" s="10"/>
      <c r="AOM403" s="10"/>
      <c r="AON403" s="10"/>
      <c r="AOO403" s="10"/>
      <c r="AOP403" s="10"/>
      <c r="AOQ403" s="10"/>
      <c r="AOR403" s="10"/>
      <c r="AOS403" s="10"/>
      <c r="AOT403" s="10"/>
      <c r="AOU403" s="10"/>
      <c r="AOV403" s="10"/>
      <c r="AOW403" s="10"/>
      <c r="AOX403" s="10"/>
      <c r="AOY403" s="10"/>
      <c r="AOZ403" s="10"/>
      <c r="APA403" s="10"/>
      <c r="APB403" s="10"/>
      <c r="APC403" s="10"/>
      <c r="APD403" s="10"/>
      <c r="APE403" s="10"/>
      <c r="APF403" s="10"/>
      <c r="APG403" s="10"/>
      <c r="APH403" s="10"/>
      <c r="API403" s="10"/>
      <c r="APJ403" s="10"/>
      <c r="APK403" s="10"/>
      <c r="APL403" s="10"/>
      <c r="APM403" s="10"/>
      <c r="APN403" s="10"/>
      <c r="APO403" s="10"/>
      <c r="APP403" s="10"/>
      <c r="APQ403" s="10"/>
      <c r="APR403" s="10"/>
      <c r="APS403" s="10"/>
      <c r="APT403" s="10"/>
      <c r="APU403" s="10"/>
      <c r="APV403" s="10"/>
      <c r="APW403" s="10"/>
      <c r="APX403" s="10"/>
      <c r="APY403" s="10"/>
      <c r="APZ403" s="10"/>
      <c r="AQA403" s="10"/>
      <c r="AQB403" s="10"/>
      <c r="AQC403" s="10"/>
      <c r="AQD403" s="10"/>
      <c r="AQE403" s="10"/>
      <c r="AQF403" s="10"/>
      <c r="AQG403" s="10"/>
      <c r="AQH403" s="10"/>
      <c r="AQI403" s="10"/>
      <c r="AQJ403" s="10"/>
      <c r="AQK403" s="10"/>
      <c r="AQL403" s="10"/>
      <c r="AQM403" s="10"/>
      <c r="AQN403" s="10"/>
      <c r="AQO403" s="10"/>
      <c r="AQP403" s="10"/>
      <c r="AQQ403" s="10"/>
      <c r="AQR403" s="10"/>
      <c r="AQS403" s="10"/>
      <c r="AQT403" s="10"/>
      <c r="AQU403" s="10"/>
      <c r="AQV403" s="10"/>
      <c r="AQW403" s="10"/>
      <c r="AQX403" s="10"/>
      <c r="AQY403" s="10"/>
      <c r="AQZ403" s="10"/>
      <c r="ARA403" s="10"/>
      <c r="ARB403" s="10"/>
      <c r="ARC403" s="10"/>
      <c r="ARD403" s="10"/>
      <c r="ARE403" s="10"/>
      <c r="ARF403" s="10"/>
      <c r="ARG403" s="10"/>
      <c r="ARH403" s="10"/>
      <c r="ARI403" s="10"/>
      <c r="ARJ403" s="10"/>
      <c r="ARK403" s="10"/>
      <c r="ARL403" s="10"/>
      <c r="ARM403" s="10"/>
      <c r="ARN403" s="10"/>
      <c r="ARO403" s="10"/>
      <c r="ARP403" s="10"/>
      <c r="ARQ403" s="10"/>
      <c r="ARR403" s="10"/>
      <c r="ARS403" s="10"/>
      <c r="ART403" s="10"/>
      <c r="ARU403" s="10"/>
      <c r="ARV403" s="10"/>
      <c r="ARW403" s="10"/>
      <c r="ARX403" s="10"/>
      <c r="ARY403" s="10"/>
      <c r="ARZ403" s="10"/>
      <c r="ASA403" s="10"/>
      <c r="ASB403" s="10"/>
      <c r="ASC403" s="10"/>
      <c r="ASD403" s="10"/>
      <c r="ASE403" s="10"/>
      <c r="ASF403" s="10"/>
      <c r="ASG403" s="10"/>
      <c r="ASH403" s="10"/>
      <c r="ASI403" s="10"/>
      <c r="ASJ403" s="10"/>
      <c r="ASK403" s="10"/>
      <c r="ASL403" s="10"/>
      <c r="ASM403" s="10"/>
      <c r="ASN403" s="10"/>
      <c r="ASO403" s="10"/>
      <c r="ASP403" s="10"/>
      <c r="ASQ403" s="10"/>
      <c r="ASR403" s="10"/>
      <c r="ASS403" s="10"/>
      <c r="AST403" s="10"/>
      <c r="ASU403" s="10"/>
      <c r="ASV403" s="10"/>
      <c r="ASW403" s="10"/>
      <c r="ASX403" s="10"/>
      <c r="ASY403" s="10"/>
      <c r="ASZ403" s="10"/>
      <c r="ATA403" s="10"/>
      <c r="ATB403" s="10"/>
      <c r="ATC403" s="10"/>
      <c r="ATD403" s="10"/>
      <c r="ATE403" s="10"/>
      <c r="ATF403" s="10"/>
      <c r="ATG403" s="10"/>
      <c r="ATH403" s="10"/>
      <c r="ATI403" s="10"/>
      <c r="ATJ403" s="10"/>
      <c r="ATK403" s="10"/>
      <c r="ATL403" s="10"/>
      <c r="ATM403" s="10"/>
      <c r="ATN403" s="10"/>
      <c r="ATO403" s="10"/>
      <c r="ATP403" s="10"/>
      <c r="ATQ403" s="10"/>
      <c r="ATR403" s="10"/>
      <c r="ATS403" s="10"/>
      <c r="ATT403" s="10"/>
      <c r="ATU403" s="10"/>
      <c r="ATV403" s="10"/>
      <c r="ATW403" s="10"/>
      <c r="ATX403" s="10"/>
      <c r="ATY403" s="10"/>
      <c r="ATZ403" s="10"/>
      <c r="AUA403" s="10"/>
      <c r="AUB403" s="10"/>
      <c r="AUC403" s="10"/>
      <c r="AUD403" s="10"/>
      <c r="AUE403" s="10"/>
      <c r="AUF403" s="10"/>
      <c r="AUG403" s="10"/>
      <c r="AUH403" s="10"/>
      <c r="AUI403" s="10"/>
      <c r="AUJ403" s="10"/>
      <c r="AUK403" s="10"/>
      <c r="AUL403" s="10"/>
      <c r="AUM403" s="10"/>
      <c r="AUN403" s="10"/>
      <c r="AUO403" s="10"/>
      <c r="AUP403" s="10"/>
      <c r="AUQ403" s="10"/>
      <c r="AUR403" s="10"/>
      <c r="AUS403" s="10"/>
      <c r="AUT403" s="10"/>
      <c r="AUU403" s="10"/>
      <c r="AUV403" s="10"/>
      <c r="AUW403" s="10"/>
      <c r="AUX403" s="10"/>
      <c r="AUY403" s="10"/>
      <c r="AUZ403" s="10"/>
      <c r="AVA403" s="10"/>
      <c r="AVB403" s="10"/>
      <c r="AVC403" s="10"/>
      <c r="AVD403" s="10"/>
      <c r="AVE403" s="10"/>
      <c r="AVF403" s="10"/>
      <c r="AVG403" s="10"/>
      <c r="AVH403" s="10"/>
      <c r="AVI403" s="10"/>
      <c r="AVJ403" s="10"/>
      <c r="AVK403" s="10"/>
      <c r="AVL403" s="10"/>
      <c r="AVM403" s="10"/>
      <c r="AVN403" s="10"/>
      <c r="AVO403" s="10"/>
      <c r="AVP403" s="10"/>
      <c r="AVQ403" s="10"/>
      <c r="AVR403" s="10"/>
      <c r="AVS403" s="10"/>
      <c r="AVT403" s="10"/>
      <c r="AVU403" s="10"/>
      <c r="AVV403" s="10"/>
      <c r="AVW403" s="10"/>
      <c r="AVX403" s="10"/>
      <c r="AVY403" s="10"/>
      <c r="AVZ403" s="10"/>
      <c r="AWA403" s="10"/>
      <c r="AWB403" s="10"/>
      <c r="AWC403" s="10"/>
      <c r="AWD403" s="10"/>
      <c r="AWE403" s="10"/>
      <c r="AWF403" s="10"/>
      <c r="AWG403" s="10"/>
      <c r="AWH403" s="10"/>
      <c r="AWI403" s="10"/>
      <c r="AWJ403" s="10"/>
      <c r="AWK403" s="10"/>
      <c r="AWL403" s="10"/>
      <c r="AWM403" s="10"/>
      <c r="AWN403" s="10"/>
      <c r="AWO403" s="10"/>
      <c r="AWP403" s="10"/>
      <c r="AWQ403" s="10"/>
      <c r="AWR403" s="10"/>
      <c r="AWS403" s="10"/>
      <c r="AWT403" s="10"/>
      <c r="AWU403" s="10"/>
      <c r="AWV403" s="10"/>
      <c r="AWW403" s="10"/>
      <c r="AWX403" s="10"/>
      <c r="AWY403" s="10"/>
      <c r="AWZ403" s="10"/>
      <c r="AXA403" s="10"/>
      <c r="AXB403" s="10"/>
      <c r="AXC403" s="10"/>
      <c r="AXD403" s="10"/>
      <c r="AXE403" s="10"/>
      <c r="AXF403" s="10"/>
      <c r="AXG403" s="10"/>
      <c r="AXH403" s="10"/>
      <c r="AXI403" s="10"/>
      <c r="AXJ403" s="10"/>
      <c r="AXK403" s="10"/>
      <c r="AXL403" s="10"/>
      <c r="AXM403" s="10"/>
      <c r="AXN403" s="10"/>
      <c r="AXO403" s="10"/>
      <c r="AXP403" s="10"/>
      <c r="AXQ403" s="10"/>
      <c r="AXR403" s="10"/>
      <c r="AXS403" s="10"/>
      <c r="AXT403" s="10"/>
      <c r="AXU403" s="10"/>
      <c r="AXV403" s="10"/>
      <c r="AXW403" s="10"/>
      <c r="AXX403" s="10"/>
      <c r="AXY403" s="10"/>
      <c r="AXZ403" s="10"/>
      <c r="AYA403" s="10"/>
      <c r="AYB403" s="10"/>
      <c r="AYC403" s="10"/>
      <c r="AYD403" s="10"/>
      <c r="AYE403" s="10"/>
      <c r="AYF403" s="10"/>
      <c r="AYG403" s="10"/>
      <c r="AYH403" s="10"/>
      <c r="AYI403" s="10"/>
      <c r="AYJ403" s="10"/>
      <c r="AYK403" s="10"/>
      <c r="AYL403" s="10"/>
      <c r="AYM403" s="10"/>
      <c r="AYN403" s="10"/>
      <c r="AYO403" s="10"/>
      <c r="AYP403" s="10"/>
      <c r="AYQ403" s="10"/>
      <c r="AYR403" s="10"/>
      <c r="AYS403" s="10"/>
      <c r="AYT403" s="10"/>
      <c r="AYU403" s="10"/>
      <c r="AYV403" s="10"/>
      <c r="AYW403" s="10"/>
      <c r="AYX403" s="10"/>
      <c r="AYY403" s="10"/>
      <c r="AYZ403" s="10"/>
      <c r="AZA403" s="10"/>
      <c r="AZB403" s="10"/>
      <c r="AZC403" s="10"/>
      <c r="AZD403" s="10"/>
      <c r="AZE403" s="10"/>
      <c r="AZF403" s="10"/>
      <c r="AZG403" s="10"/>
      <c r="AZH403" s="10"/>
      <c r="AZI403" s="10"/>
      <c r="AZJ403" s="10"/>
      <c r="AZK403" s="10"/>
      <c r="AZL403" s="10"/>
      <c r="AZM403" s="10"/>
      <c r="AZN403" s="10"/>
      <c r="AZO403" s="10"/>
      <c r="AZP403" s="10"/>
      <c r="AZQ403" s="10"/>
      <c r="AZR403" s="10"/>
      <c r="AZS403" s="10"/>
      <c r="AZT403" s="10"/>
      <c r="AZU403" s="10"/>
      <c r="AZV403" s="10"/>
      <c r="AZW403" s="10"/>
      <c r="AZX403" s="10"/>
      <c r="AZY403" s="10"/>
      <c r="AZZ403" s="10"/>
      <c r="BAA403" s="10"/>
      <c r="BAB403" s="10"/>
      <c r="BAC403" s="10"/>
      <c r="BAD403" s="10"/>
      <c r="BAE403" s="10"/>
      <c r="BAF403" s="10"/>
      <c r="BAG403" s="10"/>
      <c r="BAH403" s="10"/>
      <c r="BAI403" s="10"/>
      <c r="BAJ403" s="10"/>
      <c r="BAK403" s="10"/>
      <c r="BAL403" s="10"/>
      <c r="BAM403" s="10"/>
      <c r="BAN403" s="10"/>
      <c r="BAO403" s="10"/>
      <c r="BAP403" s="10"/>
      <c r="BAQ403" s="10"/>
      <c r="BAR403" s="10"/>
      <c r="BAS403" s="10"/>
      <c r="BAT403" s="10"/>
      <c r="BAU403" s="10"/>
      <c r="BAV403" s="10"/>
      <c r="BAW403" s="10"/>
      <c r="BAX403" s="10"/>
      <c r="BAY403" s="10"/>
      <c r="BAZ403" s="10"/>
      <c r="BBA403" s="10"/>
      <c r="BBB403" s="10"/>
      <c r="BBC403" s="10"/>
      <c r="BBD403" s="10"/>
      <c r="BBE403" s="10"/>
      <c r="BBF403" s="10"/>
      <c r="BBG403" s="10"/>
      <c r="BBH403" s="10"/>
      <c r="BBI403" s="10"/>
      <c r="BBJ403" s="10"/>
      <c r="BBK403" s="10"/>
      <c r="BBL403" s="10"/>
      <c r="BBM403" s="10"/>
      <c r="BBN403" s="10"/>
      <c r="BBO403" s="10"/>
      <c r="BBP403" s="10"/>
      <c r="BBQ403" s="10"/>
      <c r="BBR403" s="10"/>
      <c r="BBS403" s="10"/>
      <c r="BBT403" s="10"/>
      <c r="BBU403" s="10"/>
      <c r="BBV403" s="10"/>
      <c r="BBW403" s="10"/>
      <c r="BBX403" s="10"/>
      <c r="BBY403" s="10"/>
      <c r="BBZ403" s="10"/>
      <c r="BCA403" s="10"/>
      <c r="BCB403" s="10"/>
      <c r="BCC403" s="10"/>
      <c r="BCD403" s="10"/>
      <c r="BCE403" s="10"/>
      <c r="BCF403" s="10"/>
      <c r="BCG403" s="10"/>
      <c r="BCH403" s="10"/>
      <c r="BCI403" s="10"/>
      <c r="BCJ403" s="10"/>
      <c r="BCK403" s="10"/>
      <c r="BCL403" s="10"/>
      <c r="BCM403" s="10"/>
      <c r="BCN403" s="10"/>
      <c r="BCO403" s="10"/>
      <c r="BCP403" s="10"/>
      <c r="BCQ403" s="10"/>
      <c r="BCR403" s="10"/>
      <c r="BCS403" s="10"/>
      <c r="BCT403" s="10"/>
    </row>
    <row r="404" spans="1:1450" s="65" customFormat="1" x14ac:dyDescent="0.25">
      <c r="A404" s="17" t="s">
        <v>503</v>
      </c>
      <c r="B404" s="43" t="s">
        <v>503</v>
      </c>
      <c r="C404" s="43" t="s">
        <v>84</v>
      </c>
      <c r="D404" s="43" t="s">
        <v>559</v>
      </c>
      <c r="E404" s="43" t="s">
        <v>560</v>
      </c>
      <c r="F404" s="43" t="s">
        <v>485</v>
      </c>
      <c r="G404" s="43">
        <v>1239</v>
      </c>
      <c r="H404" s="43">
        <v>102</v>
      </c>
      <c r="I404" s="43">
        <v>79</v>
      </c>
      <c r="J404" s="29">
        <v>5</v>
      </c>
      <c r="K404" s="44">
        <f>AVERAGE(G404:G408)</f>
        <v>4604.3999999999996</v>
      </c>
      <c r="L404" s="44">
        <f>STDEV(G404:G408)</f>
        <v>3183.3375253026502</v>
      </c>
      <c r="M404" s="29"/>
      <c r="N404" s="97">
        <v>1.5089999999999999</v>
      </c>
      <c r="O404" s="29" t="str">
        <f t="shared" si="70"/>
        <v/>
      </c>
      <c r="P404" s="44">
        <f>ABS(L404*N404)</f>
        <v>4803.6563256816989</v>
      </c>
      <c r="Q404" s="44">
        <f>ABS(G404-$K$404)</f>
        <v>3365.3999999999996</v>
      </c>
      <c r="R404" s="30">
        <f>IF(Q404&gt;$P$404,"",G404)</f>
        <v>1239</v>
      </c>
      <c r="S404" s="30">
        <f t="shared" ref="S404:S424" si="71">IF(R404=G404,I404,"")</f>
        <v>79</v>
      </c>
      <c r="T404" s="44">
        <f>AVERAGE(R404:R408)</f>
        <v>4604.3999999999996</v>
      </c>
      <c r="U404" s="44">
        <f>STDEV(R404:R408)</f>
        <v>3183.3375253026502</v>
      </c>
      <c r="V404" s="29"/>
      <c r="W404" s="44">
        <f>IF(R404="","",((R404-$T$404)/S404)^2)</f>
        <v>1814.7599999999995</v>
      </c>
      <c r="X404" s="46">
        <f>(1/(J404-1))*SUM(W404:W408)</f>
        <v>971.54494282617384</v>
      </c>
      <c r="Y404" s="47">
        <f>U404/T404</f>
        <v>0.69136858772101695</v>
      </c>
      <c r="Z404" s="31"/>
      <c r="AA404" s="47" t="str">
        <f>IF(X404&lt;2,"A",IF(Y404&lt;0.15,"B","C"))</f>
        <v>C</v>
      </c>
      <c r="AB404" s="31"/>
      <c r="AC404" s="48">
        <f>T404/1000</f>
        <v>4.6044</v>
      </c>
      <c r="AD404" s="49">
        <f>AC404*(SQRT((U404/T404)^2+(0.21/3.98)^2))</f>
        <v>3.1925946230403235</v>
      </c>
      <c r="AE404" s="47">
        <f>AD404/AC404</f>
        <v>0.69337907719579606</v>
      </c>
      <c r="AF404" s="47"/>
      <c r="AG404" s="50">
        <v>84</v>
      </c>
      <c r="AH404" s="32"/>
      <c r="AI404" s="49">
        <f>(MEDIAN(R404:R406))/1000</f>
        <v>6.923</v>
      </c>
      <c r="AJ404" s="49">
        <f>(QUARTILE(R404:R406,1))/1000</f>
        <v>4.0810000000000004</v>
      </c>
      <c r="AK404" s="49">
        <f>(QUARTILE(R404:R406,3))/1000</f>
        <v>7.8265000000000002</v>
      </c>
      <c r="AL404" s="48">
        <f>(AK404-AJ404)</f>
        <v>3.7454999999999998</v>
      </c>
      <c r="AM404" s="29"/>
      <c r="AN404" s="29"/>
      <c r="AO404" s="29"/>
      <c r="AP404" s="29"/>
      <c r="AQ404" s="29"/>
      <c r="AR404" s="29"/>
      <c r="AS404" s="29"/>
      <c r="AT404" s="29"/>
      <c r="AU404" s="64"/>
      <c r="AV404" s="64"/>
      <c r="AW404" s="64"/>
      <c r="AX404" s="64"/>
      <c r="AY404" s="64"/>
      <c r="AZ404" s="64"/>
      <c r="BA404" s="64"/>
      <c r="BB404" s="64"/>
      <c r="BC404" s="64"/>
      <c r="BD404" s="64"/>
      <c r="BE404" s="64"/>
      <c r="BF404" s="64"/>
      <c r="BG404" s="64"/>
      <c r="BH404" s="64"/>
      <c r="BI404" s="64"/>
      <c r="BJ404" s="64"/>
      <c r="BK404" s="64"/>
      <c r="BL404" s="64"/>
      <c r="BM404" s="64"/>
      <c r="BN404" s="64"/>
      <c r="BO404" s="64"/>
      <c r="BP404" s="64"/>
      <c r="BQ404" s="64"/>
      <c r="BR404" s="64"/>
      <c r="BS404" s="64"/>
      <c r="BT404" s="64"/>
      <c r="BU404" s="64"/>
      <c r="BV404" s="64"/>
      <c r="BW404" s="64"/>
      <c r="BX404" s="64"/>
      <c r="BY404" s="64"/>
      <c r="BZ404" s="64"/>
      <c r="CA404" s="64"/>
      <c r="CB404" s="64"/>
      <c r="CC404" s="64"/>
      <c r="CD404" s="64"/>
      <c r="CE404" s="64"/>
      <c r="CF404" s="64"/>
      <c r="CG404" s="64"/>
      <c r="CH404" s="6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c r="DQ404" s="64"/>
      <c r="DR404" s="64"/>
      <c r="DS404" s="64"/>
      <c r="DT404" s="64"/>
      <c r="DU404" s="64"/>
      <c r="DV404" s="64"/>
      <c r="DW404" s="64"/>
      <c r="DX404" s="64"/>
      <c r="DY404" s="64"/>
      <c r="DZ404" s="64"/>
      <c r="EA404" s="64"/>
      <c r="EB404" s="64"/>
      <c r="EC404" s="64"/>
      <c r="ED404" s="64"/>
      <c r="EE404" s="64"/>
      <c r="EF404" s="64"/>
      <c r="EG404" s="64"/>
      <c r="EH404" s="64"/>
      <c r="EI404" s="64"/>
      <c r="EJ404" s="64"/>
      <c r="EK404" s="64"/>
      <c r="EL404" s="64"/>
      <c r="EM404" s="64"/>
      <c r="EN404" s="64"/>
      <c r="EO404" s="64"/>
      <c r="EP404" s="64"/>
      <c r="EQ404" s="64"/>
      <c r="ER404" s="64"/>
      <c r="ES404" s="64"/>
      <c r="ET404" s="64"/>
      <c r="EU404" s="64"/>
      <c r="EV404" s="64"/>
      <c r="EW404" s="64"/>
      <c r="EX404" s="64"/>
      <c r="EY404" s="64"/>
      <c r="EZ404" s="64"/>
      <c r="FA404" s="64"/>
      <c r="FB404" s="64"/>
      <c r="FC404" s="64"/>
      <c r="FD404" s="64"/>
      <c r="FE404" s="64"/>
      <c r="FF404" s="64"/>
      <c r="FG404" s="64"/>
      <c r="FH404" s="64"/>
      <c r="FI404" s="64"/>
      <c r="FJ404" s="64"/>
      <c r="FK404" s="64"/>
      <c r="FL404" s="64"/>
      <c r="FM404" s="64"/>
      <c r="FN404" s="64"/>
      <c r="FO404" s="64"/>
      <c r="FP404" s="64"/>
      <c r="FQ404" s="64"/>
      <c r="FR404" s="64"/>
      <c r="FS404" s="64"/>
      <c r="FT404" s="64"/>
      <c r="FU404" s="64"/>
      <c r="FV404" s="64"/>
      <c r="FW404" s="64"/>
      <c r="FX404" s="64"/>
      <c r="FY404" s="64"/>
      <c r="FZ404" s="64"/>
      <c r="GA404" s="64"/>
      <c r="GB404" s="64"/>
      <c r="GC404" s="64"/>
      <c r="GD404" s="64"/>
      <c r="GE404" s="64"/>
      <c r="GF404" s="64"/>
      <c r="GG404" s="64"/>
      <c r="GH404" s="64"/>
      <c r="GI404" s="64"/>
      <c r="GJ404" s="64"/>
      <c r="GK404" s="64"/>
      <c r="GL404" s="64"/>
      <c r="GM404" s="64"/>
      <c r="GN404" s="64"/>
      <c r="GO404" s="64"/>
      <c r="GP404" s="64"/>
      <c r="GQ404" s="64"/>
      <c r="GR404" s="64"/>
      <c r="GS404" s="64"/>
      <c r="GT404" s="64"/>
      <c r="GU404" s="64"/>
      <c r="GV404" s="64"/>
      <c r="GW404" s="64"/>
      <c r="GX404" s="64"/>
      <c r="GY404" s="64"/>
      <c r="GZ404" s="64"/>
      <c r="HA404" s="64"/>
      <c r="HB404" s="64"/>
      <c r="HC404" s="64"/>
      <c r="HD404" s="64"/>
      <c r="HE404" s="64"/>
      <c r="HF404" s="64"/>
      <c r="HG404" s="64"/>
      <c r="HH404" s="64"/>
      <c r="HI404" s="64"/>
      <c r="HJ404" s="64"/>
      <c r="HK404" s="64"/>
      <c r="HL404" s="64"/>
      <c r="HM404" s="64"/>
      <c r="HN404" s="64"/>
      <c r="HO404" s="64"/>
      <c r="HP404" s="64"/>
      <c r="HQ404" s="64"/>
      <c r="HR404" s="64"/>
      <c r="HS404" s="64"/>
      <c r="HT404" s="64"/>
      <c r="HU404" s="64"/>
      <c r="HV404" s="64"/>
      <c r="HW404" s="64"/>
      <c r="HX404" s="64"/>
      <c r="HY404" s="64"/>
      <c r="HZ404" s="64"/>
      <c r="IA404" s="64"/>
      <c r="IB404" s="64"/>
      <c r="IC404" s="64"/>
      <c r="ID404" s="64"/>
      <c r="IE404" s="64"/>
      <c r="IF404" s="64"/>
      <c r="IG404" s="64"/>
      <c r="IH404" s="64"/>
      <c r="II404" s="64"/>
      <c r="IJ404" s="64"/>
      <c r="IK404" s="64"/>
      <c r="IL404" s="64"/>
      <c r="IM404" s="64"/>
      <c r="IN404" s="64"/>
      <c r="IO404" s="64"/>
      <c r="IP404" s="64"/>
      <c r="IQ404" s="64"/>
      <c r="IR404" s="64"/>
      <c r="IS404" s="64"/>
      <c r="IT404" s="64"/>
      <c r="IU404" s="64"/>
      <c r="IV404" s="64"/>
      <c r="IW404" s="64"/>
      <c r="IX404" s="64"/>
      <c r="IY404" s="64"/>
      <c r="IZ404" s="64"/>
      <c r="JA404" s="64"/>
      <c r="JB404" s="64"/>
      <c r="JC404" s="64"/>
      <c r="JD404" s="64"/>
      <c r="JE404" s="64"/>
      <c r="JF404" s="64"/>
      <c r="JG404" s="64"/>
      <c r="JH404" s="64"/>
      <c r="JI404" s="64"/>
      <c r="JJ404" s="64"/>
      <c r="JK404" s="64"/>
      <c r="JL404" s="64"/>
      <c r="JM404" s="64"/>
      <c r="JN404" s="64"/>
      <c r="JO404" s="64"/>
      <c r="JP404" s="64"/>
      <c r="JQ404" s="64"/>
      <c r="JR404" s="64"/>
      <c r="JS404" s="64"/>
      <c r="JT404" s="64"/>
      <c r="JU404" s="64"/>
      <c r="JV404" s="64"/>
      <c r="JW404" s="64"/>
      <c r="JX404" s="64"/>
      <c r="JY404" s="64"/>
      <c r="JZ404" s="64"/>
      <c r="KA404" s="64"/>
      <c r="KB404" s="64"/>
      <c r="KC404" s="64"/>
      <c r="KD404" s="64"/>
      <c r="KE404" s="64"/>
      <c r="KF404" s="64"/>
      <c r="KG404" s="64"/>
      <c r="KH404" s="64"/>
      <c r="KI404" s="64"/>
      <c r="KJ404" s="64"/>
      <c r="KK404" s="64"/>
      <c r="KL404" s="64"/>
      <c r="KM404" s="64"/>
      <c r="KN404" s="64"/>
      <c r="KO404" s="64"/>
      <c r="KP404" s="64"/>
      <c r="KQ404" s="64"/>
      <c r="KR404" s="64"/>
      <c r="KS404" s="64"/>
      <c r="KT404" s="64"/>
      <c r="KU404" s="64"/>
      <c r="KV404" s="64"/>
      <c r="KW404" s="64"/>
      <c r="KX404" s="64"/>
      <c r="KY404" s="64"/>
      <c r="KZ404" s="64"/>
      <c r="LA404" s="64"/>
      <c r="LB404" s="64"/>
      <c r="LC404" s="64"/>
      <c r="LD404" s="64"/>
      <c r="LE404" s="64"/>
      <c r="LF404" s="64"/>
      <c r="LG404" s="64"/>
      <c r="LH404" s="64"/>
      <c r="LI404" s="64"/>
      <c r="LJ404" s="64"/>
      <c r="LK404" s="64"/>
      <c r="LL404" s="64"/>
      <c r="LM404" s="64"/>
      <c r="LN404" s="64"/>
      <c r="LO404" s="64"/>
      <c r="LP404" s="64"/>
      <c r="LQ404" s="64"/>
      <c r="LR404" s="64"/>
      <c r="LS404" s="64"/>
      <c r="LT404" s="64"/>
      <c r="LU404" s="64"/>
      <c r="LV404" s="64"/>
      <c r="LW404" s="64"/>
      <c r="LX404" s="64"/>
      <c r="LY404" s="64"/>
      <c r="LZ404" s="64"/>
      <c r="MA404" s="64"/>
      <c r="MB404" s="64"/>
      <c r="MC404" s="64"/>
      <c r="MD404" s="64"/>
      <c r="ME404" s="64"/>
      <c r="MF404" s="64"/>
      <c r="MG404" s="64"/>
      <c r="MH404" s="64"/>
      <c r="MI404" s="64"/>
      <c r="MJ404" s="64"/>
      <c r="MK404" s="64"/>
      <c r="ML404" s="64"/>
      <c r="MM404" s="64"/>
      <c r="MN404" s="64"/>
      <c r="MO404" s="64"/>
      <c r="MP404" s="64"/>
      <c r="MQ404" s="64"/>
      <c r="MR404" s="64"/>
      <c r="MS404" s="64"/>
      <c r="MT404" s="64"/>
      <c r="MU404" s="64"/>
      <c r="MV404" s="64"/>
      <c r="MW404" s="64"/>
      <c r="MX404" s="64"/>
      <c r="MY404" s="64"/>
      <c r="MZ404" s="64"/>
      <c r="NA404" s="64"/>
      <c r="NB404" s="64"/>
      <c r="NC404" s="64"/>
      <c r="ND404" s="64"/>
      <c r="NE404" s="64"/>
      <c r="NF404" s="64"/>
      <c r="NG404" s="64"/>
      <c r="NH404" s="64"/>
      <c r="NI404" s="64"/>
      <c r="NJ404" s="64"/>
      <c r="NK404" s="64"/>
      <c r="NL404" s="64"/>
      <c r="NM404" s="64"/>
      <c r="NN404" s="64"/>
      <c r="NO404" s="64"/>
      <c r="NP404" s="64"/>
      <c r="NQ404" s="64"/>
      <c r="NR404" s="64"/>
      <c r="NS404" s="64"/>
      <c r="NT404" s="64"/>
      <c r="NU404" s="64"/>
      <c r="NV404" s="64"/>
      <c r="NW404" s="64"/>
      <c r="NX404" s="64"/>
      <c r="NY404" s="64"/>
      <c r="NZ404" s="64"/>
      <c r="OA404" s="64"/>
      <c r="OB404" s="64"/>
      <c r="OC404" s="64"/>
      <c r="OD404" s="64"/>
      <c r="OE404" s="64"/>
      <c r="OF404" s="64"/>
      <c r="OG404" s="64"/>
      <c r="OH404" s="64"/>
      <c r="OI404" s="64"/>
      <c r="OJ404" s="64"/>
      <c r="OK404" s="64"/>
      <c r="OL404" s="64"/>
      <c r="OM404" s="64"/>
      <c r="ON404" s="64"/>
      <c r="OO404" s="64"/>
      <c r="OP404" s="64"/>
      <c r="OQ404" s="64"/>
      <c r="OR404" s="64"/>
      <c r="OS404" s="64"/>
      <c r="OT404" s="64"/>
      <c r="OU404" s="64"/>
      <c r="OV404" s="64"/>
      <c r="OW404" s="64"/>
      <c r="OX404" s="64"/>
      <c r="OY404" s="64"/>
      <c r="OZ404" s="64"/>
      <c r="PA404" s="64"/>
      <c r="PB404" s="64"/>
      <c r="PC404" s="64"/>
      <c r="PD404" s="64"/>
      <c r="PE404" s="64"/>
      <c r="PF404" s="64"/>
      <c r="PG404" s="64"/>
      <c r="PH404" s="64"/>
      <c r="PI404" s="64"/>
      <c r="PJ404" s="64"/>
      <c r="PK404" s="64"/>
      <c r="PL404" s="64"/>
      <c r="PM404" s="64"/>
      <c r="PN404" s="64"/>
      <c r="PO404" s="64"/>
      <c r="PP404" s="64"/>
      <c r="PQ404" s="64"/>
      <c r="PR404" s="64"/>
      <c r="PS404" s="64"/>
      <c r="PT404" s="64"/>
      <c r="PU404" s="64"/>
      <c r="PV404" s="64"/>
      <c r="PW404" s="64"/>
      <c r="PX404" s="64"/>
      <c r="PY404" s="64"/>
      <c r="PZ404" s="64"/>
      <c r="QA404" s="64"/>
      <c r="QB404" s="64"/>
      <c r="QC404" s="64"/>
      <c r="QD404" s="64"/>
      <c r="QE404" s="64"/>
      <c r="QF404" s="64"/>
      <c r="QG404" s="64"/>
      <c r="QH404" s="64"/>
      <c r="QI404" s="64"/>
      <c r="QJ404" s="64"/>
      <c r="QK404" s="64"/>
      <c r="QL404" s="64"/>
      <c r="QM404" s="64"/>
      <c r="QN404" s="64"/>
      <c r="QO404" s="64"/>
      <c r="QP404" s="64"/>
      <c r="QQ404" s="64"/>
      <c r="QR404" s="64"/>
      <c r="QS404" s="64"/>
      <c r="QT404" s="64"/>
      <c r="QU404" s="64"/>
      <c r="QV404" s="64"/>
      <c r="QW404" s="64"/>
      <c r="QX404" s="64"/>
      <c r="QY404" s="64"/>
      <c r="QZ404" s="64"/>
      <c r="RA404" s="64"/>
      <c r="RB404" s="64"/>
      <c r="RC404" s="64"/>
      <c r="RD404" s="64"/>
      <c r="RE404" s="64"/>
      <c r="RF404" s="64"/>
      <c r="RG404" s="64"/>
      <c r="RH404" s="64"/>
      <c r="RI404" s="64"/>
      <c r="RJ404" s="64"/>
      <c r="RK404" s="64"/>
      <c r="RL404" s="64"/>
      <c r="RM404" s="64"/>
      <c r="RN404" s="64"/>
      <c r="RO404" s="64"/>
      <c r="RP404" s="64"/>
      <c r="RQ404" s="64"/>
      <c r="RR404" s="64"/>
      <c r="RS404" s="64"/>
      <c r="RT404" s="64"/>
      <c r="RU404" s="64"/>
      <c r="RV404" s="64"/>
      <c r="RW404" s="64"/>
      <c r="RX404" s="64"/>
      <c r="RY404" s="64"/>
      <c r="RZ404" s="64"/>
      <c r="SA404" s="64"/>
      <c r="SB404" s="64"/>
      <c r="SC404" s="64"/>
      <c r="SD404" s="64"/>
      <c r="SE404" s="64"/>
      <c r="SF404" s="64"/>
      <c r="SG404" s="64"/>
      <c r="SH404" s="64"/>
      <c r="SI404" s="64"/>
      <c r="SJ404" s="64"/>
      <c r="SK404" s="64"/>
      <c r="SL404" s="64"/>
      <c r="SM404" s="64"/>
      <c r="SN404" s="64"/>
      <c r="SO404" s="64"/>
      <c r="SP404" s="64"/>
      <c r="SQ404" s="64"/>
      <c r="SR404" s="64"/>
      <c r="SS404" s="64"/>
      <c r="ST404" s="64"/>
      <c r="SU404" s="64"/>
      <c r="SV404" s="64"/>
      <c r="SW404" s="64"/>
      <c r="SX404" s="64"/>
      <c r="SY404" s="64"/>
      <c r="SZ404" s="64"/>
      <c r="TA404" s="64"/>
      <c r="TB404" s="64"/>
      <c r="TC404" s="64"/>
      <c r="TD404" s="64"/>
      <c r="TE404" s="64"/>
      <c r="TF404" s="64"/>
      <c r="TG404" s="64"/>
      <c r="TH404" s="64"/>
      <c r="TI404" s="64"/>
      <c r="TJ404" s="64"/>
      <c r="TK404" s="64"/>
      <c r="TL404" s="64"/>
      <c r="TM404" s="64"/>
      <c r="TN404" s="64"/>
      <c r="TO404" s="64"/>
      <c r="TP404" s="64"/>
      <c r="TQ404" s="64"/>
      <c r="TR404" s="64"/>
      <c r="TS404" s="64"/>
      <c r="TT404" s="64"/>
      <c r="TU404" s="64"/>
      <c r="TV404" s="64"/>
      <c r="TW404" s="64"/>
      <c r="TX404" s="64"/>
      <c r="TY404" s="64"/>
      <c r="TZ404" s="64"/>
      <c r="UA404" s="64"/>
      <c r="UB404" s="64"/>
      <c r="UC404" s="64"/>
      <c r="UD404" s="64"/>
      <c r="UE404" s="64"/>
      <c r="UF404" s="64"/>
      <c r="UG404" s="64"/>
      <c r="UH404" s="64"/>
      <c r="UI404" s="64"/>
      <c r="UJ404" s="64"/>
      <c r="UK404" s="64"/>
      <c r="UL404" s="64"/>
      <c r="UM404" s="64"/>
      <c r="UN404" s="64"/>
      <c r="UO404" s="64"/>
      <c r="UP404" s="64"/>
      <c r="UQ404" s="64"/>
      <c r="UR404" s="64"/>
      <c r="US404" s="64"/>
      <c r="UT404" s="64"/>
      <c r="UU404" s="64"/>
      <c r="UV404" s="64"/>
      <c r="UW404" s="64"/>
      <c r="UX404" s="64"/>
      <c r="UY404" s="64"/>
      <c r="UZ404" s="64"/>
      <c r="VA404" s="64"/>
      <c r="VB404" s="64"/>
      <c r="VC404" s="64"/>
      <c r="VD404" s="64"/>
      <c r="VE404" s="64"/>
      <c r="VF404" s="64"/>
      <c r="VG404" s="64"/>
      <c r="VH404" s="64"/>
      <c r="VI404" s="64"/>
      <c r="VJ404" s="64"/>
      <c r="VK404" s="64"/>
      <c r="VL404" s="64"/>
      <c r="VM404" s="64"/>
      <c r="VN404" s="64"/>
      <c r="VO404" s="64"/>
      <c r="VP404" s="64"/>
      <c r="VQ404" s="64"/>
      <c r="VR404" s="64"/>
      <c r="VS404" s="64"/>
      <c r="VT404" s="64"/>
      <c r="VU404" s="64"/>
      <c r="VV404" s="64"/>
      <c r="VW404" s="64"/>
      <c r="VX404" s="64"/>
      <c r="VY404" s="64"/>
      <c r="VZ404" s="64"/>
      <c r="WA404" s="64"/>
      <c r="WB404" s="64"/>
      <c r="WC404" s="64"/>
      <c r="WD404" s="64"/>
      <c r="WE404" s="64"/>
      <c r="WF404" s="64"/>
      <c r="WG404" s="64"/>
      <c r="WH404" s="64"/>
      <c r="WI404" s="64"/>
      <c r="WJ404" s="64"/>
      <c r="WK404" s="64"/>
      <c r="WL404" s="64"/>
      <c r="WM404" s="64"/>
      <c r="WN404" s="64"/>
      <c r="WO404" s="64"/>
      <c r="WP404" s="64"/>
      <c r="WQ404" s="64"/>
      <c r="WR404" s="64"/>
      <c r="WS404" s="64"/>
      <c r="WT404" s="64"/>
      <c r="WU404" s="64"/>
      <c r="WV404" s="64"/>
      <c r="WW404" s="64"/>
      <c r="WX404" s="64"/>
      <c r="WY404" s="64"/>
      <c r="WZ404" s="64"/>
      <c r="XA404" s="64"/>
      <c r="XB404" s="64"/>
      <c r="XC404" s="64"/>
      <c r="XD404" s="64"/>
      <c r="XE404" s="64"/>
      <c r="XF404" s="64"/>
      <c r="XG404" s="64"/>
      <c r="XH404" s="64"/>
      <c r="XI404" s="64"/>
      <c r="XJ404" s="64"/>
      <c r="XK404" s="64"/>
      <c r="XL404" s="64"/>
      <c r="XM404" s="64"/>
      <c r="XN404" s="64"/>
      <c r="XO404" s="64"/>
      <c r="XP404" s="64"/>
      <c r="XQ404" s="64"/>
      <c r="XR404" s="64"/>
      <c r="XS404" s="64"/>
      <c r="XT404" s="64"/>
      <c r="XU404" s="64"/>
      <c r="XV404" s="64"/>
      <c r="XW404" s="64"/>
      <c r="XX404" s="64"/>
      <c r="XY404" s="64"/>
      <c r="XZ404" s="64"/>
      <c r="YA404" s="64"/>
      <c r="YB404" s="64"/>
      <c r="YC404" s="64"/>
      <c r="YD404" s="64"/>
      <c r="YE404" s="64"/>
      <c r="YF404" s="64"/>
      <c r="YG404" s="64"/>
      <c r="YH404" s="64"/>
      <c r="YI404" s="64"/>
      <c r="YJ404" s="64"/>
      <c r="YK404" s="64"/>
      <c r="YL404" s="64"/>
      <c r="YM404" s="64"/>
      <c r="YN404" s="64"/>
      <c r="YO404" s="64"/>
      <c r="YP404" s="64"/>
      <c r="YQ404" s="64"/>
      <c r="YR404" s="64"/>
      <c r="YS404" s="64"/>
      <c r="YT404" s="64"/>
      <c r="YU404" s="64"/>
      <c r="YV404" s="64"/>
      <c r="YW404" s="64"/>
      <c r="YX404" s="64"/>
      <c r="YY404" s="64"/>
      <c r="YZ404" s="64"/>
      <c r="ZA404" s="64"/>
      <c r="ZB404" s="64"/>
      <c r="ZC404" s="64"/>
      <c r="ZD404" s="64"/>
      <c r="ZE404" s="64"/>
      <c r="ZF404" s="64"/>
      <c r="ZG404" s="64"/>
      <c r="ZH404" s="64"/>
      <c r="ZI404" s="64"/>
      <c r="ZJ404" s="64"/>
      <c r="ZK404" s="64"/>
      <c r="ZL404" s="64"/>
      <c r="ZM404" s="64"/>
      <c r="ZN404" s="64"/>
      <c r="ZO404" s="64"/>
      <c r="ZP404" s="64"/>
      <c r="ZQ404" s="64"/>
      <c r="ZR404" s="64"/>
      <c r="ZS404" s="64"/>
      <c r="ZT404" s="64"/>
      <c r="ZU404" s="64"/>
      <c r="ZV404" s="64"/>
      <c r="ZW404" s="64"/>
      <c r="ZX404" s="64"/>
      <c r="ZY404" s="64"/>
      <c r="ZZ404" s="64"/>
      <c r="AAA404" s="64"/>
      <c r="AAB404" s="64"/>
      <c r="AAC404" s="64"/>
      <c r="AAD404" s="64"/>
      <c r="AAE404" s="64"/>
      <c r="AAF404" s="64"/>
      <c r="AAG404" s="64"/>
      <c r="AAH404" s="64"/>
      <c r="AAI404" s="64"/>
      <c r="AAJ404" s="64"/>
      <c r="AAK404" s="64"/>
      <c r="AAL404" s="64"/>
      <c r="AAM404" s="64"/>
      <c r="AAN404" s="64"/>
      <c r="AAO404" s="64"/>
      <c r="AAP404" s="64"/>
      <c r="AAQ404" s="64"/>
      <c r="AAR404" s="64"/>
      <c r="AAS404" s="64"/>
      <c r="AAT404" s="64"/>
      <c r="AAU404" s="64"/>
      <c r="AAV404" s="64"/>
      <c r="AAW404" s="64"/>
      <c r="AAX404" s="64"/>
      <c r="AAY404" s="64"/>
      <c r="AAZ404" s="64"/>
      <c r="ABA404" s="64"/>
      <c r="ABB404" s="64"/>
      <c r="ABC404" s="64"/>
      <c r="ABD404" s="64"/>
      <c r="ABE404" s="64"/>
      <c r="ABF404" s="64"/>
      <c r="ABG404" s="64"/>
      <c r="ABH404" s="64"/>
      <c r="ABI404" s="64"/>
      <c r="ABJ404" s="64"/>
      <c r="ABK404" s="64"/>
      <c r="ABL404" s="64"/>
      <c r="ABM404" s="64"/>
      <c r="ABN404" s="64"/>
      <c r="ABO404" s="64"/>
      <c r="ABP404" s="64"/>
      <c r="ABQ404" s="64"/>
      <c r="ABR404" s="64"/>
      <c r="ABS404" s="64"/>
      <c r="ABT404" s="64"/>
      <c r="ABU404" s="64"/>
      <c r="ABV404" s="64"/>
      <c r="ABW404" s="64"/>
      <c r="ABX404" s="64"/>
      <c r="ABY404" s="64"/>
      <c r="ABZ404" s="64"/>
      <c r="ACA404" s="64"/>
      <c r="ACB404" s="64"/>
      <c r="ACC404" s="64"/>
      <c r="ACD404" s="64"/>
      <c r="ACE404" s="64"/>
      <c r="ACF404" s="64"/>
      <c r="ACG404" s="64"/>
      <c r="ACH404" s="64"/>
      <c r="ACI404" s="64"/>
      <c r="ACJ404" s="64"/>
      <c r="ACK404" s="64"/>
      <c r="ACL404" s="64"/>
      <c r="ACM404" s="64"/>
      <c r="ACN404" s="64"/>
      <c r="ACO404" s="64"/>
      <c r="ACP404" s="64"/>
      <c r="ACQ404" s="64"/>
      <c r="ACR404" s="64"/>
      <c r="ACS404" s="64"/>
      <c r="ACT404" s="64"/>
      <c r="ACU404" s="64"/>
      <c r="ACV404" s="64"/>
      <c r="ACW404" s="64"/>
      <c r="ACX404" s="64"/>
      <c r="ACY404" s="64"/>
      <c r="ACZ404" s="64"/>
      <c r="ADA404" s="64"/>
      <c r="ADB404" s="64"/>
      <c r="ADC404" s="64"/>
      <c r="ADD404" s="64"/>
      <c r="ADE404" s="64"/>
      <c r="ADF404" s="64"/>
      <c r="ADG404" s="64"/>
      <c r="ADH404" s="64"/>
      <c r="ADI404" s="64"/>
      <c r="ADJ404" s="64"/>
      <c r="ADK404" s="64"/>
      <c r="ADL404" s="64"/>
      <c r="ADM404" s="64"/>
      <c r="ADN404" s="64"/>
      <c r="ADO404" s="64"/>
      <c r="ADP404" s="64"/>
      <c r="ADQ404" s="64"/>
      <c r="ADR404" s="64"/>
      <c r="ADS404" s="64"/>
      <c r="ADT404" s="64"/>
      <c r="ADU404" s="64"/>
      <c r="ADV404" s="64"/>
      <c r="ADW404" s="64"/>
      <c r="ADX404" s="64"/>
      <c r="ADY404" s="64"/>
      <c r="ADZ404" s="64"/>
      <c r="AEA404" s="64"/>
      <c r="AEB404" s="64"/>
      <c r="AEC404" s="64"/>
      <c r="AED404" s="64"/>
      <c r="AEE404" s="64"/>
      <c r="AEF404" s="64"/>
      <c r="AEG404" s="64"/>
      <c r="AEH404" s="64"/>
      <c r="AEI404" s="64"/>
      <c r="AEJ404" s="64"/>
      <c r="AEK404" s="64"/>
      <c r="AEL404" s="64"/>
      <c r="AEM404" s="64"/>
      <c r="AEN404" s="64"/>
      <c r="AEO404" s="64"/>
      <c r="AEP404" s="64"/>
      <c r="AEQ404" s="64"/>
      <c r="AER404" s="64"/>
      <c r="AES404" s="64"/>
      <c r="AET404" s="64"/>
      <c r="AEU404" s="64"/>
      <c r="AEV404" s="64"/>
      <c r="AEW404" s="64"/>
      <c r="AEX404" s="64"/>
      <c r="AEY404" s="64"/>
      <c r="AEZ404" s="64"/>
      <c r="AFA404" s="64"/>
      <c r="AFB404" s="64"/>
      <c r="AFC404" s="64"/>
      <c r="AFD404" s="64"/>
      <c r="AFE404" s="64"/>
      <c r="AFF404" s="64"/>
      <c r="AFG404" s="64"/>
      <c r="AFH404" s="64"/>
      <c r="AFI404" s="64"/>
      <c r="AFJ404" s="64"/>
      <c r="AFK404" s="64"/>
      <c r="AFL404" s="64"/>
      <c r="AFM404" s="64"/>
      <c r="AFN404" s="64"/>
      <c r="AFO404" s="64"/>
      <c r="AFP404" s="64"/>
      <c r="AFQ404" s="64"/>
      <c r="AFR404" s="64"/>
      <c r="AFS404" s="64"/>
      <c r="AFT404" s="64"/>
      <c r="AFU404" s="64"/>
      <c r="AFV404" s="64"/>
      <c r="AFW404" s="64"/>
      <c r="AFX404" s="64"/>
      <c r="AFY404" s="64"/>
      <c r="AFZ404" s="64"/>
      <c r="AGA404" s="64"/>
      <c r="AGB404" s="64"/>
      <c r="AGC404" s="64"/>
      <c r="AGD404" s="64"/>
      <c r="AGE404" s="64"/>
      <c r="AGF404" s="64"/>
      <c r="AGG404" s="64"/>
      <c r="AGH404" s="64"/>
      <c r="AGI404" s="64"/>
      <c r="AGJ404" s="64"/>
      <c r="AGK404" s="64"/>
      <c r="AGL404" s="64"/>
      <c r="AGM404" s="64"/>
      <c r="AGN404" s="64"/>
      <c r="AGO404" s="64"/>
      <c r="AGP404" s="64"/>
      <c r="AGQ404" s="64"/>
      <c r="AGR404" s="64"/>
      <c r="AGS404" s="64"/>
      <c r="AGT404" s="64"/>
      <c r="AGU404" s="64"/>
      <c r="AGV404" s="64"/>
      <c r="AGW404" s="64"/>
      <c r="AGX404" s="64"/>
      <c r="AGY404" s="64"/>
      <c r="AGZ404" s="64"/>
      <c r="AHA404" s="64"/>
      <c r="AHB404" s="64"/>
      <c r="AHC404" s="64"/>
      <c r="AHD404" s="64"/>
      <c r="AHE404" s="64"/>
      <c r="AHF404" s="64"/>
      <c r="AHG404" s="64"/>
      <c r="AHH404" s="64"/>
      <c r="AHI404" s="64"/>
      <c r="AHJ404" s="64"/>
      <c r="AHK404" s="64"/>
      <c r="AHL404" s="64"/>
      <c r="AHM404" s="64"/>
      <c r="AHN404" s="64"/>
      <c r="AHO404" s="64"/>
      <c r="AHP404" s="64"/>
      <c r="AHQ404" s="64"/>
      <c r="AHR404" s="64"/>
      <c r="AHS404" s="64"/>
      <c r="AHT404" s="64"/>
      <c r="AHU404" s="64"/>
      <c r="AHV404" s="64"/>
      <c r="AHW404" s="64"/>
      <c r="AHX404" s="64"/>
      <c r="AHY404" s="64"/>
      <c r="AHZ404" s="64"/>
      <c r="AIA404" s="64"/>
      <c r="AIB404" s="64"/>
      <c r="AIC404" s="64"/>
      <c r="AID404" s="64"/>
      <c r="AIE404" s="64"/>
      <c r="AIF404" s="64"/>
      <c r="AIG404" s="64"/>
      <c r="AIH404" s="64"/>
      <c r="AII404" s="64"/>
      <c r="AIJ404" s="64"/>
      <c r="AIK404" s="64"/>
      <c r="AIL404" s="64"/>
      <c r="AIM404" s="64"/>
      <c r="AIN404" s="64"/>
      <c r="AIO404" s="64"/>
      <c r="AIP404" s="64"/>
      <c r="AIQ404" s="64"/>
      <c r="AIR404" s="64"/>
      <c r="AIS404" s="64"/>
      <c r="AIT404" s="64"/>
      <c r="AIU404" s="64"/>
      <c r="AIV404" s="64"/>
      <c r="AIW404" s="64"/>
      <c r="AIX404" s="64"/>
      <c r="AIY404" s="64"/>
      <c r="AIZ404" s="64"/>
      <c r="AJA404" s="64"/>
      <c r="AJB404" s="64"/>
      <c r="AJC404" s="64"/>
      <c r="AJD404" s="64"/>
      <c r="AJE404" s="64"/>
      <c r="AJF404" s="64"/>
      <c r="AJG404" s="64"/>
      <c r="AJH404" s="64"/>
      <c r="AJI404" s="64"/>
      <c r="AJJ404" s="64"/>
      <c r="AJK404" s="64"/>
      <c r="AJL404" s="64"/>
      <c r="AJM404" s="64"/>
      <c r="AJN404" s="64"/>
      <c r="AJO404" s="64"/>
      <c r="AJP404" s="64"/>
      <c r="AJQ404" s="64"/>
      <c r="AJR404" s="64"/>
      <c r="AJS404" s="64"/>
      <c r="AJT404" s="64"/>
      <c r="AJU404" s="64"/>
      <c r="AJV404" s="64"/>
      <c r="AJW404" s="64"/>
      <c r="AJX404" s="64"/>
      <c r="AJY404" s="64"/>
      <c r="AJZ404" s="64"/>
      <c r="AKA404" s="64"/>
      <c r="AKB404" s="64"/>
      <c r="AKC404" s="64"/>
      <c r="AKD404" s="64"/>
      <c r="AKE404" s="64"/>
      <c r="AKF404" s="64"/>
      <c r="AKG404" s="64"/>
      <c r="AKH404" s="64"/>
      <c r="AKI404" s="64"/>
      <c r="AKJ404" s="64"/>
      <c r="AKK404" s="64"/>
      <c r="AKL404" s="64"/>
      <c r="AKM404" s="64"/>
      <c r="AKN404" s="64"/>
      <c r="AKO404" s="64"/>
      <c r="AKP404" s="64"/>
      <c r="AKQ404" s="64"/>
      <c r="AKR404" s="64"/>
      <c r="AKS404" s="64"/>
      <c r="AKT404" s="64"/>
      <c r="AKU404" s="64"/>
      <c r="AKV404" s="64"/>
      <c r="AKW404" s="64"/>
      <c r="AKX404" s="64"/>
      <c r="AKY404" s="64"/>
      <c r="AKZ404" s="64"/>
      <c r="ALA404" s="64"/>
      <c r="ALB404" s="64"/>
      <c r="ALC404" s="64"/>
      <c r="ALD404" s="64"/>
      <c r="ALE404" s="64"/>
      <c r="ALF404" s="64"/>
      <c r="ALG404" s="64"/>
      <c r="ALH404" s="64"/>
      <c r="ALI404" s="64"/>
      <c r="ALJ404" s="64"/>
      <c r="ALK404" s="64"/>
      <c r="ALL404" s="64"/>
      <c r="ALM404" s="64"/>
      <c r="ALN404" s="64"/>
      <c r="ALO404" s="64"/>
      <c r="ALP404" s="64"/>
      <c r="ALQ404" s="64"/>
      <c r="ALR404" s="64"/>
      <c r="ALS404" s="64"/>
      <c r="ALT404" s="64"/>
      <c r="ALU404" s="64"/>
      <c r="ALV404" s="64"/>
      <c r="ALW404" s="64"/>
      <c r="ALX404" s="64"/>
      <c r="ALY404" s="64"/>
      <c r="ALZ404" s="64"/>
      <c r="AMA404" s="64"/>
      <c r="AMB404" s="64"/>
      <c r="AMC404" s="64"/>
      <c r="AMD404" s="64"/>
      <c r="AME404" s="64"/>
      <c r="AMF404" s="64"/>
      <c r="AMG404" s="64"/>
      <c r="AMH404" s="64"/>
      <c r="AMI404" s="64"/>
      <c r="AMJ404" s="64"/>
      <c r="AMK404" s="64"/>
      <c r="AML404" s="64"/>
      <c r="AMM404" s="64"/>
      <c r="AMN404" s="64"/>
      <c r="AMO404" s="64"/>
      <c r="AMP404" s="64"/>
      <c r="AMQ404" s="64"/>
      <c r="AMR404" s="64"/>
      <c r="AMS404" s="64"/>
      <c r="AMT404" s="64"/>
      <c r="AMU404" s="64"/>
      <c r="AMV404" s="64"/>
      <c r="AMW404" s="64"/>
      <c r="AMX404" s="64"/>
      <c r="AMY404" s="64"/>
      <c r="AMZ404" s="64"/>
      <c r="ANA404" s="64"/>
      <c r="ANB404" s="64"/>
      <c r="ANC404" s="64"/>
      <c r="AND404" s="64"/>
      <c r="ANE404" s="64"/>
      <c r="ANF404" s="64"/>
      <c r="ANG404" s="64"/>
      <c r="ANH404" s="64"/>
      <c r="ANI404" s="64"/>
      <c r="ANJ404" s="64"/>
      <c r="ANK404" s="64"/>
      <c r="ANL404" s="64"/>
      <c r="ANM404" s="64"/>
      <c r="ANN404" s="64"/>
      <c r="ANO404" s="64"/>
      <c r="ANP404" s="64"/>
      <c r="ANQ404" s="64"/>
      <c r="ANR404" s="64"/>
      <c r="ANS404" s="64"/>
      <c r="ANT404" s="64"/>
      <c r="ANU404" s="64"/>
      <c r="ANV404" s="64"/>
      <c r="ANW404" s="64"/>
      <c r="ANX404" s="64"/>
      <c r="ANY404" s="64"/>
      <c r="ANZ404" s="64"/>
      <c r="AOA404" s="64"/>
      <c r="AOB404" s="64"/>
      <c r="AOC404" s="64"/>
      <c r="AOD404" s="64"/>
      <c r="AOE404" s="64"/>
      <c r="AOF404" s="64"/>
      <c r="AOG404" s="64"/>
      <c r="AOH404" s="64"/>
      <c r="AOI404" s="64"/>
      <c r="AOJ404" s="64"/>
      <c r="AOK404" s="64"/>
      <c r="AOL404" s="64"/>
      <c r="AOM404" s="64"/>
      <c r="AON404" s="64"/>
      <c r="AOO404" s="64"/>
      <c r="AOP404" s="64"/>
      <c r="AOQ404" s="64"/>
      <c r="AOR404" s="64"/>
      <c r="AOS404" s="64"/>
      <c r="AOT404" s="64"/>
      <c r="AOU404" s="64"/>
      <c r="AOV404" s="64"/>
      <c r="AOW404" s="64"/>
      <c r="AOX404" s="64"/>
      <c r="AOY404" s="64"/>
      <c r="AOZ404" s="64"/>
      <c r="APA404" s="64"/>
      <c r="APB404" s="64"/>
      <c r="APC404" s="64"/>
      <c r="APD404" s="64"/>
      <c r="APE404" s="64"/>
      <c r="APF404" s="64"/>
      <c r="APG404" s="64"/>
      <c r="APH404" s="64"/>
      <c r="API404" s="64"/>
      <c r="APJ404" s="64"/>
      <c r="APK404" s="64"/>
      <c r="APL404" s="64"/>
      <c r="APM404" s="64"/>
      <c r="APN404" s="64"/>
      <c r="APO404" s="64"/>
      <c r="APP404" s="64"/>
      <c r="APQ404" s="64"/>
      <c r="APR404" s="64"/>
      <c r="APS404" s="64"/>
      <c r="APT404" s="64"/>
      <c r="APU404" s="64"/>
      <c r="APV404" s="64"/>
      <c r="APW404" s="64"/>
      <c r="APX404" s="64"/>
      <c r="APY404" s="64"/>
      <c r="APZ404" s="64"/>
      <c r="AQA404" s="64"/>
      <c r="AQB404" s="64"/>
      <c r="AQC404" s="64"/>
      <c r="AQD404" s="64"/>
      <c r="AQE404" s="64"/>
      <c r="AQF404" s="64"/>
      <c r="AQG404" s="64"/>
      <c r="AQH404" s="64"/>
      <c r="AQI404" s="64"/>
      <c r="AQJ404" s="64"/>
      <c r="AQK404" s="64"/>
      <c r="AQL404" s="64"/>
      <c r="AQM404" s="64"/>
      <c r="AQN404" s="64"/>
      <c r="AQO404" s="64"/>
      <c r="AQP404" s="64"/>
      <c r="AQQ404" s="64"/>
      <c r="AQR404" s="64"/>
      <c r="AQS404" s="64"/>
      <c r="AQT404" s="64"/>
      <c r="AQU404" s="64"/>
      <c r="AQV404" s="64"/>
      <c r="AQW404" s="64"/>
      <c r="AQX404" s="64"/>
      <c r="AQY404" s="64"/>
      <c r="AQZ404" s="64"/>
      <c r="ARA404" s="64"/>
      <c r="ARB404" s="64"/>
      <c r="ARC404" s="64"/>
      <c r="ARD404" s="64"/>
      <c r="ARE404" s="64"/>
      <c r="ARF404" s="64"/>
      <c r="ARG404" s="64"/>
      <c r="ARH404" s="64"/>
      <c r="ARI404" s="64"/>
      <c r="ARJ404" s="64"/>
      <c r="ARK404" s="64"/>
      <c r="ARL404" s="64"/>
      <c r="ARM404" s="64"/>
      <c r="ARN404" s="64"/>
      <c r="ARO404" s="64"/>
      <c r="ARP404" s="64"/>
      <c r="ARQ404" s="64"/>
      <c r="ARR404" s="64"/>
      <c r="ARS404" s="64"/>
      <c r="ART404" s="64"/>
      <c r="ARU404" s="64"/>
      <c r="ARV404" s="64"/>
      <c r="ARW404" s="64"/>
      <c r="ARX404" s="64"/>
      <c r="ARY404" s="64"/>
      <c r="ARZ404" s="64"/>
      <c r="ASA404" s="64"/>
      <c r="ASB404" s="64"/>
      <c r="ASC404" s="64"/>
      <c r="ASD404" s="64"/>
      <c r="ASE404" s="64"/>
      <c r="ASF404" s="64"/>
      <c r="ASG404" s="64"/>
      <c r="ASH404" s="64"/>
      <c r="ASI404" s="64"/>
      <c r="ASJ404" s="64"/>
      <c r="ASK404" s="64"/>
      <c r="ASL404" s="64"/>
      <c r="ASM404" s="64"/>
      <c r="ASN404" s="64"/>
      <c r="ASO404" s="64"/>
      <c r="ASP404" s="64"/>
      <c r="ASQ404" s="64"/>
      <c r="ASR404" s="64"/>
      <c r="ASS404" s="64"/>
      <c r="AST404" s="64"/>
      <c r="ASU404" s="64"/>
      <c r="ASV404" s="64"/>
      <c r="ASW404" s="64"/>
      <c r="ASX404" s="64"/>
      <c r="ASY404" s="64"/>
      <c r="ASZ404" s="64"/>
      <c r="ATA404" s="64"/>
      <c r="ATB404" s="64"/>
      <c r="ATC404" s="64"/>
      <c r="ATD404" s="64"/>
      <c r="ATE404" s="64"/>
      <c r="ATF404" s="64"/>
      <c r="ATG404" s="64"/>
      <c r="ATH404" s="64"/>
      <c r="ATI404" s="64"/>
      <c r="ATJ404" s="64"/>
      <c r="ATK404" s="64"/>
      <c r="ATL404" s="64"/>
      <c r="ATM404" s="64"/>
      <c r="ATN404" s="64"/>
      <c r="ATO404" s="64"/>
      <c r="ATP404" s="64"/>
      <c r="ATQ404" s="64"/>
      <c r="ATR404" s="64"/>
      <c r="ATS404" s="64"/>
      <c r="ATT404" s="64"/>
      <c r="ATU404" s="64"/>
      <c r="ATV404" s="64"/>
      <c r="ATW404" s="64"/>
      <c r="ATX404" s="64"/>
      <c r="ATY404" s="64"/>
      <c r="ATZ404" s="64"/>
      <c r="AUA404" s="64"/>
      <c r="AUB404" s="64"/>
      <c r="AUC404" s="64"/>
      <c r="AUD404" s="64"/>
      <c r="AUE404" s="64"/>
      <c r="AUF404" s="64"/>
      <c r="AUG404" s="64"/>
      <c r="AUH404" s="64"/>
      <c r="AUI404" s="64"/>
      <c r="AUJ404" s="64"/>
      <c r="AUK404" s="64"/>
      <c r="AUL404" s="64"/>
      <c r="AUM404" s="64"/>
      <c r="AUN404" s="64"/>
      <c r="AUO404" s="64"/>
      <c r="AUP404" s="64"/>
      <c r="AUQ404" s="64"/>
      <c r="AUR404" s="64"/>
      <c r="AUS404" s="64"/>
      <c r="AUT404" s="64"/>
      <c r="AUU404" s="64"/>
      <c r="AUV404" s="64"/>
      <c r="AUW404" s="64"/>
      <c r="AUX404" s="64"/>
      <c r="AUY404" s="64"/>
      <c r="AUZ404" s="64"/>
      <c r="AVA404" s="64"/>
      <c r="AVB404" s="64"/>
      <c r="AVC404" s="64"/>
      <c r="AVD404" s="64"/>
      <c r="AVE404" s="64"/>
      <c r="AVF404" s="64"/>
      <c r="AVG404" s="64"/>
      <c r="AVH404" s="64"/>
      <c r="AVI404" s="64"/>
      <c r="AVJ404" s="64"/>
      <c r="AVK404" s="64"/>
      <c r="AVL404" s="64"/>
      <c r="AVM404" s="64"/>
      <c r="AVN404" s="64"/>
      <c r="AVO404" s="64"/>
      <c r="AVP404" s="64"/>
      <c r="AVQ404" s="64"/>
      <c r="AVR404" s="64"/>
      <c r="AVS404" s="64"/>
      <c r="AVT404" s="64"/>
      <c r="AVU404" s="64"/>
      <c r="AVV404" s="64"/>
      <c r="AVW404" s="64"/>
      <c r="AVX404" s="64"/>
      <c r="AVY404" s="64"/>
      <c r="AVZ404" s="64"/>
      <c r="AWA404" s="64"/>
      <c r="AWB404" s="64"/>
      <c r="AWC404" s="64"/>
      <c r="AWD404" s="64"/>
      <c r="AWE404" s="64"/>
      <c r="AWF404" s="64"/>
      <c r="AWG404" s="64"/>
      <c r="AWH404" s="64"/>
      <c r="AWI404" s="64"/>
      <c r="AWJ404" s="64"/>
      <c r="AWK404" s="64"/>
      <c r="AWL404" s="64"/>
      <c r="AWM404" s="64"/>
      <c r="AWN404" s="64"/>
      <c r="AWO404" s="64"/>
      <c r="AWP404" s="64"/>
      <c r="AWQ404" s="64"/>
      <c r="AWR404" s="64"/>
      <c r="AWS404" s="64"/>
      <c r="AWT404" s="64"/>
      <c r="AWU404" s="64"/>
      <c r="AWV404" s="64"/>
      <c r="AWW404" s="64"/>
      <c r="AWX404" s="64"/>
      <c r="AWY404" s="64"/>
      <c r="AWZ404" s="64"/>
      <c r="AXA404" s="64"/>
      <c r="AXB404" s="64"/>
      <c r="AXC404" s="64"/>
      <c r="AXD404" s="64"/>
      <c r="AXE404" s="64"/>
      <c r="AXF404" s="64"/>
      <c r="AXG404" s="64"/>
      <c r="AXH404" s="64"/>
      <c r="AXI404" s="64"/>
      <c r="AXJ404" s="64"/>
      <c r="AXK404" s="64"/>
      <c r="AXL404" s="64"/>
      <c r="AXM404" s="64"/>
      <c r="AXN404" s="64"/>
      <c r="AXO404" s="64"/>
      <c r="AXP404" s="64"/>
      <c r="AXQ404" s="64"/>
      <c r="AXR404" s="64"/>
      <c r="AXS404" s="64"/>
      <c r="AXT404" s="64"/>
      <c r="AXU404" s="64"/>
      <c r="AXV404" s="64"/>
      <c r="AXW404" s="64"/>
      <c r="AXX404" s="64"/>
      <c r="AXY404" s="64"/>
      <c r="AXZ404" s="64"/>
      <c r="AYA404" s="64"/>
      <c r="AYB404" s="64"/>
      <c r="AYC404" s="64"/>
      <c r="AYD404" s="64"/>
      <c r="AYE404" s="64"/>
      <c r="AYF404" s="64"/>
      <c r="AYG404" s="64"/>
      <c r="AYH404" s="64"/>
      <c r="AYI404" s="64"/>
      <c r="AYJ404" s="64"/>
      <c r="AYK404" s="64"/>
      <c r="AYL404" s="64"/>
      <c r="AYM404" s="64"/>
      <c r="AYN404" s="64"/>
      <c r="AYO404" s="64"/>
      <c r="AYP404" s="64"/>
      <c r="AYQ404" s="64"/>
      <c r="AYR404" s="64"/>
      <c r="AYS404" s="64"/>
      <c r="AYT404" s="64"/>
      <c r="AYU404" s="64"/>
      <c r="AYV404" s="64"/>
      <c r="AYW404" s="64"/>
      <c r="AYX404" s="64"/>
      <c r="AYY404" s="64"/>
      <c r="AYZ404" s="64"/>
      <c r="AZA404" s="64"/>
      <c r="AZB404" s="64"/>
      <c r="AZC404" s="64"/>
      <c r="AZD404" s="64"/>
      <c r="AZE404" s="64"/>
      <c r="AZF404" s="64"/>
      <c r="AZG404" s="64"/>
      <c r="AZH404" s="64"/>
      <c r="AZI404" s="64"/>
      <c r="AZJ404" s="64"/>
      <c r="AZK404" s="64"/>
      <c r="AZL404" s="64"/>
      <c r="AZM404" s="64"/>
      <c r="AZN404" s="64"/>
      <c r="AZO404" s="64"/>
      <c r="AZP404" s="64"/>
      <c r="AZQ404" s="64"/>
      <c r="AZR404" s="64"/>
      <c r="AZS404" s="64"/>
      <c r="AZT404" s="64"/>
      <c r="AZU404" s="64"/>
      <c r="AZV404" s="64"/>
      <c r="AZW404" s="64"/>
      <c r="AZX404" s="64"/>
      <c r="AZY404" s="64"/>
      <c r="AZZ404" s="64"/>
      <c r="BAA404" s="64"/>
      <c r="BAB404" s="64"/>
      <c r="BAC404" s="64"/>
      <c r="BAD404" s="64"/>
      <c r="BAE404" s="64"/>
      <c r="BAF404" s="64"/>
      <c r="BAG404" s="64"/>
      <c r="BAH404" s="64"/>
      <c r="BAI404" s="64"/>
      <c r="BAJ404" s="64"/>
      <c r="BAK404" s="64"/>
      <c r="BAL404" s="64"/>
      <c r="BAM404" s="64"/>
      <c r="BAN404" s="64"/>
      <c r="BAO404" s="64"/>
      <c r="BAP404" s="64"/>
      <c r="BAQ404" s="64"/>
      <c r="BAR404" s="64"/>
      <c r="BAS404" s="64"/>
      <c r="BAT404" s="64"/>
      <c r="BAU404" s="64"/>
      <c r="BAV404" s="64"/>
      <c r="BAW404" s="64"/>
      <c r="BAX404" s="64"/>
      <c r="BAY404" s="64"/>
      <c r="BAZ404" s="64"/>
      <c r="BBA404" s="64"/>
      <c r="BBB404" s="64"/>
      <c r="BBC404" s="64"/>
      <c r="BBD404" s="64"/>
      <c r="BBE404" s="64"/>
      <c r="BBF404" s="64"/>
      <c r="BBG404" s="64"/>
      <c r="BBH404" s="64"/>
      <c r="BBI404" s="64"/>
      <c r="BBJ404" s="64"/>
      <c r="BBK404" s="64"/>
      <c r="BBL404" s="64"/>
      <c r="BBM404" s="64"/>
      <c r="BBN404" s="64"/>
      <c r="BBO404" s="64"/>
      <c r="BBP404" s="64"/>
      <c r="BBQ404" s="64"/>
      <c r="BBR404" s="64"/>
      <c r="BBS404" s="64"/>
      <c r="BBT404" s="64"/>
      <c r="BBU404" s="64"/>
      <c r="BBV404" s="64"/>
      <c r="BBW404" s="64"/>
      <c r="BBX404" s="64"/>
      <c r="BBY404" s="64"/>
      <c r="BBZ404" s="64"/>
      <c r="BCA404" s="64"/>
      <c r="BCB404" s="64"/>
      <c r="BCC404" s="64"/>
      <c r="BCD404" s="64"/>
      <c r="BCE404" s="64"/>
      <c r="BCF404" s="64"/>
      <c r="BCG404" s="64"/>
      <c r="BCH404" s="64"/>
      <c r="BCI404" s="64"/>
      <c r="BCJ404" s="64"/>
      <c r="BCK404" s="64"/>
      <c r="BCL404" s="64"/>
      <c r="BCM404" s="64"/>
      <c r="BCN404" s="64"/>
      <c r="BCO404" s="64"/>
      <c r="BCP404" s="64"/>
      <c r="BCQ404" s="64"/>
      <c r="BCR404" s="64"/>
      <c r="BCS404" s="64"/>
      <c r="BCT404" s="64"/>
    </row>
    <row r="405" spans="1:1450" s="37" customFormat="1" x14ac:dyDescent="0.25">
      <c r="A405" s="17" t="s">
        <v>503</v>
      </c>
      <c r="B405" s="43" t="s">
        <v>503</v>
      </c>
      <c r="C405" s="43" t="s">
        <v>84</v>
      </c>
      <c r="D405" s="43" t="s">
        <v>561</v>
      </c>
      <c r="E405" s="43" t="s">
        <v>560</v>
      </c>
      <c r="F405" s="43" t="s">
        <v>486</v>
      </c>
      <c r="G405" s="43">
        <v>8730</v>
      </c>
      <c r="H405" s="43">
        <v>531</v>
      </c>
      <c r="I405" s="43">
        <v>262</v>
      </c>
      <c r="J405" s="29"/>
      <c r="K405" s="29"/>
      <c r="L405" s="29"/>
      <c r="M405" s="29"/>
      <c r="N405" s="29"/>
      <c r="O405" s="29" t="str">
        <f t="shared" si="70"/>
        <v/>
      </c>
      <c r="P405" s="29"/>
      <c r="Q405" s="44">
        <f>ABS(G405-$K$404)</f>
        <v>4125.6000000000004</v>
      </c>
      <c r="R405" s="30">
        <f>IF(Q405&gt;$P$404,"",G405)</f>
        <v>8730</v>
      </c>
      <c r="S405" s="30">
        <f t="shared" si="71"/>
        <v>262</v>
      </c>
      <c r="T405" s="29"/>
      <c r="U405" s="29"/>
      <c r="V405" s="29"/>
      <c r="W405" s="44">
        <f>IF(R405="","",((R405-$T$404)/S405)^2)</f>
        <v>247.95430569314146</v>
      </c>
      <c r="X405" s="29"/>
      <c r="Y405" s="31"/>
      <c r="Z405" s="31"/>
      <c r="AA405" s="31"/>
      <c r="AB405" s="31"/>
      <c r="AC405" s="29"/>
      <c r="AD405" s="29"/>
      <c r="AE405" s="29"/>
      <c r="AF405" s="29"/>
      <c r="AG405" s="63"/>
      <c r="AH405" s="32"/>
      <c r="AI405" s="32"/>
      <c r="AJ405" s="32"/>
      <c r="AK405" s="32"/>
      <c r="AL405" s="29"/>
      <c r="AM405" s="29"/>
      <c r="AN405" s="29"/>
      <c r="AO405" s="29"/>
      <c r="AP405" s="29"/>
      <c r="AQ405" s="29"/>
      <c r="AR405" s="29"/>
      <c r="AS405" s="29"/>
      <c r="AT405" s="29"/>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c r="IC405" s="10"/>
      <c r="ID405" s="10"/>
      <c r="IE405" s="10"/>
      <c r="IF405" s="10"/>
      <c r="IG405" s="10"/>
      <c r="IH405" s="10"/>
      <c r="II405" s="10"/>
      <c r="IJ405" s="10"/>
      <c r="IK405" s="10"/>
      <c r="IL405" s="10"/>
      <c r="IM405" s="10"/>
      <c r="IN405" s="10"/>
      <c r="IO405" s="10"/>
      <c r="IP405" s="10"/>
      <c r="IQ405" s="10"/>
      <c r="IR405" s="10"/>
      <c r="IS405" s="10"/>
      <c r="IT405" s="10"/>
      <c r="IU405" s="10"/>
      <c r="IV405" s="10"/>
      <c r="IW405" s="10"/>
      <c r="IX405" s="10"/>
      <c r="IY405" s="10"/>
      <c r="IZ405" s="10"/>
      <c r="JA405" s="10"/>
      <c r="JB405" s="10"/>
      <c r="JC405" s="10"/>
      <c r="JD405" s="10"/>
      <c r="JE405" s="10"/>
      <c r="JF405" s="10"/>
      <c r="JG405" s="10"/>
      <c r="JH405" s="10"/>
      <c r="JI405" s="10"/>
      <c r="JJ405" s="10"/>
      <c r="JK405" s="10"/>
      <c r="JL405" s="10"/>
      <c r="JM405" s="10"/>
      <c r="JN405" s="10"/>
      <c r="JO405" s="10"/>
      <c r="JP405" s="10"/>
      <c r="JQ405" s="10"/>
      <c r="JR405" s="10"/>
      <c r="JS405" s="10"/>
      <c r="JT405" s="10"/>
      <c r="JU405" s="10"/>
      <c r="JV405" s="10"/>
      <c r="JW405" s="10"/>
      <c r="JX405" s="10"/>
      <c r="JY405" s="10"/>
      <c r="JZ405" s="10"/>
      <c r="KA405" s="10"/>
      <c r="KB405" s="10"/>
      <c r="KC405" s="10"/>
      <c r="KD405" s="10"/>
      <c r="KE405" s="10"/>
      <c r="KF405" s="10"/>
      <c r="KG405" s="10"/>
      <c r="KH405" s="10"/>
      <c r="KI405" s="10"/>
      <c r="KJ405" s="10"/>
      <c r="KK405" s="10"/>
      <c r="KL405" s="10"/>
      <c r="KM405" s="10"/>
      <c r="KN405" s="10"/>
      <c r="KO405" s="10"/>
      <c r="KP405" s="10"/>
      <c r="KQ405" s="10"/>
      <c r="KR405" s="10"/>
      <c r="KS405" s="10"/>
      <c r="KT405" s="10"/>
      <c r="KU405" s="10"/>
      <c r="KV405" s="10"/>
      <c r="KW405" s="10"/>
      <c r="KX405" s="10"/>
      <c r="KY405" s="10"/>
      <c r="KZ405" s="10"/>
      <c r="LA405" s="10"/>
      <c r="LB405" s="10"/>
      <c r="LC405" s="10"/>
      <c r="LD405" s="10"/>
      <c r="LE405" s="10"/>
      <c r="LF405" s="10"/>
      <c r="LG405" s="10"/>
      <c r="LH405" s="10"/>
      <c r="LI405" s="10"/>
      <c r="LJ405" s="10"/>
      <c r="LK405" s="10"/>
      <c r="LL405" s="10"/>
      <c r="LM405" s="10"/>
      <c r="LN405" s="10"/>
      <c r="LO405" s="10"/>
      <c r="LP405" s="10"/>
      <c r="LQ405" s="10"/>
      <c r="LR405" s="10"/>
      <c r="LS405" s="10"/>
      <c r="LT405" s="10"/>
      <c r="LU405" s="10"/>
      <c r="LV405" s="10"/>
      <c r="LW405" s="10"/>
      <c r="LX405" s="10"/>
      <c r="LY405" s="10"/>
      <c r="LZ405" s="10"/>
      <c r="MA405" s="10"/>
      <c r="MB405" s="10"/>
      <c r="MC405" s="10"/>
      <c r="MD405" s="10"/>
      <c r="ME405" s="10"/>
      <c r="MF405" s="10"/>
      <c r="MG405" s="10"/>
      <c r="MH405" s="10"/>
      <c r="MI405" s="10"/>
      <c r="MJ405" s="10"/>
      <c r="MK405" s="10"/>
      <c r="ML405" s="10"/>
      <c r="MM405" s="10"/>
      <c r="MN405" s="10"/>
      <c r="MO405" s="10"/>
      <c r="MP405" s="10"/>
      <c r="MQ405" s="10"/>
      <c r="MR405" s="10"/>
      <c r="MS405" s="10"/>
      <c r="MT405" s="10"/>
      <c r="MU405" s="10"/>
      <c r="MV405" s="10"/>
      <c r="MW405" s="10"/>
      <c r="MX405" s="10"/>
      <c r="MY405" s="10"/>
      <c r="MZ405" s="10"/>
      <c r="NA405" s="10"/>
      <c r="NB405" s="10"/>
      <c r="NC405" s="10"/>
      <c r="ND405" s="10"/>
      <c r="NE405" s="10"/>
      <c r="NF405" s="10"/>
      <c r="NG405" s="10"/>
      <c r="NH405" s="10"/>
      <c r="NI405" s="10"/>
      <c r="NJ405" s="10"/>
      <c r="NK405" s="10"/>
      <c r="NL405" s="10"/>
      <c r="NM405" s="10"/>
      <c r="NN405" s="10"/>
      <c r="NO405" s="10"/>
      <c r="NP405" s="10"/>
      <c r="NQ405" s="10"/>
      <c r="NR405" s="10"/>
      <c r="NS405" s="10"/>
      <c r="NT405" s="10"/>
      <c r="NU405" s="10"/>
      <c r="NV405" s="10"/>
      <c r="NW405" s="10"/>
      <c r="NX405" s="10"/>
      <c r="NY405" s="10"/>
      <c r="NZ405" s="10"/>
      <c r="OA405" s="10"/>
      <c r="OB405" s="10"/>
      <c r="OC405" s="10"/>
      <c r="OD405" s="10"/>
      <c r="OE405" s="10"/>
      <c r="OF405" s="10"/>
      <c r="OG405" s="10"/>
      <c r="OH405" s="10"/>
      <c r="OI405" s="10"/>
      <c r="OJ405" s="10"/>
      <c r="OK405" s="10"/>
      <c r="OL405" s="10"/>
      <c r="OM405" s="10"/>
      <c r="ON405" s="10"/>
      <c r="OO405" s="10"/>
      <c r="OP405" s="10"/>
      <c r="OQ405" s="10"/>
      <c r="OR405" s="10"/>
      <c r="OS405" s="10"/>
      <c r="OT405" s="10"/>
      <c r="OU405" s="10"/>
      <c r="OV405" s="10"/>
      <c r="OW405" s="10"/>
      <c r="OX405" s="10"/>
      <c r="OY405" s="10"/>
      <c r="OZ405" s="10"/>
      <c r="PA405" s="10"/>
      <c r="PB405" s="10"/>
      <c r="PC405" s="10"/>
      <c r="PD405" s="10"/>
      <c r="PE405" s="10"/>
      <c r="PF405" s="10"/>
      <c r="PG405" s="10"/>
      <c r="PH405" s="10"/>
      <c r="PI405" s="10"/>
      <c r="PJ405" s="10"/>
      <c r="PK405" s="10"/>
      <c r="PL405" s="10"/>
      <c r="PM405" s="10"/>
      <c r="PN405" s="10"/>
      <c r="PO405" s="10"/>
      <c r="PP405" s="10"/>
      <c r="PQ405" s="10"/>
      <c r="PR405" s="10"/>
      <c r="PS405" s="10"/>
      <c r="PT405" s="10"/>
      <c r="PU405" s="10"/>
      <c r="PV405" s="10"/>
      <c r="PW405" s="10"/>
      <c r="PX405" s="10"/>
      <c r="PY405" s="10"/>
      <c r="PZ405" s="10"/>
      <c r="QA405" s="10"/>
      <c r="QB405" s="10"/>
      <c r="QC405" s="10"/>
      <c r="QD405" s="10"/>
      <c r="QE405" s="10"/>
      <c r="QF405" s="10"/>
      <c r="QG405" s="10"/>
      <c r="QH405" s="10"/>
      <c r="QI405" s="10"/>
      <c r="QJ405" s="10"/>
      <c r="QK405" s="10"/>
      <c r="QL405" s="10"/>
      <c r="QM405" s="10"/>
      <c r="QN405" s="10"/>
      <c r="QO405" s="10"/>
      <c r="QP405" s="10"/>
      <c r="QQ405" s="10"/>
      <c r="QR405" s="10"/>
      <c r="QS405" s="10"/>
      <c r="QT405" s="10"/>
      <c r="QU405" s="10"/>
      <c r="QV405" s="10"/>
      <c r="QW405" s="10"/>
      <c r="QX405" s="10"/>
      <c r="QY405" s="10"/>
      <c r="QZ405" s="10"/>
      <c r="RA405" s="10"/>
      <c r="RB405" s="10"/>
      <c r="RC405" s="10"/>
      <c r="RD405" s="10"/>
      <c r="RE405" s="10"/>
      <c r="RF405" s="10"/>
      <c r="RG405" s="10"/>
      <c r="RH405" s="10"/>
      <c r="RI405" s="10"/>
      <c r="RJ405" s="10"/>
      <c r="RK405" s="10"/>
      <c r="RL405" s="10"/>
      <c r="RM405" s="10"/>
      <c r="RN405" s="10"/>
      <c r="RO405" s="10"/>
      <c r="RP405" s="10"/>
      <c r="RQ405" s="10"/>
      <c r="RR405" s="10"/>
      <c r="RS405" s="10"/>
      <c r="RT405" s="10"/>
      <c r="RU405" s="10"/>
      <c r="RV405" s="10"/>
      <c r="RW405" s="10"/>
      <c r="RX405" s="10"/>
      <c r="RY405" s="10"/>
      <c r="RZ405" s="10"/>
      <c r="SA405" s="10"/>
      <c r="SB405" s="10"/>
      <c r="SC405" s="10"/>
      <c r="SD405" s="10"/>
      <c r="SE405" s="10"/>
      <c r="SF405" s="10"/>
      <c r="SG405" s="10"/>
      <c r="SH405" s="10"/>
      <c r="SI405" s="10"/>
      <c r="SJ405" s="10"/>
      <c r="SK405" s="10"/>
      <c r="SL405" s="10"/>
      <c r="SM405" s="10"/>
      <c r="SN405" s="10"/>
      <c r="SO405" s="10"/>
      <c r="SP405" s="10"/>
      <c r="SQ405" s="10"/>
      <c r="SR405" s="10"/>
      <c r="SS405" s="10"/>
      <c r="ST405" s="10"/>
      <c r="SU405" s="10"/>
      <c r="SV405" s="10"/>
      <c r="SW405" s="10"/>
      <c r="SX405" s="10"/>
      <c r="SY405" s="10"/>
      <c r="SZ405" s="10"/>
      <c r="TA405" s="10"/>
      <c r="TB405" s="10"/>
      <c r="TC405" s="10"/>
      <c r="TD405" s="10"/>
      <c r="TE405" s="10"/>
      <c r="TF405" s="10"/>
      <c r="TG405" s="10"/>
      <c r="TH405" s="10"/>
      <c r="TI405" s="10"/>
      <c r="TJ405" s="10"/>
      <c r="TK405" s="10"/>
      <c r="TL405" s="10"/>
      <c r="TM405" s="10"/>
      <c r="TN405" s="10"/>
      <c r="TO405" s="10"/>
      <c r="TP405" s="10"/>
      <c r="TQ405" s="10"/>
      <c r="TR405" s="10"/>
      <c r="TS405" s="10"/>
      <c r="TT405" s="10"/>
      <c r="TU405" s="10"/>
      <c r="TV405" s="10"/>
      <c r="TW405" s="10"/>
      <c r="TX405" s="10"/>
      <c r="TY405" s="10"/>
      <c r="TZ405" s="10"/>
      <c r="UA405" s="10"/>
      <c r="UB405" s="10"/>
      <c r="UC405" s="10"/>
      <c r="UD405" s="10"/>
      <c r="UE405" s="10"/>
      <c r="UF405" s="10"/>
      <c r="UG405" s="10"/>
      <c r="UH405" s="10"/>
      <c r="UI405" s="10"/>
      <c r="UJ405" s="10"/>
      <c r="UK405" s="10"/>
      <c r="UL405" s="10"/>
      <c r="UM405" s="10"/>
      <c r="UN405" s="10"/>
      <c r="UO405" s="10"/>
      <c r="UP405" s="10"/>
      <c r="UQ405" s="10"/>
      <c r="UR405" s="10"/>
      <c r="US405" s="10"/>
      <c r="UT405" s="10"/>
      <c r="UU405" s="10"/>
      <c r="UV405" s="10"/>
      <c r="UW405" s="10"/>
      <c r="UX405" s="10"/>
      <c r="UY405" s="10"/>
      <c r="UZ405" s="10"/>
      <c r="VA405" s="10"/>
      <c r="VB405" s="10"/>
      <c r="VC405" s="10"/>
      <c r="VD405" s="10"/>
      <c r="VE405" s="10"/>
      <c r="VF405" s="10"/>
      <c r="VG405" s="10"/>
      <c r="VH405" s="10"/>
      <c r="VI405" s="10"/>
      <c r="VJ405" s="10"/>
      <c r="VK405" s="10"/>
      <c r="VL405" s="10"/>
      <c r="VM405" s="10"/>
      <c r="VN405" s="10"/>
      <c r="VO405" s="10"/>
      <c r="VP405" s="10"/>
      <c r="VQ405" s="10"/>
      <c r="VR405" s="10"/>
      <c r="VS405" s="10"/>
      <c r="VT405" s="10"/>
      <c r="VU405" s="10"/>
      <c r="VV405" s="10"/>
      <c r="VW405" s="10"/>
      <c r="VX405" s="10"/>
      <c r="VY405" s="10"/>
      <c r="VZ405" s="10"/>
      <c r="WA405" s="10"/>
      <c r="WB405" s="10"/>
      <c r="WC405" s="10"/>
      <c r="WD405" s="10"/>
      <c r="WE405" s="10"/>
      <c r="WF405" s="10"/>
      <c r="WG405" s="10"/>
      <c r="WH405" s="10"/>
      <c r="WI405" s="10"/>
      <c r="WJ405" s="10"/>
      <c r="WK405" s="10"/>
      <c r="WL405" s="10"/>
      <c r="WM405" s="10"/>
      <c r="WN405" s="10"/>
      <c r="WO405" s="10"/>
      <c r="WP405" s="10"/>
      <c r="WQ405" s="10"/>
      <c r="WR405" s="10"/>
      <c r="WS405" s="10"/>
      <c r="WT405" s="10"/>
      <c r="WU405" s="10"/>
      <c r="WV405" s="10"/>
      <c r="WW405" s="10"/>
      <c r="WX405" s="10"/>
      <c r="WY405" s="10"/>
      <c r="WZ405" s="10"/>
      <c r="XA405" s="10"/>
      <c r="XB405" s="10"/>
      <c r="XC405" s="10"/>
      <c r="XD405" s="10"/>
      <c r="XE405" s="10"/>
      <c r="XF405" s="10"/>
      <c r="XG405" s="10"/>
      <c r="XH405" s="10"/>
      <c r="XI405" s="10"/>
      <c r="XJ405" s="10"/>
      <c r="XK405" s="10"/>
      <c r="XL405" s="10"/>
      <c r="XM405" s="10"/>
      <c r="XN405" s="10"/>
      <c r="XO405" s="10"/>
      <c r="XP405" s="10"/>
      <c r="XQ405" s="10"/>
      <c r="XR405" s="10"/>
      <c r="XS405" s="10"/>
      <c r="XT405" s="10"/>
      <c r="XU405" s="10"/>
      <c r="XV405" s="10"/>
      <c r="XW405" s="10"/>
      <c r="XX405" s="10"/>
      <c r="XY405" s="10"/>
      <c r="XZ405" s="10"/>
      <c r="YA405" s="10"/>
      <c r="YB405" s="10"/>
      <c r="YC405" s="10"/>
      <c r="YD405" s="10"/>
      <c r="YE405" s="10"/>
      <c r="YF405" s="10"/>
      <c r="YG405" s="10"/>
      <c r="YH405" s="10"/>
      <c r="YI405" s="10"/>
      <c r="YJ405" s="10"/>
      <c r="YK405" s="10"/>
      <c r="YL405" s="10"/>
      <c r="YM405" s="10"/>
      <c r="YN405" s="10"/>
      <c r="YO405" s="10"/>
      <c r="YP405" s="10"/>
      <c r="YQ405" s="10"/>
      <c r="YR405" s="10"/>
      <c r="YS405" s="10"/>
      <c r="YT405" s="10"/>
      <c r="YU405" s="10"/>
      <c r="YV405" s="10"/>
      <c r="YW405" s="10"/>
      <c r="YX405" s="10"/>
      <c r="YY405" s="10"/>
      <c r="YZ405" s="10"/>
      <c r="ZA405" s="10"/>
      <c r="ZB405" s="10"/>
      <c r="ZC405" s="10"/>
      <c r="ZD405" s="10"/>
      <c r="ZE405" s="10"/>
      <c r="ZF405" s="10"/>
      <c r="ZG405" s="10"/>
      <c r="ZH405" s="10"/>
      <c r="ZI405" s="10"/>
      <c r="ZJ405" s="10"/>
      <c r="ZK405" s="10"/>
      <c r="ZL405" s="10"/>
      <c r="ZM405" s="10"/>
      <c r="ZN405" s="10"/>
      <c r="ZO405" s="10"/>
      <c r="ZP405" s="10"/>
      <c r="ZQ405" s="10"/>
      <c r="ZR405" s="10"/>
      <c r="ZS405" s="10"/>
      <c r="ZT405" s="10"/>
      <c r="ZU405" s="10"/>
      <c r="ZV405" s="10"/>
      <c r="ZW405" s="10"/>
      <c r="ZX405" s="10"/>
      <c r="ZY405" s="10"/>
      <c r="ZZ405" s="10"/>
      <c r="AAA405" s="10"/>
      <c r="AAB405" s="10"/>
      <c r="AAC405" s="10"/>
      <c r="AAD405" s="10"/>
      <c r="AAE405" s="10"/>
      <c r="AAF405" s="10"/>
      <c r="AAG405" s="10"/>
      <c r="AAH405" s="10"/>
      <c r="AAI405" s="10"/>
      <c r="AAJ405" s="10"/>
      <c r="AAK405" s="10"/>
      <c r="AAL405" s="10"/>
      <c r="AAM405" s="10"/>
      <c r="AAN405" s="10"/>
      <c r="AAO405" s="10"/>
      <c r="AAP405" s="10"/>
      <c r="AAQ405" s="10"/>
      <c r="AAR405" s="10"/>
      <c r="AAS405" s="10"/>
      <c r="AAT405" s="10"/>
      <c r="AAU405" s="10"/>
      <c r="AAV405" s="10"/>
      <c r="AAW405" s="10"/>
      <c r="AAX405" s="10"/>
      <c r="AAY405" s="10"/>
      <c r="AAZ405" s="10"/>
      <c r="ABA405" s="10"/>
      <c r="ABB405" s="10"/>
      <c r="ABC405" s="10"/>
      <c r="ABD405" s="10"/>
      <c r="ABE405" s="10"/>
      <c r="ABF405" s="10"/>
      <c r="ABG405" s="10"/>
      <c r="ABH405" s="10"/>
      <c r="ABI405" s="10"/>
      <c r="ABJ405" s="10"/>
      <c r="ABK405" s="10"/>
      <c r="ABL405" s="10"/>
      <c r="ABM405" s="10"/>
      <c r="ABN405" s="10"/>
      <c r="ABO405" s="10"/>
      <c r="ABP405" s="10"/>
      <c r="ABQ405" s="10"/>
      <c r="ABR405" s="10"/>
      <c r="ABS405" s="10"/>
      <c r="ABT405" s="10"/>
      <c r="ABU405" s="10"/>
      <c r="ABV405" s="10"/>
      <c r="ABW405" s="10"/>
      <c r="ABX405" s="10"/>
      <c r="ABY405" s="10"/>
      <c r="ABZ405" s="10"/>
      <c r="ACA405" s="10"/>
      <c r="ACB405" s="10"/>
      <c r="ACC405" s="10"/>
      <c r="ACD405" s="10"/>
      <c r="ACE405" s="10"/>
      <c r="ACF405" s="10"/>
      <c r="ACG405" s="10"/>
      <c r="ACH405" s="10"/>
      <c r="ACI405" s="10"/>
      <c r="ACJ405" s="10"/>
      <c r="ACK405" s="10"/>
      <c r="ACL405" s="10"/>
      <c r="ACM405" s="10"/>
      <c r="ACN405" s="10"/>
      <c r="ACO405" s="10"/>
      <c r="ACP405" s="10"/>
      <c r="ACQ405" s="10"/>
      <c r="ACR405" s="10"/>
      <c r="ACS405" s="10"/>
      <c r="ACT405" s="10"/>
      <c r="ACU405" s="10"/>
      <c r="ACV405" s="10"/>
      <c r="ACW405" s="10"/>
      <c r="ACX405" s="10"/>
      <c r="ACY405" s="10"/>
      <c r="ACZ405" s="10"/>
      <c r="ADA405" s="10"/>
      <c r="ADB405" s="10"/>
      <c r="ADC405" s="10"/>
      <c r="ADD405" s="10"/>
      <c r="ADE405" s="10"/>
      <c r="ADF405" s="10"/>
      <c r="ADG405" s="10"/>
      <c r="ADH405" s="10"/>
      <c r="ADI405" s="10"/>
      <c r="ADJ405" s="10"/>
      <c r="ADK405" s="10"/>
      <c r="ADL405" s="10"/>
      <c r="ADM405" s="10"/>
      <c r="ADN405" s="10"/>
      <c r="ADO405" s="10"/>
      <c r="ADP405" s="10"/>
      <c r="ADQ405" s="10"/>
      <c r="ADR405" s="10"/>
      <c r="ADS405" s="10"/>
      <c r="ADT405" s="10"/>
      <c r="ADU405" s="10"/>
      <c r="ADV405" s="10"/>
      <c r="ADW405" s="10"/>
      <c r="ADX405" s="10"/>
      <c r="ADY405" s="10"/>
      <c r="ADZ405" s="10"/>
      <c r="AEA405" s="10"/>
      <c r="AEB405" s="10"/>
      <c r="AEC405" s="10"/>
      <c r="AED405" s="10"/>
      <c r="AEE405" s="10"/>
      <c r="AEF405" s="10"/>
      <c r="AEG405" s="10"/>
      <c r="AEH405" s="10"/>
      <c r="AEI405" s="10"/>
      <c r="AEJ405" s="10"/>
      <c r="AEK405" s="10"/>
      <c r="AEL405" s="10"/>
      <c r="AEM405" s="10"/>
      <c r="AEN405" s="10"/>
      <c r="AEO405" s="10"/>
      <c r="AEP405" s="10"/>
      <c r="AEQ405" s="10"/>
      <c r="AER405" s="10"/>
      <c r="AES405" s="10"/>
      <c r="AET405" s="10"/>
      <c r="AEU405" s="10"/>
      <c r="AEV405" s="10"/>
      <c r="AEW405" s="10"/>
      <c r="AEX405" s="10"/>
      <c r="AEY405" s="10"/>
      <c r="AEZ405" s="10"/>
      <c r="AFA405" s="10"/>
      <c r="AFB405" s="10"/>
      <c r="AFC405" s="10"/>
      <c r="AFD405" s="10"/>
      <c r="AFE405" s="10"/>
      <c r="AFF405" s="10"/>
      <c r="AFG405" s="10"/>
      <c r="AFH405" s="10"/>
      <c r="AFI405" s="10"/>
      <c r="AFJ405" s="10"/>
      <c r="AFK405" s="10"/>
      <c r="AFL405" s="10"/>
      <c r="AFM405" s="10"/>
      <c r="AFN405" s="10"/>
      <c r="AFO405" s="10"/>
      <c r="AFP405" s="10"/>
      <c r="AFQ405" s="10"/>
      <c r="AFR405" s="10"/>
      <c r="AFS405" s="10"/>
      <c r="AFT405" s="10"/>
      <c r="AFU405" s="10"/>
      <c r="AFV405" s="10"/>
      <c r="AFW405" s="10"/>
      <c r="AFX405" s="10"/>
      <c r="AFY405" s="10"/>
      <c r="AFZ405" s="10"/>
      <c r="AGA405" s="10"/>
      <c r="AGB405" s="10"/>
      <c r="AGC405" s="10"/>
      <c r="AGD405" s="10"/>
      <c r="AGE405" s="10"/>
      <c r="AGF405" s="10"/>
      <c r="AGG405" s="10"/>
      <c r="AGH405" s="10"/>
      <c r="AGI405" s="10"/>
      <c r="AGJ405" s="10"/>
      <c r="AGK405" s="10"/>
      <c r="AGL405" s="10"/>
      <c r="AGM405" s="10"/>
      <c r="AGN405" s="10"/>
      <c r="AGO405" s="10"/>
      <c r="AGP405" s="10"/>
      <c r="AGQ405" s="10"/>
      <c r="AGR405" s="10"/>
      <c r="AGS405" s="10"/>
      <c r="AGT405" s="10"/>
      <c r="AGU405" s="10"/>
      <c r="AGV405" s="10"/>
      <c r="AGW405" s="10"/>
      <c r="AGX405" s="10"/>
      <c r="AGY405" s="10"/>
      <c r="AGZ405" s="10"/>
      <c r="AHA405" s="10"/>
      <c r="AHB405" s="10"/>
      <c r="AHC405" s="10"/>
      <c r="AHD405" s="10"/>
      <c r="AHE405" s="10"/>
      <c r="AHF405" s="10"/>
      <c r="AHG405" s="10"/>
      <c r="AHH405" s="10"/>
      <c r="AHI405" s="10"/>
      <c r="AHJ405" s="10"/>
      <c r="AHK405" s="10"/>
      <c r="AHL405" s="10"/>
      <c r="AHM405" s="10"/>
      <c r="AHN405" s="10"/>
      <c r="AHO405" s="10"/>
      <c r="AHP405" s="10"/>
      <c r="AHQ405" s="10"/>
      <c r="AHR405" s="10"/>
      <c r="AHS405" s="10"/>
      <c r="AHT405" s="10"/>
      <c r="AHU405" s="10"/>
      <c r="AHV405" s="10"/>
      <c r="AHW405" s="10"/>
      <c r="AHX405" s="10"/>
      <c r="AHY405" s="10"/>
      <c r="AHZ405" s="10"/>
      <c r="AIA405" s="10"/>
      <c r="AIB405" s="10"/>
      <c r="AIC405" s="10"/>
      <c r="AID405" s="10"/>
      <c r="AIE405" s="10"/>
      <c r="AIF405" s="10"/>
      <c r="AIG405" s="10"/>
      <c r="AIH405" s="10"/>
      <c r="AII405" s="10"/>
      <c r="AIJ405" s="10"/>
      <c r="AIK405" s="10"/>
      <c r="AIL405" s="10"/>
      <c r="AIM405" s="10"/>
      <c r="AIN405" s="10"/>
      <c r="AIO405" s="10"/>
      <c r="AIP405" s="10"/>
      <c r="AIQ405" s="10"/>
      <c r="AIR405" s="10"/>
      <c r="AIS405" s="10"/>
      <c r="AIT405" s="10"/>
      <c r="AIU405" s="10"/>
      <c r="AIV405" s="10"/>
      <c r="AIW405" s="10"/>
      <c r="AIX405" s="10"/>
      <c r="AIY405" s="10"/>
      <c r="AIZ405" s="10"/>
      <c r="AJA405" s="10"/>
      <c r="AJB405" s="10"/>
      <c r="AJC405" s="10"/>
      <c r="AJD405" s="10"/>
      <c r="AJE405" s="10"/>
      <c r="AJF405" s="10"/>
      <c r="AJG405" s="10"/>
      <c r="AJH405" s="10"/>
      <c r="AJI405" s="10"/>
      <c r="AJJ405" s="10"/>
      <c r="AJK405" s="10"/>
      <c r="AJL405" s="10"/>
      <c r="AJM405" s="10"/>
      <c r="AJN405" s="10"/>
      <c r="AJO405" s="10"/>
      <c r="AJP405" s="10"/>
      <c r="AJQ405" s="10"/>
      <c r="AJR405" s="10"/>
      <c r="AJS405" s="10"/>
      <c r="AJT405" s="10"/>
      <c r="AJU405" s="10"/>
      <c r="AJV405" s="10"/>
      <c r="AJW405" s="10"/>
      <c r="AJX405" s="10"/>
      <c r="AJY405" s="10"/>
      <c r="AJZ405" s="10"/>
      <c r="AKA405" s="10"/>
      <c r="AKB405" s="10"/>
      <c r="AKC405" s="10"/>
      <c r="AKD405" s="10"/>
      <c r="AKE405" s="10"/>
      <c r="AKF405" s="10"/>
      <c r="AKG405" s="10"/>
      <c r="AKH405" s="10"/>
      <c r="AKI405" s="10"/>
      <c r="AKJ405" s="10"/>
      <c r="AKK405" s="10"/>
      <c r="AKL405" s="10"/>
      <c r="AKM405" s="10"/>
      <c r="AKN405" s="10"/>
      <c r="AKO405" s="10"/>
      <c r="AKP405" s="10"/>
      <c r="AKQ405" s="10"/>
      <c r="AKR405" s="10"/>
      <c r="AKS405" s="10"/>
      <c r="AKT405" s="10"/>
      <c r="AKU405" s="10"/>
      <c r="AKV405" s="10"/>
      <c r="AKW405" s="10"/>
      <c r="AKX405" s="10"/>
      <c r="AKY405" s="10"/>
      <c r="AKZ405" s="10"/>
      <c r="ALA405" s="10"/>
      <c r="ALB405" s="10"/>
      <c r="ALC405" s="10"/>
      <c r="ALD405" s="10"/>
      <c r="ALE405" s="10"/>
      <c r="ALF405" s="10"/>
      <c r="ALG405" s="10"/>
      <c r="ALH405" s="10"/>
      <c r="ALI405" s="10"/>
      <c r="ALJ405" s="10"/>
      <c r="ALK405" s="10"/>
      <c r="ALL405" s="10"/>
      <c r="ALM405" s="10"/>
      <c r="ALN405" s="10"/>
      <c r="ALO405" s="10"/>
      <c r="ALP405" s="10"/>
      <c r="ALQ405" s="10"/>
      <c r="ALR405" s="10"/>
      <c r="ALS405" s="10"/>
      <c r="ALT405" s="10"/>
      <c r="ALU405" s="10"/>
      <c r="ALV405" s="10"/>
      <c r="ALW405" s="10"/>
      <c r="ALX405" s="10"/>
      <c r="ALY405" s="10"/>
      <c r="ALZ405" s="10"/>
      <c r="AMA405" s="10"/>
      <c r="AMB405" s="10"/>
      <c r="AMC405" s="10"/>
      <c r="AMD405" s="10"/>
      <c r="AME405" s="10"/>
      <c r="AMF405" s="10"/>
      <c r="AMG405" s="10"/>
      <c r="AMH405" s="10"/>
      <c r="AMI405" s="10"/>
      <c r="AMJ405" s="10"/>
      <c r="AMK405" s="10"/>
      <c r="AML405" s="10"/>
      <c r="AMM405" s="10"/>
      <c r="AMN405" s="10"/>
      <c r="AMO405" s="10"/>
      <c r="AMP405" s="10"/>
      <c r="AMQ405" s="10"/>
      <c r="AMR405" s="10"/>
      <c r="AMS405" s="10"/>
      <c r="AMT405" s="10"/>
      <c r="AMU405" s="10"/>
      <c r="AMV405" s="10"/>
      <c r="AMW405" s="10"/>
      <c r="AMX405" s="10"/>
      <c r="AMY405" s="10"/>
      <c r="AMZ405" s="10"/>
      <c r="ANA405" s="10"/>
      <c r="ANB405" s="10"/>
      <c r="ANC405" s="10"/>
      <c r="AND405" s="10"/>
      <c r="ANE405" s="10"/>
      <c r="ANF405" s="10"/>
      <c r="ANG405" s="10"/>
      <c r="ANH405" s="10"/>
      <c r="ANI405" s="10"/>
      <c r="ANJ405" s="10"/>
      <c r="ANK405" s="10"/>
      <c r="ANL405" s="10"/>
      <c r="ANM405" s="10"/>
      <c r="ANN405" s="10"/>
      <c r="ANO405" s="10"/>
      <c r="ANP405" s="10"/>
      <c r="ANQ405" s="10"/>
      <c r="ANR405" s="10"/>
      <c r="ANS405" s="10"/>
      <c r="ANT405" s="10"/>
      <c r="ANU405" s="10"/>
      <c r="ANV405" s="10"/>
      <c r="ANW405" s="10"/>
      <c r="ANX405" s="10"/>
      <c r="ANY405" s="10"/>
      <c r="ANZ405" s="10"/>
      <c r="AOA405" s="10"/>
      <c r="AOB405" s="10"/>
      <c r="AOC405" s="10"/>
      <c r="AOD405" s="10"/>
      <c r="AOE405" s="10"/>
      <c r="AOF405" s="10"/>
      <c r="AOG405" s="10"/>
      <c r="AOH405" s="10"/>
      <c r="AOI405" s="10"/>
      <c r="AOJ405" s="10"/>
      <c r="AOK405" s="10"/>
      <c r="AOL405" s="10"/>
      <c r="AOM405" s="10"/>
      <c r="AON405" s="10"/>
      <c r="AOO405" s="10"/>
      <c r="AOP405" s="10"/>
      <c r="AOQ405" s="10"/>
      <c r="AOR405" s="10"/>
      <c r="AOS405" s="10"/>
      <c r="AOT405" s="10"/>
      <c r="AOU405" s="10"/>
      <c r="AOV405" s="10"/>
      <c r="AOW405" s="10"/>
      <c r="AOX405" s="10"/>
      <c r="AOY405" s="10"/>
      <c r="AOZ405" s="10"/>
      <c r="APA405" s="10"/>
      <c r="APB405" s="10"/>
      <c r="APC405" s="10"/>
      <c r="APD405" s="10"/>
      <c r="APE405" s="10"/>
      <c r="APF405" s="10"/>
      <c r="APG405" s="10"/>
      <c r="APH405" s="10"/>
      <c r="API405" s="10"/>
      <c r="APJ405" s="10"/>
      <c r="APK405" s="10"/>
      <c r="APL405" s="10"/>
      <c r="APM405" s="10"/>
      <c r="APN405" s="10"/>
      <c r="APO405" s="10"/>
      <c r="APP405" s="10"/>
      <c r="APQ405" s="10"/>
      <c r="APR405" s="10"/>
      <c r="APS405" s="10"/>
      <c r="APT405" s="10"/>
      <c r="APU405" s="10"/>
      <c r="APV405" s="10"/>
      <c r="APW405" s="10"/>
      <c r="APX405" s="10"/>
      <c r="APY405" s="10"/>
      <c r="APZ405" s="10"/>
      <c r="AQA405" s="10"/>
      <c r="AQB405" s="10"/>
      <c r="AQC405" s="10"/>
      <c r="AQD405" s="10"/>
      <c r="AQE405" s="10"/>
      <c r="AQF405" s="10"/>
      <c r="AQG405" s="10"/>
      <c r="AQH405" s="10"/>
      <c r="AQI405" s="10"/>
      <c r="AQJ405" s="10"/>
      <c r="AQK405" s="10"/>
      <c r="AQL405" s="10"/>
      <c r="AQM405" s="10"/>
      <c r="AQN405" s="10"/>
      <c r="AQO405" s="10"/>
      <c r="AQP405" s="10"/>
      <c r="AQQ405" s="10"/>
      <c r="AQR405" s="10"/>
      <c r="AQS405" s="10"/>
      <c r="AQT405" s="10"/>
      <c r="AQU405" s="10"/>
      <c r="AQV405" s="10"/>
      <c r="AQW405" s="10"/>
      <c r="AQX405" s="10"/>
      <c r="AQY405" s="10"/>
      <c r="AQZ405" s="10"/>
      <c r="ARA405" s="10"/>
      <c r="ARB405" s="10"/>
      <c r="ARC405" s="10"/>
      <c r="ARD405" s="10"/>
      <c r="ARE405" s="10"/>
      <c r="ARF405" s="10"/>
      <c r="ARG405" s="10"/>
      <c r="ARH405" s="10"/>
      <c r="ARI405" s="10"/>
      <c r="ARJ405" s="10"/>
      <c r="ARK405" s="10"/>
      <c r="ARL405" s="10"/>
      <c r="ARM405" s="10"/>
      <c r="ARN405" s="10"/>
      <c r="ARO405" s="10"/>
      <c r="ARP405" s="10"/>
      <c r="ARQ405" s="10"/>
      <c r="ARR405" s="10"/>
      <c r="ARS405" s="10"/>
      <c r="ART405" s="10"/>
      <c r="ARU405" s="10"/>
      <c r="ARV405" s="10"/>
      <c r="ARW405" s="10"/>
      <c r="ARX405" s="10"/>
      <c r="ARY405" s="10"/>
      <c r="ARZ405" s="10"/>
      <c r="ASA405" s="10"/>
      <c r="ASB405" s="10"/>
      <c r="ASC405" s="10"/>
      <c r="ASD405" s="10"/>
      <c r="ASE405" s="10"/>
      <c r="ASF405" s="10"/>
      <c r="ASG405" s="10"/>
      <c r="ASH405" s="10"/>
      <c r="ASI405" s="10"/>
      <c r="ASJ405" s="10"/>
      <c r="ASK405" s="10"/>
      <c r="ASL405" s="10"/>
      <c r="ASM405" s="10"/>
      <c r="ASN405" s="10"/>
      <c r="ASO405" s="10"/>
      <c r="ASP405" s="10"/>
      <c r="ASQ405" s="10"/>
      <c r="ASR405" s="10"/>
      <c r="ASS405" s="10"/>
      <c r="AST405" s="10"/>
      <c r="ASU405" s="10"/>
      <c r="ASV405" s="10"/>
      <c r="ASW405" s="10"/>
      <c r="ASX405" s="10"/>
      <c r="ASY405" s="10"/>
      <c r="ASZ405" s="10"/>
      <c r="ATA405" s="10"/>
      <c r="ATB405" s="10"/>
      <c r="ATC405" s="10"/>
      <c r="ATD405" s="10"/>
      <c r="ATE405" s="10"/>
      <c r="ATF405" s="10"/>
      <c r="ATG405" s="10"/>
      <c r="ATH405" s="10"/>
      <c r="ATI405" s="10"/>
      <c r="ATJ405" s="10"/>
      <c r="ATK405" s="10"/>
      <c r="ATL405" s="10"/>
      <c r="ATM405" s="10"/>
      <c r="ATN405" s="10"/>
      <c r="ATO405" s="10"/>
      <c r="ATP405" s="10"/>
      <c r="ATQ405" s="10"/>
      <c r="ATR405" s="10"/>
      <c r="ATS405" s="10"/>
      <c r="ATT405" s="10"/>
      <c r="ATU405" s="10"/>
      <c r="ATV405" s="10"/>
      <c r="ATW405" s="10"/>
      <c r="ATX405" s="10"/>
      <c r="ATY405" s="10"/>
      <c r="ATZ405" s="10"/>
      <c r="AUA405" s="10"/>
      <c r="AUB405" s="10"/>
      <c r="AUC405" s="10"/>
      <c r="AUD405" s="10"/>
      <c r="AUE405" s="10"/>
      <c r="AUF405" s="10"/>
      <c r="AUG405" s="10"/>
      <c r="AUH405" s="10"/>
      <c r="AUI405" s="10"/>
      <c r="AUJ405" s="10"/>
      <c r="AUK405" s="10"/>
      <c r="AUL405" s="10"/>
      <c r="AUM405" s="10"/>
      <c r="AUN405" s="10"/>
      <c r="AUO405" s="10"/>
      <c r="AUP405" s="10"/>
      <c r="AUQ405" s="10"/>
      <c r="AUR405" s="10"/>
      <c r="AUS405" s="10"/>
      <c r="AUT405" s="10"/>
      <c r="AUU405" s="10"/>
      <c r="AUV405" s="10"/>
      <c r="AUW405" s="10"/>
      <c r="AUX405" s="10"/>
      <c r="AUY405" s="10"/>
      <c r="AUZ405" s="10"/>
      <c r="AVA405" s="10"/>
      <c r="AVB405" s="10"/>
      <c r="AVC405" s="10"/>
      <c r="AVD405" s="10"/>
      <c r="AVE405" s="10"/>
      <c r="AVF405" s="10"/>
      <c r="AVG405" s="10"/>
      <c r="AVH405" s="10"/>
      <c r="AVI405" s="10"/>
      <c r="AVJ405" s="10"/>
      <c r="AVK405" s="10"/>
      <c r="AVL405" s="10"/>
      <c r="AVM405" s="10"/>
      <c r="AVN405" s="10"/>
      <c r="AVO405" s="10"/>
      <c r="AVP405" s="10"/>
      <c r="AVQ405" s="10"/>
      <c r="AVR405" s="10"/>
      <c r="AVS405" s="10"/>
      <c r="AVT405" s="10"/>
      <c r="AVU405" s="10"/>
      <c r="AVV405" s="10"/>
      <c r="AVW405" s="10"/>
      <c r="AVX405" s="10"/>
      <c r="AVY405" s="10"/>
      <c r="AVZ405" s="10"/>
      <c r="AWA405" s="10"/>
      <c r="AWB405" s="10"/>
      <c r="AWC405" s="10"/>
      <c r="AWD405" s="10"/>
      <c r="AWE405" s="10"/>
      <c r="AWF405" s="10"/>
      <c r="AWG405" s="10"/>
      <c r="AWH405" s="10"/>
      <c r="AWI405" s="10"/>
      <c r="AWJ405" s="10"/>
      <c r="AWK405" s="10"/>
      <c r="AWL405" s="10"/>
      <c r="AWM405" s="10"/>
      <c r="AWN405" s="10"/>
      <c r="AWO405" s="10"/>
      <c r="AWP405" s="10"/>
      <c r="AWQ405" s="10"/>
      <c r="AWR405" s="10"/>
      <c r="AWS405" s="10"/>
      <c r="AWT405" s="10"/>
      <c r="AWU405" s="10"/>
      <c r="AWV405" s="10"/>
      <c r="AWW405" s="10"/>
      <c r="AWX405" s="10"/>
      <c r="AWY405" s="10"/>
      <c r="AWZ405" s="10"/>
      <c r="AXA405" s="10"/>
      <c r="AXB405" s="10"/>
      <c r="AXC405" s="10"/>
      <c r="AXD405" s="10"/>
      <c r="AXE405" s="10"/>
      <c r="AXF405" s="10"/>
      <c r="AXG405" s="10"/>
      <c r="AXH405" s="10"/>
      <c r="AXI405" s="10"/>
      <c r="AXJ405" s="10"/>
      <c r="AXK405" s="10"/>
      <c r="AXL405" s="10"/>
      <c r="AXM405" s="10"/>
      <c r="AXN405" s="10"/>
      <c r="AXO405" s="10"/>
      <c r="AXP405" s="10"/>
      <c r="AXQ405" s="10"/>
      <c r="AXR405" s="10"/>
      <c r="AXS405" s="10"/>
      <c r="AXT405" s="10"/>
      <c r="AXU405" s="10"/>
      <c r="AXV405" s="10"/>
      <c r="AXW405" s="10"/>
      <c r="AXX405" s="10"/>
      <c r="AXY405" s="10"/>
      <c r="AXZ405" s="10"/>
      <c r="AYA405" s="10"/>
      <c r="AYB405" s="10"/>
      <c r="AYC405" s="10"/>
      <c r="AYD405" s="10"/>
      <c r="AYE405" s="10"/>
      <c r="AYF405" s="10"/>
      <c r="AYG405" s="10"/>
      <c r="AYH405" s="10"/>
      <c r="AYI405" s="10"/>
      <c r="AYJ405" s="10"/>
      <c r="AYK405" s="10"/>
      <c r="AYL405" s="10"/>
      <c r="AYM405" s="10"/>
      <c r="AYN405" s="10"/>
      <c r="AYO405" s="10"/>
      <c r="AYP405" s="10"/>
      <c r="AYQ405" s="10"/>
      <c r="AYR405" s="10"/>
      <c r="AYS405" s="10"/>
      <c r="AYT405" s="10"/>
      <c r="AYU405" s="10"/>
      <c r="AYV405" s="10"/>
      <c r="AYW405" s="10"/>
      <c r="AYX405" s="10"/>
      <c r="AYY405" s="10"/>
      <c r="AYZ405" s="10"/>
      <c r="AZA405" s="10"/>
      <c r="AZB405" s="10"/>
      <c r="AZC405" s="10"/>
      <c r="AZD405" s="10"/>
      <c r="AZE405" s="10"/>
      <c r="AZF405" s="10"/>
      <c r="AZG405" s="10"/>
      <c r="AZH405" s="10"/>
      <c r="AZI405" s="10"/>
      <c r="AZJ405" s="10"/>
      <c r="AZK405" s="10"/>
      <c r="AZL405" s="10"/>
      <c r="AZM405" s="10"/>
      <c r="AZN405" s="10"/>
      <c r="AZO405" s="10"/>
      <c r="AZP405" s="10"/>
      <c r="AZQ405" s="10"/>
      <c r="AZR405" s="10"/>
      <c r="AZS405" s="10"/>
      <c r="AZT405" s="10"/>
      <c r="AZU405" s="10"/>
      <c r="AZV405" s="10"/>
      <c r="AZW405" s="10"/>
      <c r="AZX405" s="10"/>
      <c r="AZY405" s="10"/>
      <c r="AZZ405" s="10"/>
      <c r="BAA405" s="10"/>
      <c r="BAB405" s="10"/>
      <c r="BAC405" s="10"/>
      <c r="BAD405" s="10"/>
      <c r="BAE405" s="10"/>
      <c r="BAF405" s="10"/>
      <c r="BAG405" s="10"/>
      <c r="BAH405" s="10"/>
      <c r="BAI405" s="10"/>
      <c r="BAJ405" s="10"/>
      <c r="BAK405" s="10"/>
      <c r="BAL405" s="10"/>
      <c r="BAM405" s="10"/>
      <c r="BAN405" s="10"/>
      <c r="BAO405" s="10"/>
      <c r="BAP405" s="10"/>
      <c r="BAQ405" s="10"/>
      <c r="BAR405" s="10"/>
      <c r="BAS405" s="10"/>
      <c r="BAT405" s="10"/>
      <c r="BAU405" s="10"/>
      <c r="BAV405" s="10"/>
      <c r="BAW405" s="10"/>
      <c r="BAX405" s="10"/>
      <c r="BAY405" s="10"/>
      <c r="BAZ405" s="10"/>
      <c r="BBA405" s="10"/>
      <c r="BBB405" s="10"/>
      <c r="BBC405" s="10"/>
      <c r="BBD405" s="10"/>
      <c r="BBE405" s="10"/>
      <c r="BBF405" s="10"/>
      <c r="BBG405" s="10"/>
      <c r="BBH405" s="10"/>
      <c r="BBI405" s="10"/>
      <c r="BBJ405" s="10"/>
      <c r="BBK405" s="10"/>
      <c r="BBL405" s="10"/>
      <c r="BBM405" s="10"/>
      <c r="BBN405" s="10"/>
      <c r="BBO405" s="10"/>
      <c r="BBP405" s="10"/>
      <c r="BBQ405" s="10"/>
      <c r="BBR405" s="10"/>
      <c r="BBS405" s="10"/>
      <c r="BBT405" s="10"/>
      <c r="BBU405" s="10"/>
      <c r="BBV405" s="10"/>
      <c r="BBW405" s="10"/>
      <c r="BBX405" s="10"/>
      <c r="BBY405" s="10"/>
      <c r="BBZ405" s="10"/>
      <c r="BCA405" s="10"/>
      <c r="BCB405" s="10"/>
      <c r="BCC405" s="10"/>
      <c r="BCD405" s="10"/>
      <c r="BCE405" s="10"/>
      <c r="BCF405" s="10"/>
      <c r="BCG405" s="10"/>
      <c r="BCH405" s="10"/>
      <c r="BCI405" s="10"/>
      <c r="BCJ405" s="10"/>
      <c r="BCK405" s="10"/>
      <c r="BCL405" s="10"/>
      <c r="BCM405" s="10"/>
      <c r="BCN405" s="10"/>
      <c r="BCO405" s="10"/>
      <c r="BCP405" s="10"/>
      <c r="BCQ405" s="10"/>
      <c r="BCR405" s="10"/>
      <c r="BCS405" s="10"/>
      <c r="BCT405" s="10"/>
    </row>
    <row r="406" spans="1:1450" s="37" customFormat="1" x14ac:dyDescent="0.25">
      <c r="A406" s="17" t="s">
        <v>503</v>
      </c>
      <c r="B406" s="43" t="s">
        <v>503</v>
      </c>
      <c r="C406" s="43" t="s">
        <v>84</v>
      </c>
      <c r="D406" s="43" t="s">
        <v>562</v>
      </c>
      <c r="E406" s="43" t="s">
        <v>560</v>
      </c>
      <c r="F406" s="43" t="s">
        <v>487</v>
      </c>
      <c r="G406" s="43">
        <v>6923</v>
      </c>
      <c r="H406" s="43">
        <v>424</v>
      </c>
      <c r="I406" s="43">
        <v>213</v>
      </c>
      <c r="J406" s="29"/>
      <c r="K406" s="29"/>
      <c r="L406" s="29"/>
      <c r="M406" s="29"/>
      <c r="N406" s="29"/>
      <c r="O406" s="29" t="str">
        <f t="shared" si="70"/>
        <v/>
      </c>
      <c r="P406" s="29"/>
      <c r="Q406" s="44">
        <f>ABS(G406-$K$404)</f>
        <v>2318.6000000000004</v>
      </c>
      <c r="R406" s="30">
        <f>IF(Q406&gt;$P$404,"",G406)</f>
        <v>6923</v>
      </c>
      <c r="S406" s="30">
        <f t="shared" si="71"/>
        <v>213</v>
      </c>
      <c r="T406" s="29"/>
      <c r="U406" s="29"/>
      <c r="V406" s="29"/>
      <c r="W406" s="44">
        <f>IF(R406="","",((R406-$T$404)/S406)^2)</f>
        <v>118.49293482333756</v>
      </c>
      <c r="X406" s="29"/>
      <c r="Y406" s="31"/>
      <c r="Z406" s="31"/>
      <c r="AA406" s="31"/>
      <c r="AB406" s="31"/>
      <c r="AC406" s="29"/>
      <c r="AD406" s="29"/>
      <c r="AE406" s="29"/>
      <c r="AF406" s="29"/>
      <c r="AG406" s="63"/>
      <c r="AH406" s="32"/>
      <c r="AI406" s="32"/>
      <c r="AJ406" s="32"/>
      <c r="AK406" s="32"/>
      <c r="AL406" s="29"/>
      <c r="AM406" s="29"/>
      <c r="AN406" s="29"/>
      <c r="AO406" s="29"/>
      <c r="AP406" s="29"/>
      <c r="AQ406" s="29"/>
      <c r="AR406" s="29"/>
      <c r="AS406" s="29"/>
      <c r="AT406" s="29"/>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c r="IC406" s="10"/>
      <c r="ID406" s="10"/>
      <c r="IE406" s="10"/>
      <c r="IF406" s="10"/>
      <c r="IG406" s="10"/>
      <c r="IH406" s="10"/>
      <c r="II406" s="10"/>
      <c r="IJ406" s="10"/>
      <c r="IK406" s="10"/>
      <c r="IL406" s="10"/>
      <c r="IM406" s="10"/>
      <c r="IN406" s="10"/>
      <c r="IO406" s="10"/>
      <c r="IP406" s="10"/>
      <c r="IQ406" s="10"/>
      <c r="IR406" s="10"/>
      <c r="IS406" s="10"/>
      <c r="IT406" s="10"/>
      <c r="IU406" s="10"/>
      <c r="IV406" s="10"/>
      <c r="IW406" s="10"/>
      <c r="IX406" s="10"/>
      <c r="IY406" s="10"/>
      <c r="IZ406" s="10"/>
      <c r="JA406" s="10"/>
      <c r="JB406" s="10"/>
      <c r="JC406" s="10"/>
      <c r="JD406" s="10"/>
      <c r="JE406" s="10"/>
      <c r="JF406" s="10"/>
      <c r="JG406" s="10"/>
      <c r="JH406" s="10"/>
      <c r="JI406" s="10"/>
      <c r="JJ406" s="10"/>
      <c r="JK406" s="10"/>
      <c r="JL406" s="10"/>
      <c r="JM406" s="10"/>
      <c r="JN406" s="10"/>
      <c r="JO406" s="10"/>
      <c r="JP406" s="10"/>
      <c r="JQ406" s="10"/>
      <c r="JR406" s="10"/>
      <c r="JS406" s="10"/>
      <c r="JT406" s="10"/>
      <c r="JU406" s="10"/>
      <c r="JV406" s="10"/>
      <c r="JW406" s="10"/>
      <c r="JX406" s="10"/>
      <c r="JY406" s="10"/>
      <c r="JZ406" s="10"/>
      <c r="KA406" s="10"/>
      <c r="KB406" s="10"/>
      <c r="KC406" s="10"/>
      <c r="KD406" s="10"/>
      <c r="KE406" s="10"/>
      <c r="KF406" s="10"/>
      <c r="KG406" s="10"/>
      <c r="KH406" s="10"/>
      <c r="KI406" s="10"/>
      <c r="KJ406" s="10"/>
      <c r="KK406" s="10"/>
      <c r="KL406" s="10"/>
      <c r="KM406" s="10"/>
      <c r="KN406" s="10"/>
      <c r="KO406" s="10"/>
      <c r="KP406" s="10"/>
      <c r="KQ406" s="10"/>
      <c r="KR406" s="10"/>
      <c r="KS406" s="10"/>
      <c r="KT406" s="10"/>
      <c r="KU406" s="10"/>
      <c r="KV406" s="10"/>
      <c r="KW406" s="10"/>
      <c r="KX406" s="10"/>
      <c r="KY406" s="10"/>
      <c r="KZ406" s="10"/>
      <c r="LA406" s="10"/>
      <c r="LB406" s="10"/>
      <c r="LC406" s="10"/>
      <c r="LD406" s="10"/>
      <c r="LE406" s="10"/>
      <c r="LF406" s="10"/>
      <c r="LG406" s="10"/>
      <c r="LH406" s="10"/>
      <c r="LI406" s="10"/>
      <c r="LJ406" s="10"/>
      <c r="LK406" s="10"/>
      <c r="LL406" s="10"/>
      <c r="LM406" s="10"/>
      <c r="LN406" s="10"/>
      <c r="LO406" s="10"/>
      <c r="LP406" s="10"/>
      <c r="LQ406" s="10"/>
      <c r="LR406" s="10"/>
      <c r="LS406" s="10"/>
      <c r="LT406" s="10"/>
      <c r="LU406" s="10"/>
      <c r="LV406" s="10"/>
      <c r="LW406" s="10"/>
      <c r="LX406" s="10"/>
      <c r="LY406" s="10"/>
      <c r="LZ406" s="10"/>
      <c r="MA406" s="10"/>
      <c r="MB406" s="10"/>
      <c r="MC406" s="10"/>
      <c r="MD406" s="10"/>
      <c r="ME406" s="10"/>
      <c r="MF406" s="10"/>
      <c r="MG406" s="10"/>
      <c r="MH406" s="10"/>
      <c r="MI406" s="10"/>
      <c r="MJ406" s="10"/>
      <c r="MK406" s="10"/>
      <c r="ML406" s="10"/>
      <c r="MM406" s="10"/>
      <c r="MN406" s="10"/>
      <c r="MO406" s="10"/>
      <c r="MP406" s="10"/>
      <c r="MQ406" s="10"/>
      <c r="MR406" s="10"/>
      <c r="MS406" s="10"/>
      <c r="MT406" s="10"/>
      <c r="MU406" s="10"/>
      <c r="MV406" s="10"/>
      <c r="MW406" s="10"/>
      <c r="MX406" s="10"/>
      <c r="MY406" s="10"/>
      <c r="MZ406" s="10"/>
      <c r="NA406" s="10"/>
      <c r="NB406" s="10"/>
      <c r="NC406" s="10"/>
      <c r="ND406" s="10"/>
      <c r="NE406" s="10"/>
      <c r="NF406" s="10"/>
      <c r="NG406" s="10"/>
      <c r="NH406" s="10"/>
      <c r="NI406" s="10"/>
      <c r="NJ406" s="10"/>
      <c r="NK406" s="10"/>
      <c r="NL406" s="10"/>
      <c r="NM406" s="10"/>
      <c r="NN406" s="10"/>
      <c r="NO406" s="10"/>
      <c r="NP406" s="10"/>
      <c r="NQ406" s="10"/>
      <c r="NR406" s="10"/>
      <c r="NS406" s="10"/>
      <c r="NT406" s="10"/>
      <c r="NU406" s="10"/>
      <c r="NV406" s="10"/>
      <c r="NW406" s="10"/>
      <c r="NX406" s="10"/>
      <c r="NY406" s="10"/>
      <c r="NZ406" s="10"/>
      <c r="OA406" s="10"/>
      <c r="OB406" s="10"/>
      <c r="OC406" s="10"/>
      <c r="OD406" s="10"/>
      <c r="OE406" s="10"/>
      <c r="OF406" s="10"/>
      <c r="OG406" s="10"/>
      <c r="OH406" s="10"/>
      <c r="OI406" s="10"/>
      <c r="OJ406" s="10"/>
      <c r="OK406" s="10"/>
      <c r="OL406" s="10"/>
      <c r="OM406" s="10"/>
      <c r="ON406" s="10"/>
      <c r="OO406" s="10"/>
      <c r="OP406" s="10"/>
      <c r="OQ406" s="10"/>
      <c r="OR406" s="10"/>
      <c r="OS406" s="10"/>
      <c r="OT406" s="10"/>
      <c r="OU406" s="10"/>
      <c r="OV406" s="10"/>
      <c r="OW406" s="10"/>
      <c r="OX406" s="10"/>
      <c r="OY406" s="10"/>
      <c r="OZ406" s="10"/>
      <c r="PA406" s="10"/>
      <c r="PB406" s="10"/>
      <c r="PC406" s="10"/>
      <c r="PD406" s="10"/>
      <c r="PE406" s="10"/>
      <c r="PF406" s="10"/>
      <c r="PG406" s="10"/>
      <c r="PH406" s="10"/>
      <c r="PI406" s="10"/>
      <c r="PJ406" s="10"/>
      <c r="PK406" s="10"/>
      <c r="PL406" s="10"/>
      <c r="PM406" s="10"/>
      <c r="PN406" s="10"/>
      <c r="PO406" s="10"/>
      <c r="PP406" s="10"/>
      <c r="PQ406" s="10"/>
      <c r="PR406" s="10"/>
      <c r="PS406" s="10"/>
      <c r="PT406" s="10"/>
      <c r="PU406" s="10"/>
      <c r="PV406" s="10"/>
      <c r="PW406" s="10"/>
      <c r="PX406" s="10"/>
      <c r="PY406" s="10"/>
      <c r="PZ406" s="10"/>
      <c r="QA406" s="10"/>
      <c r="QB406" s="10"/>
      <c r="QC406" s="10"/>
      <c r="QD406" s="10"/>
      <c r="QE406" s="10"/>
      <c r="QF406" s="10"/>
      <c r="QG406" s="10"/>
      <c r="QH406" s="10"/>
      <c r="QI406" s="10"/>
      <c r="QJ406" s="10"/>
      <c r="QK406" s="10"/>
      <c r="QL406" s="10"/>
      <c r="QM406" s="10"/>
      <c r="QN406" s="10"/>
      <c r="QO406" s="10"/>
      <c r="QP406" s="10"/>
      <c r="QQ406" s="10"/>
      <c r="QR406" s="10"/>
      <c r="QS406" s="10"/>
      <c r="QT406" s="10"/>
      <c r="QU406" s="10"/>
      <c r="QV406" s="10"/>
      <c r="QW406" s="10"/>
      <c r="QX406" s="10"/>
      <c r="QY406" s="10"/>
      <c r="QZ406" s="10"/>
      <c r="RA406" s="10"/>
      <c r="RB406" s="10"/>
      <c r="RC406" s="10"/>
      <c r="RD406" s="10"/>
      <c r="RE406" s="10"/>
      <c r="RF406" s="10"/>
      <c r="RG406" s="10"/>
      <c r="RH406" s="10"/>
      <c r="RI406" s="10"/>
      <c r="RJ406" s="10"/>
      <c r="RK406" s="10"/>
      <c r="RL406" s="10"/>
      <c r="RM406" s="10"/>
      <c r="RN406" s="10"/>
      <c r="RO406" s="10"/>
      <c r="RP406" s="10"/>
      <c r="RQ406" s="10"/>
      <c r="RR406" s="10"/>
      <c r="RS406" s="10"/>
      <c r="RT406" s="10"/>
      <c r="RU406" s="10"/>
      <c r="RV406" s="10"/>
      <c r="RW406" s="10"/>
      <c r="RX406" s="10"/>
      <c r="RY406" s="10"/>
      <c r="RZ406" s="10"/>
      <c r="SA406" s="10"/>
      <c r="SB406" s="10"/>
      <c r="SC406" s="10"/>
      <c r="SD406" s="10"/>
      <c r="SE406" s="10"/>
      <c r="SF406" s="10"/>
      <c r="SG406" s="10"/>
      <c r="SH406" s="10"/>
      <c r="SI406" s="10"/>
      <c r="SJ406" s="10"/>
      <c r="SK406" s="10"/>
      <c r="SL406" s="10"/>
      <c r="SM406" s="10"/>
      <c r="SN406" s="10"/>
      <c r="SO406" s="10"/>
      <c r="SP406" s="10"/>
      <c r="SQ406" s="10"/>
      <c r="SR406" s="10"/>
      <c r="SS406" s="10"/>
      <c r="ST406" s="10"/>
      <c r="SU406" s="10"/>
      <c r="SV406" s="10"/>
      <c r="SW406" s="10"/>
      <c r="SX406" s="10"/>
      <c r="SY406" s="10"/>
      <c r="SZ406" s="10"/>
      <c r="TA406" s="10"/>
      <c r="TB406" s="10"/>
      <c r="TC406" s="10"/>
      <c r="TD406" s="10"/>
      <c r="TE406" s="10"/>
      <c r="TF406" s="10"/>
      <c r="TG406" s="10"/>
      <c r="TH406" s="10"/>
      <c r="TI406" s="10"/>
      <c r="TJ406" s="10"/>
      <c r="TK406" s="10"/>
      <c r="TL406" s="10"/>
      <c r="TM406" s="10"/>
      <c r="TN406" s="10"/>
      <c r="TO406" s="10"/>
      <c r="TP406" s="10"/>
      <c r="TQ406" s="10"/>
      <c r="TR406" s="10"/>
      <c r="TS406" s="10"/>
      <c r="TT406" s="10"/>
      <c r="TU406" s="10"/>
      <c r="TV406" s="10"/>
      <c r="TW406" s="10"/>
      <c r="TX406" s="10"/>
      <c r="TY406" s="10"/>
      <c r="TZ406" s="10"/>
      <c r="UA406" s="10"/>
      <c r="UB406" s="10"/>
      <c r="UC406" s="10"/>
      <c r="UD406" s="10"/>
      <c r="UE406" s="10"/>
      <c r="UF406" s="10"/>
      <c r="UG406" s="10"/>
      <c r="UH406" s="10"/>
      <c r="UI406" s="10"/>
      <c r="UJ406" s="10"/>
      <c r="UK406" s="10"/>
      <c r="UL406" s="10"/>
      <c r="UM406" s="10"/>
      <c r="UN406" s="10"/>
      <c r="UO406" s="10"/>
      <c r="UP406" s="10"/>
      <c r="UQ406" s="10"/>
      <c r="UR406" s="10"/>
      <c r="US406" s="10"/>
      <c r="UT406" s="10"/>
      <c r="UU406" s="10"/>
      <c r="UV406" s="10"/>
      <c r="UW406" s="10"/>
      <c r="UX406" s="10"/>
      <c r="UY406" s="10"/>
      <c r="UZ406" s="10"/>
      <c r="VA406" s="10"/>
      <c r="VB406" s="10"/>
      <c r="VC406" s="10"/>
      <c r="VD406" s="10"/>
      <c r="VE406" s="10"/>
      <c r="VF406" s="10"/>
      <c r="VG406" s="10"/>
      <c r="VH406" s="10"/>
      <c r="VI406" s="10"/>
      <c r="VJ406" s="10"/>
      <c r="VK406" s="10"/>
      <c r="VL406" s="10"/>
      <c r="VM406" s="10"/>
      <c r="VN406" s="10"/>
      <c r="VO406" s="10"/>
      <c r="VP406" s="10"/>
      <c r="VQ406" s="10"/>
      <c r="VR406" s="10"/>
      <c r="VS406" s="10"/>
      <c r="VT406" s="10"/>
      <c r="VU406" s="10"/>
      <c r="VV406" s="10"/>
      <c r="VW406" s="10"/>
      <c r="VX406" s="10"/>
      <c r="VY406" s="10"/>
      <c r="VZ406" s="10"/>
      <c r="WA406" s="10"/>
      <c r="WB406" s="10"/>
      <c r="WC406" s="10"/>
      <c r="WD406" s="10"/>
      <c r="WE406" s="10"/>
      <c r="WF406" s="10"/>
      <c r="WG406" s="10"/>
      <c r="WH406" s="10"/>
      <c r="WI406" s="10"/>
      <c r="WJ406" s="10"/>
      <c r="WK406" s="10"/>
      <c r="WL406" s="10"/>
      <c r="WM406" s="10"/>
      <c r="WN406" s="10"/>
      <c r="WO406" s="10"/>
      <c r="WP406" s="10"/>
      <c r="WQ406" s="10"/>
      <c r="WR406" s="10"/>
      <c r="WS406" s="10"/>
      <c r="WT406" s="10"/>
      <c r="WU406" s="10"/>
      <c r="WV406" s="10"/>
      <c r="WW406" s="10"/>
      <c r="WX406" s="10"/>
      <c r="WY406" s="10"/>
      <c r="WZ406" s="10"/>
      <c r="XA406" s="10"/>
      <c r="XB406" s="10"/>
      <c r="XC406" s="10"/>
      <c r="XD406" s="10"/>
      <c r="XE406" s="10"/>
      <c r="XF406" s="10"/>
      <c r="XG406" s="10"/>
      <c r="XH406" s="10"/>
      <c r="XI406" s="10"/>
      <c r="XJ406" s="10"/>
      <c r="XK406" s="10"/>
      <c r="XL406" s="10"/>
      <c r="XM406" s="10"/>
      <c r="XN406" s="10"/>
      <c r="XO406" s="10"/>
      <c r="XP406" s="10"/>
      <c r="XQ406" s="10"/>
      <c r="XR406" s="10"/>
      <c r="XS406" s="10"/>
      <c r="XT406" s="10"/>
      <c r="XU406" s="10"/>
      <c r="XV406" s="10"/>
      <c r="XW406" s="10"/>
      <c r="XX406" s="10"/>
      <c r="XY406" s="10"/>
      <c r="XZ406" s="10"/>
      <c r="YA406" s="10"/>
      <c r="YB406" s="10"/>
      <c r="YC406" s="10"/>
      <c r="YD406" s="10"/>
      <c r="YE406" s="10"/>
      <c r="YF406" s="10"/>
      <c r="YG406" s="10"/>
      <c r="YH406" s="10"/>
      <c r="YI406" s="10"/>
      <c r="YJ406" s="10"/>
      <c r="YK406" s="10"/>
      <c r="YL406" s="10"/>
      <c r="YM406" s="10"/>
      <c r="YN406" s="10"/>
      <c r="YO406" s="10"/>
      <c r="YP406" s="10"/>
      <c r="YQ406" s="10"/>
      <c r="YR406" s="10"/>
      <c r="YS406" s="10"/>
      <c r="YT406" s="10"/>
      <c r="YU406" s="10"/>
      <c r="YV406" s="10"/>
      <c r="YW406" s="10"/>
      <c r="YX406" s="10"/>
      <c r="YY406" s="10"/>
      <c r="YZ406" s="10"/>
      <c r="ZA406" s="10"/>
      <c r="ZB406" s="10"/>
      <c r="ZC406" s="10"/>
      <c r="ZD406" s="10"/>
      <c r="ZE406" s="10"/>
      <c r="ZF406" s="10"/>
      <c r="ZG406" s="10"/>
      <c r="ZH406" s="10"/>
      <c r="ZI406" s="10"/>
      <c r="ZJ406" s="10"/>
      <c r="ZK406" s="10"/>
      <c r="ZL406" s="10"/>
      <c r="ZM406" s="10"/>
      <c r="ZN406" s="10"/>
      <c r="ZO406" s="10"/>
      <c r="ZP406" s="10"/>
      <c r="ZQ406" s="10"/>
      <c r="ZR406" s="10"/>
      <c r="ZS406" s="10"/>
      <c r="ZT406" s="10"/>
      <c r="ZU406" s="10"/>
      <c r="ZV406" s="10"/>
      <c r="ZW406" s="10"/>
      <c r="ZX406" s="10"/>
      <c r="ZY406" s="10"/>
      <c r="ZZ406" s="10"/>
      <c r="AAA406" s="10"/>
      <c r="AAB406" s="10"/>
      <c r="AAC406" s="10"/>
      <c r="AAD406" s="10"/>
      <c r="AAE406" s="10"/>
      <c r="AAF406" s="10"/>
      <c r="AAG406" s="10"/>
      <c r="AAH406" s="10"/>
      <c r="AAI406" s="10"/>
      <c r="AAJ406" s="10"/>
      <c r="AAK406" s="10"/>
      <c r="AAL406" s="10"/>
      <c r="AAM406" s="10"/>
      <c r="AAN406" s="10"/>
      <c r="AAO406" s="10"/>
      <c r="AAP406" s="10"/>
      <c r="AAQ406" s="10"/>
      <c r="AAR406" s="10"/>
      <c r="AAS406" s="10"/>
      <c r="AAT406" s="10"/>
      <c r="AAU406" s="10"/>
      <c r="AAV406" s="10"/>
      <c r="AAW406" s="10"/>
      <c r="AAX406" s="10"/>
      <c r="AAY406" s="10"/>
      <c r="AAZ406" s="10"/>
      <c r="ABA406" s="10"/>
      <c r="ABB406" s="10"/>
      <c r="ABC406" s="10"/>
      <c r="ABD406" s="10"/>
      <c r="ABE406" s="10"/>
      <c r="ABF406" s="10"/>
      <c r="ABG406" s="10"/>
      <c r="ABH406" s="10"/>
      <c r="ABI406" s="10"/>
      <c r="ABJ406" s="10"/>
      <c r="ABK406" s="10"/>
      <c r="ABL406" s="10"/>
      <c r="ABM406" s="10"/>
      <c r="ABN406" s="10"/>
      <c r="ABO406" s="10"/>
      <c r="ABP406" s="10"/>
      <c r="ABQ406" s="10"/>
      <c r="ABR406" s="10"/>
      <c r="ABS406" s="10"/>
      <c r="ABT406" s="10"/>
      <c r="ABU406" s="10"/>
      <c r="ABV406" s="10"/>
      <c r="ABW406" s="10"/>
      <c r="ABX406" s="10"/>
      <c r="ABY406" s="10"/>
      <c r="ABZ406" s="10"/>
      <c r="ACA406" s="10"/>
      <c r="ACB406" s="10"/>
      <c r="ACC406" s="10"/>
      <c r="ACD406" s="10"/>
      <c r="ACE406" s="10"/>
      <c r="ACF406" s="10"/>
      <c r="ACG406" s="10"/>
      <c r="ACH406" s="10"/>
      <c r="ACI406" s="10"/>
      <c r="ACJ406" s="10"/>
      <c r="ACK406" s="10"/>
      <c r="ACL406" s="10"/>
      <c r="ACM406" s="10"/>
      <c r="ACN406" s="10"/>
      <c r="ACO406" s="10"/>
      <c r="ACP406" s="10"/>
      <c r="ACQ406" s="10"/>
      <c r="ACR406" s="10"/>
      <c r="ACS406" s="10"/>
      <c r="ACT406" s="10"/>
      <c r="ACU406" s="10"/>
      <c r="ACV406" s="10"/>
      <c r="ACW406" s="10"/>
      <c r="ACX406" s="10"/>
      <c r="ACY406" s="10"/>
      <c r="ACZ406" s="10"/>
      <c r="ADA406" s="10"/>
      <c r="ADB406" s="10"/>
      <c r="ADC406" s="10"/>
      <c r="ADD406" s="10"/>
      <c r="ADE406" s="10"/>
      <c r="ADF406" s="10"/>
      <c r="ADG406" s="10"/>
      <c r="ADH406" s="10"/>
      <c r="ADI406" s="10"/>
      <c r="ADJ406" s="10"/>
      <c r="ADK406" s="10"/>
      <c r="ADL406" s="10"/>
      <c r="ADM406" s="10"/>
      <c r="ADN406" s="10"/>
      <c r="ADO406" s="10"/>
      <c r="ADP406" s="10"/>
      <c r="ADQ406" s="10"/>
      <c r="ADR406" s="10"/>
      <c r="ADS406" s="10"/>
      <c r="ADT406" s="10"/>
      <c r="ADU406" s="10"/>
      <c r="ADV406" s="10"/>
      <c r="ADW406" s="10"/>
      <c r="ADX406" s="10"/>
      <c r="ADY406" s="10"/>
      <c r="ADZ406" s="10"/>
      <c r="AEA406" s="10"/>
      <c r="AEB406" s="10"/>
      <c r="AEC406" s="10"/>
      <c r="AED406" s="10"/>
      <c r="AEE406" s="10"/>
      <c r="AEF406" s="10"/>
      <c r="AEG406" s="10"/>
      <c r="AEH406" s="10"/>
      <c r="AEI406" s="10"/>
      <c r="AEJ406" s="10"/>
      <c r="AEK406" s="10"/>
      <c r="AEL406" s="10"/>
      <c r="AEM406" s="10"/>
      <c r="AEN406" s="10"/>
      <c r="AEO406" s="10"/>
      <c r="AEP406" s="10"/>
      <c r="AEQ406" s="10"/>
      <c r="AER406" s="10"/>
      <c r="AES406" s="10"/>
      <c r="AET406" s="10"/>
      <c r="AEU406" s="10"/>
      <c r="AEV406" s="10"/>
      <c r="AEW406" s="10"/>
      <c r="AEX406" s="10"/>
      <c r="AEY406" s="10"/>
      <c r="AEZ406" s="10"/>
      <c r="AFA406" s="10"/>
      <c r="AFB406" s="10"/>
      <c r="AFC406" s="10"/>
      <c r="AFD406" s="10"/>
      <c r="AFE406" s="10"/>
      <c r="AFF406" s="10"/>
      <c r="AFG406" s="10"/>
      <c r="AFH406" s="10"/>
      <c r="AFI406" s="10"/>
      <c r="AFJ406" s="10"/>
      <c r="AFK406" s="10"/>
      <c r="AFL406" s="10"/>
      <c r="AFM406" s="10"/>
      <c r="AFN406" s="10"/>
      <c r="AFO406" s="10"/>
      <c r="AFP406" s="10"/>
      <c r="AFQ406" s="10"/>
      <c r="AFR406" s="10"/>
      <c r="AFS406" s="10"/>
      <c r="AFT406" s="10"/>
      <c r="AFU406" s="10"/>
      <c r="AFV406" s="10"/>
      <c r="AFW406" s="10"/>
      <c r="AFX406" s="10"/>
      <c r="AFY406" s="10"/>
      <c r="AFZ406" s="10"/>
      <c r="AGA406" s="10"/>
      <c r="AGB406" s="10"/>
      <c r="AGC406" s="10"/>
      <c r="AGD406" s="10"/>
      <c r="AGE406" s="10"/>
      <c r="AGF406" s="10"/>
      <c r="AGG406" s="10"/>
      <c r="AGH406" s="10"/>
      <c r="AGI406" s="10"/>
      <c r="AGJ406" s="10"/>
      <c r="AGK406" s="10"/>
      <c r="AGL406" s="10"/>
      <c r="AGM406" s="10"/>
      <c r="AGN406" s="10"/>
      <c r="AGO406" s="10"/>
      <c r="AGP406" s="10"/>
      <c r="AGQ406" s="10"/>
      <c r="AGR406" s="10"/>
      <c r="AGS406" s="10"/>
      <c r="AGT406" s="10"/>
      <c r="AGU406" s="10"/>
      <c r="AGV406" s="10"/>
      <c r="AGW406" s="10"/>
      <c r="AGX406" s="10"/>
      <c r="AGY406" s="10"/>
      <c r="AGZ406" s="10"/>
      <c r="AHA406" s="10"/>
      <c r="AHB406" s="10"/>
      <c r="AHC406" s="10"/>
      <c r="AHD406" s="10"/>
      <c r="AHE406" s="10"/>
      <c r="AHF406" s="10"/>
      <c r="AHG406" s="10"/>
      <c r="AHH406" s="10"/>
      <c r="AHI406" s="10"/>
      <c r="AHJ406" s="10"/>
      <c r="AHK406" s="10"/>
      <c r="AHL406" s="10"/>
      <c r="AHM406" s="10"/>
      <c r="AHN406" s="10"/>
      <c r="AHO406" s="10"/>
      <c r="AHP406" s="10"/>
      <c r="AHQ406" s="10"/>
      <c r="AHR406" s="10"/>
      <c r="AHS406" s="10"/>
      <c r="AHT406" s="10"/>
      <c r="AHU406" s="10"/>
      <c r="AHV406" s="10"/>
      <c r="AHW406" s="10"/>
      <c r="AHX406" s="10"/>
      <c r="AHY406" s="10"/>
      <c r="AHZ406" s="10"/>
      <c r="AIA406" s="10"/>
      <c r="AIB406" s="10"/>
      <c r="AIC406" s="10"/>
      <c r="AID406" s="10"/>
      <c r="AIE406" s="10"/>
      <c r="AIF406" s="10"/>
      <c r="AIG406" s="10"/>
      <c r="AIH406" s="10"/>
      <c r="AII406" s="10"/>
      <c r="AIJ406" s="10"/>
      <c r="AIK406" s="10"/>
      <c r="AIL406" s="10"/>
      <c r="AIM406" s="10"/>
      <c r="AIN406" s="10"/>
      <c r="AIO406" s="10"/>
      <c r="AIP406" s="10"/>
      <c r="AIQ406" s="10"/>
      <c r="AIR406" s="10"/>
      <c r="AIS406" s="10"/>
      <c r="AIT406" s="10"/>
      <c r="AIU406" s="10"/>
      <c r="AIV406" s="10"/>
      <c r="AIW406" s="10"/>
      <c r="AIX406" s="10"/>
      <c r="AIY406" s="10"/>
      <c r="AIZ406" s="10"/>
      <c r="AJA406" s="10"/>
      <c r="AJB406" s="10"/>
      <c r="AJC406" s="10"/>
      <c r="AJD406" s="10"/>
      <c r="AJE406" s="10"/>
      <c r="AJF406" s="10"/>
      <c r="AJG406" s="10"/>
      <c r="AJH406" s="10"/>
      <c r="AJI406" s="10"/>
      <c r="AJJ406" s="10"/>
      <c r="AJK406" s="10"/>
      <c r="AJL406" s="10"/>
      <c r="AJM406" s="10"/>
      <c r="AJN406" s="10"/>
      <c r="AJO406" s="10"/>
      <c r="AJP406" s="10"/>
      <c r="AJQ406" s="10"/>
      <c r="AJR406" s="10"/>
      <c r="AJS406" s="10"/>
      <c r="AJT406" s="10"/>
      <c r="AJU406" s="10"/>
      <c r="AJV406" s="10"/>
      <c r="AJW406" s="10"/>
      <c r="AJX406" s="10"/>
      <c r="AJY406" s="10"/>
      <c r="AJZ406" s="10"/>
      <c r="AKA406" s="10"/>
      <c r="AKB406" s="10"/>
      <c r="AKC406" s="10"/>
      <c r="AKD406" s="10"/>
      <c r="AKE406" s="10"/>
      <c r="AKF406" s="10"/>
      <c r="AKG406" s="10"/>
      <c r="AKH406" s="10"/>
      <c r="AKI406" s="10"/>
      <c r="AKJ406" s="10"/>
      <c r="AKK406" s="10"/>
      <c r="AKL406" s="10"/>
      <c r="AKM406" s="10"/>
      <c r="AKN406" s="10"/>
      <c r="AKO406" s="10"/>
      <c r="AKP406" s="10"/>
      <c r="AKQ406" s="10"/>
      <c r="AKR406" s="10"/>
      <c r="AKS406" s="10"/>
      <c r="AKT406" s="10"/>
      <c r="AKU406" s="10"/>
      <c r="AKV406" s="10"/>
      <c r="AKW406" s="10"/>
      <c r="AKX406" s="10"/>
      <c r="AKY406" s="10"/>
      <c r="AKZ406" s="10"/>
      <c r="ALA406" s="10"/>
      <c r="ALB406" s="10"/>
      <c r="ALC406" s="10"/>
      <c r="ALD406" s="10"/>
      <c r="ALE406" s="10"/>
      <c r="ALF406" s="10"/>
      <c r="ALG406" s="10"/>
      <c r="ALH406" s="10"/>
      <c r="ALI406" s="10"/>
      <c r="ALJ406" s="10"/>
      <c r="ALK406" s="10"/>
      <c r="ALL406" s="10"/>
      <c r="ALM406" s="10"/>
      <c r="ALN406" s="10"/>
      <c r="ALO406" s="10"/>
      <c r="ALP406" s="10"/>
      <c r="ALQ406" s="10"/>
      <c r="ALR406" s="10"/>
      <c r="ALS406" s="10"/>
      <c r="ALT406" s="10"/>
      <c r="ALU406" s="10"/>
      <c r="ALV406" s="10"/>
      <c r="ALW406" s="10"/>
      <c r="ALX406" s="10"/>
      <c r="ALY406" s="10"/>
      <c r="ALZ406" s="10"/>
      <c r="AMA406" s="10"/>
      <c r="AMB406" s="10"/>
      <c r="AMC406" s="10"/>
      <c r="AMD406" s="10"/>
      <c r="AME406" s="10"/>
      <c r="AMF406" s="10"/>
      <c r="AMG406" s="10"/>
      <c r="AMH406" s="10"/>
      <c r="AMI406" s="10"/>
      <c r="AMJ406" s="10"/>
      <c r="AMK406" s="10"/>
      <c r="AML406" s="10"/>
      <c r="AMM406" s="10"/>
      <c r="AMN406" s="10"/>
      <c r="AMO406" s="10"/>
      <c r="AMP406" s="10"/>
      <c r="AMQ406" s="10"/>
      <c r="AMR406" s="10"/>
      <c r="AMS406" s="10"/>
      <c r="AMT406" s="10"/>
      <c r="AMU406" s="10"/>
      <c r="AMV406" s="10"/>
      <c r="AMW406" s="10"/>
      <c r="AMX406" s="10"/>
      <c r="AMY406" s="10"/>
      <c r="AMZ406" s="10"/>
      <c r="ANA406" s="10"/>
      <c r="ANB406" s="10"/>
      <c r="ANC406" s="10"/>
      <c r="AND406" s="10"/>
      <c r="ANE406" s="10"/>
      <c r="ANF406" s="10"/>
      <c r="ANG406" s="10"/>
      <c r="ANH406" s="10"/>
      <c r="ANI406" s="10"/>
      <c r="ANJ406" s="10"/>
      <c r="ANK406" s="10"/>
      <c r="ANL406" s="10"/>
      <c r="ANM406" s="10"/>
      <c r="ANN406" s="10"/>
      <c r="ANO406" s="10"/>
      <c r="ANP406" s="10"/>
      <c r="ANQ406" s="10"/>
      <c r="ANR406" s="10"/>
      <c r="ANS406" s="10"/>
      <c r="ANT406" s="10"/>
      <c r="ANU406" s="10"/>
      <c r="ANV406" s="10"/>
      <c r="ANW406" s="10"/>
      <c r="ANX406" s="10"/>
      <c r="ANY406" s="10"/>
      <c r="ANZ406" s="10"/>
      <c r="AOA406" s="10"/>
      <c r="AOB406" s="10"/>
      <c r="AOC406" s="10"/>
      <c r="AOD406" s="10"/>
      <c r="AOE406" s="10"/>
      <c r="AOF406" s="10"/>
      <c r="AOG406" s="10"/>
      <c r="AOH406" s="10"/>
      <c r="AOI406" s="10"/>
      <c r="AOJ406" s="10"/>
      <c r="AOK406" s="10"/>
      <c r="AOL406" s="10"/>
      <c r="AOM406" s="10"/>
      <c r="AON406" s="10"/>
      <c r="AOO406" s="10"/>
      <c r="AOP406" s="10"/>
      <c r="AOQ406" s="10"/>
      <c r="AOR406" s="10"/>
      <c r="AOS406" s="10"/>
      <c r="AOT406" s="10"/>
      <c r="AOU406" s="10"/>
      <c r="AOV406" s="10"/>
      <c r="AOW406" s="10"/>
      <c r="AOX406" s="10"/>
      <c r="AOY406" s="10"/>
      <c r="AOZ406" s="10"/>
      <c r="APA406" s="10"/>
      <c r="APB406" s="10"/>
      <c r="APC406" s="10"/>
      <c r="APD406" s="10"/>
      <c r="APE406" s="10"/>
      <c r="APF406" s="10"/>
      <c r="APG406" s="10"/>
      <c r="APH406" s="10"/>
      <c r="API406" s="10"/>
      <c r="APJ406" s="10"/>
      <c r="APK406" s="10"/>
      <c r="APL406" s="10"/>
      <c r="APM406" s="10"/>
      <c r="APN406" s="10"/>
      <c r="APO406" s="10"/>
      <c r="APP406" s="10"/>
      <c r="APQ406" s="10"/>
      <c r="APR406" s="10"/>
      <c r="APS406" s="10"/>
      <c r="APT406" s="10"/>
      <c r="APU406" s="10"/>
      <c r="APV406" s="10"/>
      <c r="APW406" s="10"/>
      <c r="APX406" s="10"/>
      <c r="APY406" s="10"/>
      <c r="APZ406" s="10"/>
      <c r="AQA406" s="10"/>
      <c r="AQB406" s="10"/>
      <c r="AQC406" s="10"/>
      <c r="AQD406" s="10"/>
      <c r="AQE406" s="10"/>
      <c r="AQF406" s="10"/>
      <c r="AQG406" s="10"/>
      <c r="AQH406" s="10"/>
      <c r="AQI406" s="10"/>
      <c r="AQJ406" s="10"/>
      <c r="AQK406" s="10"/>
      <c r="AQL406" s="10"/>
      <c r="AQM406" s="10"/>
      <c r="AQN406" s="10"/>
      <c r="AQO406" s="10"/>
      <c r="AQP406" s="10"/>
      <c r="AQQ406" s="10"/>
      <c r="AQR406" s="10"/>
      <c r="AQS406" s="10"/>
      <c r="AQT406" s="10"/>
      <c r="AQU406" s="10"/>
      <c r="AQV406" s="10"/>
      <c r="AQW406" s="10"/>
      <c r="AQX406" s="10"/>
      <c r="AQY406" s="10"/>
      <c r="AQZ406" s="10"/>
      <c r="ARA406" s="10"/>
      <c r="ARB406" s="10"/>
      <c r="ARC406" s="10"/>
      <c r="ARD406" s="10"/>
      <c r="ARE406" s="10"/>
      <c r="ARF406" s="10"/>
      <c r="ARG406" s="10"/>
      <c r="ARH406" s="10"/>
      <c r="ARI406" s="10"/>
      <c r="ARJ406" s="10"/>
      <c r="ARK406" s="10"/>
      <c r="ARL406" s="10"/>
      <c r="ARM406" s="10"/>
      <c r="ARN406" s="10"/>
      <c r="ARO406" s="10"/>
      <c r="ARP406" s="10"/>
      <c r="ARQ406" s="10"/>
      <c r="ARR406" s="10"/>
      <c r="ARS406" s="10"/>
      <c r="ART406" s="10"/>
      <c r="ARU406" s="10"/>
      <c r="ARV406" s="10"/>
      <c r="ARW406" s="10"/>
      <c r="ARX406" s="10"/>
      <c r="ARY406" s="10"/>
      <c r="ARZ406" s="10"/>
      <c r="ASA406" s="10"/>
      <c r="ASB406" s="10"/>
      <c r="ASC406" s="10"/>
      <c r="ASD406" s="10"/>
      <c r="ASE406" s="10"/>
      <c r="ASF406" s="10"/>
      <c r="ASG406" s="10"/>
      <c r="ASH406" s="10"/>
      <c r="ASI406" s="10"/>
      <c r="ASJ406" s="10"/>
      <c r="ASK406" s="10"/>
      <c r="ASL406" s="10"/>
      <c r="ASM406" s="10"/>
      <c r="ASN406" s="10"/>
      <c r="ASO406" s="10"/>
      <c r="ASP406" s="10"/>
      <c r="ASQ406" s="10"/>
      <c r="ASR406" s="10"/>
      <c r="ASS406" s="10"/>
      <c r="AST406" s="10"/>
      <c r="ASU406" s="10"/>
      <c r="ASV406" s="10"/>
      <c r="ASW406" s="10"/>
      <c r="ASX406" s="10"/>
      <c r="ASY406" s="10"/>
      <c r="ASZ406" s="10"/>
      <c r="ATA406" s="10"/>
      <c r="ATB406" s="10"/>
      <c r="ATC406" s="10"/>
      <c r="ATD406" s="10"/>
      <c r="ATE406" s="10"/>
      <c r="ATF406" s="10"/>
      <c r="ATG406" s="10"/>
      <c r="ATH406" s="10"/>
      <c r="ATI406" s="10"/>
      <c r="ATJ406" s="10"/>
      <c r="ATK406" s="10"/>
      <c r="ATL406" s="10"/>
      <c r="ATM406" s="10"/>
      <c r="ATN406" s="10"/>
      <c r="ATO406" s="10"/>
      <c r="ATP406" s="10"/>
      <c r="ATQ406" s="10"/>
      <c r="ATR406" s="10"/>
      <c r="ATS406" s="10"/>
      <c r="ATT406" s="10"/>
      <c r="ATU406" s="10"/>
      <c r="ATV406" s="10"/>
      <c r="ATW406" s="10"/>
      <c r="ATX406" s="10"/>
      <c r="ATY406" s="10"/>
      <c r="ATZ406" s="10"/>
      <c r="AUA406" s="10"/>
      <c r="AUB406" s="10"/>
      <c r="AUC406" s="10"/>
      <c r="AUD406" s="10"/>
      <c r="AUE406" s="10"/>
      <c r="AUF406" s="10"/>
      <c r="AUG406" s="10"/>
      <c r="AUH406" s="10"/>
      <c r="AUI406" s="10"/>
      <c r="AUJ406" s="10"/>
      <c r="AUK406" s="10"/>
      <c r="AUL406" s="10"/>
      <c r="AUM406" s="10"/>
      <c r="AUN406" s="10"/>
      <c r="AUO406" s="10"/>
      <c r="AUP406" s="10"/>
      <c r="AUQ406" s="10"/>
      <c r="AUR406" s="10"/>
      <c r="AUS406" s="10"/>
      <c r="AUT406" s="10"/>
      <c r="AUU406" s="10"/>
      <c r="AUV406" s="10"/>
      <c r="AUW406" s="10"/>
      <c r="AUX406" s="10"/>
      <c r="AUY406" s="10"/>
      <c r="AUZ406" s="10"/>
      <c r="AVA406" s="10"/>
      <c r="AVB406" s="10"/>
      <c r="AVC406" s="10"/>
      <c r="AVD406" s="10"/>
      <c r="AVE406" s="10"/>
      <c r="AVF406" s="10"/>
      <c r="AVG406" s="10"/>
      <c r="AVH406" s="10"/>
      <c r="AVI406" s="10"/>
      <c r="AVJ406" s="10"/>
      <c r="AVK406" s="10"/>
      <c r="AVL406" s="10"/>
      <c r="AVM406" s="10"/>
      <c r="AVN406" s="10"/>
      <c r="AVO406" s="10"/>
      <c r="AVP406" s="10"/>
      <c r="AVQ406" s="10"/>
      <c r="AVR406" s="10"/>
      <c r="AVS406" s="10"/>
      <c r="AVT406" s="10"/>
      <c r="AVU406" s="10"/>
      <c r="AVV406" s="10"/>
      <c r="AVW406" s="10"/>
      <c r="AVX406" s="10"/>
      <c r="AVY406" s="10"/>
      <c r="AVZ406" s="10"/>
      <c r="AWA406" s="10"/>
      <c r="AWB406" s="10"/>
      <c r="AWC406" s="10"/>
      <c r="AWD406" s="10"/>
      <c r="AWE406" s="10"/>
      <c r="AWF406" s="10"/>
      <c r="AWG406" s="10"/>
      <c r="AWH406" s="10"/>
      <c r="AWI406" s="10"/>
      <c r="AWJ406" s="10"/>
      <c r="AWK406" s="10"/>
      <c r="AWL406" s="10"/>
      <c r="AWM406" s="10"/>
      <c r="AWN406" s="10"/>
      <c r="AWO406" s="10"/>
      <c r="AWP406" s="10"/>
      <c r="AWQ406" s="10"/>
      <c r="AWR406" s="10"/>
      <c r="AWS406" s="10"/>
      <c r="AWT406" s="10"/>
      <c r="AWU406" s="10"/>
      <c r="AWV406" s="10"/>
      <c r="AWW406" s="10"/>
      <c r="AWX406" s="10"/>
      <c r="AWY406" s="10"/>
      <c r="AWZ406" s="10"/>
      <c r="AXA406" s="10"/>
      <c r="AXB406" s="10"/>
      <c r="AXC406" s="10"/>
      <c r="AXD406" s="10"/>
      <c r="AXE406" s="10"/>
      <c r="AXF406" s="10"/>
      <c r="AXG406" s="10"/>
      <c r="AXH406" s="10"/>
      <c r="AXI406" s="10"/>
      <c r="AXJ406" s="10"/>
      <c r="AXK406" s="10"/>
      <c r="AXL406" s="10"/>
      <c r="AXM406" s="10"/>
      <c r="AXN406" s="10"/>
      <c r="AXO406" s="10"/>
      <c r="AXP406" s="10"/>
      <c r="AXQ406" s="10"/>
      <c r="AXR406" s="10"/>
      <c r="AXS406" s="10"/>
      <c r="AXT406" s="10"/>
      <c r="AXU406" s="10"/>
      <c r="AXV406" s="10"/>
      <c r="AXW406" s="10"/>
      <c r="AXX406" s="10"/>
      <c r="AXY406" s="10"/>
      <c r="AXZ406" s="10"/>
      <c r="AYA406" s="10"/>
      <c r="AYB406" s="10"/>
      <c r="AYC406" s="10"/>
      <c r="AYD406" s="10"/>
      <c r="AYE406" s="10"/>
      <c r="AYF406" s="10"/>
      <c r="AYG406" s="10"/>
      <c r="AYH406" s="10"/>
      <c r="AYI406" s="10"/>
      <c r="AYJ406" s="10"/>
      <c r="AYK406" s="10"/>
      <c r="AYL406" s="10"/>
      <c r="AYM406" s="10"/>
      <c r="AYN406" s="10"/>
      <c r="AYO406" s="10"/>
      <c r="AYP406" s="10"/>
      <c r="AYQ406" s="10"/>
      <c r="AYR406" s="10"/>
      <c r="AYS406" s="10"/>
      <c r="AYT406" s="10"/>
      <c r="AYU406" s="10"/>
      <c r="AYV406" s="10"/>
      <c r="AYW406" s="10"/>
      <c r="AYX406" s="10"/>
      <c r="AYY406" s="10"/>
      <c r="AYZ406" s="10"/>
      <c r="AZA406" s="10"/>
      <c r="AZB406" s="10"/>
      <c r="AZC406" s="10"/>
      <c r="AZD406" s="10"/>
      <c r="AZE406" s="10"/>
      <c r="AZF406" s="10"/>
      <c r="AZG406" s="10"/>
      <c r="AZH406" s="10"/>
      <c r="AZI406" s="10"/>
      <c r="AZJ406" s="10"/>
      <c r="AZK406" s="10"/>
      <c r="AZL406" s="10"/>
      <c r="AZM406" s="10"/>
      <c r="AZN406" s="10"/>
      <c r="AZO406" s="10"/>
      <c r="AZP406" s="10"/>
      <c r="AZQ406" s="10"/>
      <c r="AZR406" s="10"/>
      <c r="AZS406" s="10"/>
      <c r="AZT406" s="10"/>
      <c r="AZU406" s="10"/>
      <c r="AZV406" s="10"/>
      <c r="AZW406" s="10"/>
      <c r="AZX406" s="10"/>
      <c r="AZY406" s="10"/>
      <c r="AZZ406" s="10"/>
      <c r="BAA406" s="10"/>
      <c r="BAB406" s="10"/>
      <c r="BAC406" s="10"/>
      <c r="BAD406" s="10"/>
      <c r="BAE406" s="10"/>
      <c r="BAF406" s="10"/>
      <c r="BAG406" s="10"/>
      <c r="BAH406" s="10"/>
      <c r="BAI406" s="10"/>
      <c r="BAJ406" s="10"/>
      <c r="BAK406" s="10"/>
      <c r="BAL406" s="10"/>
      <c r="BAM406" s="10"/>
      <c r="BAN406" s="10"/>
      <c r="BAO406" s="10"/>
      <c r="BAP406" s="10"/>
      <c r="BAQ406" s="10"/>
      <c r="BAR406" s="10"/>
      <c r="BAS406" s="10"/>
      <c r="BAT406" s="10"/>
      <c r="BAU406" s="10"/>
      <c r="BAV406" s="10"/>
      <c r="BAW406" s="10"/>
      <c r="BAX406" s="10"/>
      <c r="BAY406" s="10"/>
      <c r="BAZ406" s="10"/>
      <c r="BBA406" s="10"/>
      <c r="BBB406" s="10"/>
      <c r="BBC406" s="10"/>
      <c r="BBD406" s="10"/>
      <c r="BBE406" s="10"/>
      <c r="BBF406" s="10"/>
      <c r="BBG406" s="10"/>
      <c r="BBH406" s="10"/>
      <c r="BBI406" s="10"/>
      <c r="BBJ406" s="10"/>
      <c r="BBK406" s="10"/>
      <c r="BBL406" s="10"/>
      <c r="BBM406" s="10"/>
      <c r="BBN406" s="10"/>
      <c r="BBO406" s="10"/>
      <c r="BBP406" s="10"/>
      <c r="BBQ406" s="10"/>
      <c r="BBR406" s="10"/>
      <c r="BBS406" s="10"/>
      <c r="BBT406" s="10"/>
      <c r="BBU406" s="10"/>
      <c r="BBV406" s="10"/>
      <c r="BBW406" s="10"/>
      <c r="BBX406" s="10"/>
      <c r="BBY406" s="10"/>
      <c r="BBZ406" s="10"/>
      <c r="BCA406" s="10"/>
      <c r="BCB406" s="10"/>
      <c r="BCC406" s="10"/>
      <c r="BCD406" s="10"/>
      <c r="BCE406" s="10"/>
      <c r="BCF406" s="10"/>
      <c r="BCG406" s="10"/>
      <c r="BCH406" s="10"/>
      <c r="BCI406" s="10"/>
      <c r="BCJ406" s="10"/>
      <c r="BCK406" s="10"/>
      <c r="BCL406" s="10"/>
      <c r="BCM406" s="10"/>
      <c r="BCN406" s="10"/>
      <c r="BCO406" s="10"/>
      <c r="BCP406" s="10"/>
      <c r="BCQ406" s="10"/>
      <c r="BCR406" s="10"/>
      <c r="BCS406" s="10"/>
      <c r="BCT406" s="10"/>
    </row>
    <row r="407" spans="1:1450" s="37" customFormat="1" x14ac:dyDescent="0.25">
      <c r="A407" s="17" t="s">
        <v>503</v>
      </c>
      <c r="B407" s="43" t="s">
        <v>503</v>
      </c>
      <c r="C407" s="43" t="s">
        <v>84</v>
      </c>
      <c r="D407" s="43" t="s">
        <v>563</v>
      </c>
      <c r="E407" s="43" t="s">
        <v>560</v>
      </c>
      <c r="F407" s="43" t="s">
        <v>488</v>
      </c>
      <c r="G407" s="43">
        <v>4083</v>
      </c>
      <c r="H407" s="43">
        <v>351</v>
      </c>
      <c r="I407" s="43">
        <v>277</v>
      </c>
      <c r="J407" s="29"/>
      <c r="K407" s="29"/>
      <c r="L407" s="29"/>
      <c r="M407" s="29"/>
      <c r="N407" s="29"/>
      <c r="O407" s="29" t="str">
        <f t="shared" si="70"/>
        <v/>
      </c>
      <c r="P407" s="29"/>
      <c r="Q407" s="44">
        <f>ABS(G407-$K$404)</f>
        <v>521.39999999999964</v>
      </c>
      <c r="R407" s="30">
        <f>IF(Q407&gt;$P$404,"",G407)</f>
        <v>4083</v>
      </c>
      <c r="S407" s="30">
        <f t="shared" si="71"/>
        <v>277</v>
      </c>
      <c r="T407" s="29"/>
      <c r="U407" s="29"/>
      <c r="V407" s="29"/>
      <c r="W407" s="44">
        <f>IF(R407="","",((R407-$T$404)/S407)^2)</f>
        <v>3.5430927028893855</v>
      </c>
      <c r="X407" s="29"/>
      <c r="Y407" s="31"/>
      <c r="Z407" s="31"/>
      <c r="AA407" s="31"/>
      <c r="AB407" s="31"/>
      <c r="AC407" s="29"/>
      <c r="AD407" s="29"/>
      <c r="AE407" s="29"/>
      <c r="AF407" s="29"/>
      <c r="AG407" s="63"/>
      <c r="AH407" s="32"/>
      <c r="AI407" s="32"/>
      <c r="AJ407" s="32"/>
      <c r="AK407" s="32"/>
      <c r="AL407" s="29"/>
      <c r="AM407" s="29"/>
      <c r="AN407" s="29"/>
      <c r="AO407" s="29"/>
      <c r="AP407" s="29"/>
      <c r="AQ407" s="29"/>
      <c r="AR407" s="29"/>
      <c r="AS407" s="29"/>
      <c r="AT407" s="29"/>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c r="IC407" s="10"/>
      <c r="ID407" s="10"/>
      <c r="IE407" s="10"/>
      <c r="IF407" s="10"/>
      <c r="IG407" s="10"/>
      <c r="IH407" s="10"/>
      <c r="II407" s="10"/>
      <c r="IJ407" s="10"/>
      <c r="IK407" s="10"/>
      <c r="IL407" s="10"/>
      <c r="IM407" s="10"/>
      <c r="IN407" s="10"/>
      <c r="IO407" s="10"/>
      <c r="IP407" s="10"/>
      <c r="IQ407" s="10"/>
      <c r="IR407" s="10"/>
      <c r="IS407" s="10"/>
      <c r="IT407" s="10"/>
      <c r="IU407" s="10"/>
      <c r="IV407" s="10"/>
      <c r="IW407" s="10"/>
      <c r="IX407" s="10"/>
      <c r="IY407" s="10"/>
      <c r="IZ407" s="10"/>
      <c r="JA407" s="10"/>
      <c r="JB407" s="10"/>
      <c r="JC407" s="10"/>
      <c r="JD407" s="10"/>
      <c r="JE407" s="10"/>
      <c r="JF407" s="10"/>
      <c r="JG407" s="10"/>
      <c r="JH407" s="10"/>
      <c r="JI407" s="10"/>
      <c r="JJ407" s="10"/>
      <c r="JK407" s="10"/>
      <c r="JL407" s="10"/>
      <c r="JM407" s="10"/>
      <c r="JN407" s="10"/>
      <c r="JO407" s="10"/>
      <c r="JP407" s="10"/>
      <c r="JQ407" s="10"/>
      <c r="JR407" s="10"/>
      <c r="JS407" s="10"/>
      <c r="JT407" s="10"/>
      <c r="JU407" s="10"/>
      <c r="JV407" s="10"/>
      <c r="JW407" s="10"/>
      <c r="JX407" s="10"/>
      <c r="JY407" s="10"/>
      <c r="JZ407" s="10"/>
      <c r="KA407" s="10"/>
      <c r="KB407" s="10"/>
      <c r="KC407" s="10"/>
      <c r="KD407" s="10"/>
      <c r="KE407" s="10"/>
      <c r="KF407" s="10"/>
      <c r="KG407" s="10"/>
      <c r="KH407" s="10"/>
      <c r="KI407" s="10"/>
      <c r="KJ407" s="10"/>
      <c r="KK407" s="10"/>
      <c r="KL407" s="10"/>
      <c r="KM407" s="10"/>
      <c r="KN407" s="10"/>
      <c r="KO407" s="10"/>
      <c r="KP407" s="10"/>
      <c r="KQ407" s="10"/>
      <c r="KR407" s="10"/>
      <c r="KS407" s="10"/>
      <c r="KT407" s="10"/>
      <c r="KU407" s="10"/>
      <c r="KV407" s="10"/>
      <c r="KW407" s="10"/>
      <c r="KX407" s="10"/>
      <c r="KY407" s="10"/>
      <c r="KZ407" s="10"/>
      <c r="LA407" s="10"/>
      <c r="LB407" s="10"/>
      <c r="LC407" s="10"/>
      <c r="LD407" s="10"/>
      <c r="LE407" s="10"/>
      <c r="LF407" s="10"/>
      <c r="LG407" s="10"/>
      <c r="LH407" s="10"/>
      <c r="LI407" s="10"/>
      <c r="LJ407" s="10"/>
      <c r="LK407" s="10"/>
      <c r="LL407" s="10"/>
      <c r="LM407" s="10"/>
      <c r="LN407" s="10"/>
      <c r="LO407" s="10"/>
      <c r="LP407" s="10"/>
      <c r="LQ407" s="10"/>
      <c r="LR407" s="10"/>
      <c r="LS407" s="10"/>
      <c r="LT407" s="10"/>
      <c r="LU407" s="10"/>
      <c r="LV407" s="10"/>
      <c r="LW407" s="10"/>
      <c r="LX407" s="10"/>
      <c r="LY407" s="10"/>
      <c r="LZ407" s="10"/>
      <c r="MA407" s="10"/>
      <c r="MB407" s="10"/>
      <c r="MC407" s="10"/>
      <c r="MD407" s="10"/>
      <c r="ME407" s="10"/>
      <c r="MF407" s="10"/>
      <c r="MG407" s="10"/>
      <c r="MH407" s="10"/>
      <c r="MI407" s="10"/>
      <c r="MJ407" s="10"/>
      <c r="MK407" s="10"/>
      <c r="ML407" s="10"/>
      <c r="MM407" s="10"/>
      <c r="MN407" s="10"/>
      <c r="MO407" s="10"/>
      <c r="MP407" s="10"/>
      <c r="MQ407" s="10"/>
      <c r="MR407" s="10"/>
      <c r="MS407" s="10"/>
      <c r="MT407" s="10"/>
      <c r="MU407" s="10"/>
      <c r="MV407" s="10"/>
      <c r="MW407" s="10"/>
      <c r="MX407" s="10"/>
      <c r="MY407" s="10"/>
      <c r="MZ407" s="10"/>
      <c r="NA407" s="10"/>
      <c r="NB407" s="10"/>
      <c r="NC407" s="10"/>
      <c r="ND407" s="10"/>
      <c r="NE407" s="10"/>
      <c r="NF407" s="10"/>
      <c r="NG407" s="10"/>
      <c r="NH407" s="10"/>
      <c r="NI407" s="10"/>
      <c r="NJ407" s="10"/>
      <c r="NK407" s="10"/>
      <c r="NL407" s="10"/>
      <c r="NM407" s="10"/>
      <c r="NN407" s="10"/>
      <c r="NO407" s="10"/>
      <c r="NP407" s="10"/>
      <c r="NQ407" s="10"/>
      <c r="NR407" s="10"/>
      <c r="NS407" s="10"/>
      <c r="NT407" s="10"/>
      <c r="NU407" s="10"/>
      <c r="NV407" s="10"/>
      <c r="NW407" s="10"/>
      <c r="NX407" s="10"/>
      <c r="NY407" s="10"/>
      <c r="NZ407" s="10"/>
      <c r="OA407" s="10"/>
      <c r="OB407" s="10"/>
      <c r="OC407" s="10"/>
      <c r="OD407" s="10"/>
      <c r="OE407" s="10"/>
      <c r="OF407" s="10"/>
      <c r="OG407" s="10"/>
      <c r="OH407" s="10"/>
      <c r="OI407" s="10"/>
      <c r="OJ407" s="10"/>
      <c r="OK407" s="10"/>
      <c r="OL407" s="10"/>
      <c r="OM407" s="10"/>
      <c r="ON407" s="10"/>
      <c r="OO407" s="10"/>
      <c r="OP407" s="10"/>
      <c r="OQ407" s="10"/>
      <c r="OR407" s="10"/>
      <c r="OS407" s="10"/>
      <c r="OT407" s="10"/>
      <c r="OU407" s="10"/>
      <c r="OV407" s="10"/>
      <c r="OW407" s="10"/>
      <c r="OX407" s="10"/>
      <c r="OY407" s="10"/>
      <c r="OZ407" s="10"/>
      <c r="PA407" s="10"/>
      <c r="PB407" s="10"/>
      <c r="PC407" s="10"/>
      <c r="PD407" s="10"/>
      <c r="PE407" s="10"/>
      <c r="PF407" s="10"/>
      <c r="PG407" s="10"/>
      <c r="PH407" s="10"/>
      <c r="PI407" s="10"/>
      <c r="PJ407" s="10"/>
      <c r="PK407" s="10"/>
      <c r="PL407" s="10"/>
      <c r="PM407" s="10"/>
      <c r="PN407" s="10"/>
      <c r="PO407" s="10"/>
      <c r="PP407" s="10"/>
      <c r="PQ407" s="10"/>
      <c r="PR407" s="10"/>
      <c r="PS407" s="10"/>
      <c r="PT407" s="10"/>
      <c r="PU407" s="10"/>
      <c r="PV407" s="10"/>
      <c r="PW407" s="10"/>
      <c r="PX407" s="10"/>
      <c r="PY407" s="10"/>
      <c r="PZ407" s="10"/>
      <c r="QA407" s="10"/>
      <c r="QB407" s="10"/>
      <c r="QC407" s="10"/>
      <c r="QD407" s="10"/>
      <c r="QE407" s="10"/>
      <c r="QF407" s="10"/>
      <c r="QG407" s="10"/>
      <c r="QH407" s="10"/>
      <c r="QI407" s="10"/>
      <c r="QJ407" s="10"/>
      <c r="QK407" s="10"/>
      <c r="QL407" s="10"/>
      <c r="QM407" s="10"/>
      <c r="QN407" s="10"/>
      <c r="QO407" s="10"/>
      <c r="QP407" s="10"/>
      <c r="QQ407" s="10"/>
      <c r="QR407" s="10"/>
      <c r="QS407" s="10"/>
      <c r="QT407" s="10"/>
      <c r="QU407" s="10"/>
      <c r="QV407" s="10"/>
      <c r="QW407" s="10"/>
      <c r="QX407" s="10"/>
      <c r="QY407" s="10"/>
      <c r="QZ407" s="10"/>
      <c r="RA407" s="10"/>
      <c r="RB407" s="10"/>
      <c r="RC407" s="10"/>
      <c r="RD407" s="10"/>
      <c r="RE407" s="10"/>
      <c r="RF407" s="10"/>
      <c r="RG407" s="10"/>
      <c r="RH407" s="10"/>
      <c r="RI407" s="10"/>
      <c r="RJ407" s="10"/>
      <c r="RK407" s="10"/>
      <c r="RL407" s="10"/>
      <c r="RM407" s="10"/>
      <c r="RN407" s="10"/>
      <c r="RO407" s="10"/>
      <c r="RP407" s="10"/>
      <c r="RQ407" s="10"/>
      <c r="RR407" s="10"/>
      <c r="RS407" s="10"/>
      <c r="RT407" s="10"/>
      <c r="RU407" s="10"/>
      <c r="RV407" s="10"/>
      <c r="RW407" s="10"/>
      <c r="RX407" s="10"/>
      <c r="RY407" s="10"/>
      <c r="RZ407" s="10"/>
      <c r="SA407" s="10"/>
      <c r="SB407" s="10"/>
      <c r="SC407" s="10"/>
      <c r="SD407" s="10"/>
      <c r="SE407" s="10"/>
      <c r="SF407" s="10"/>
      <c r="SG407" s="10"/>
      <c r="SH407" s="10"/>
      <c r="SI407" s="10"/>
      <c r="SJ407" s="10"/>
      <c r="SK407" s="10"/>
      <c r="SL407" s="10"/>
      <c r="SM407" s="10"/>
      <c r="SN407" s="10"/>
      <c r="SO407" s="10"/>
      <c r="SP407" s="10"/>
      <c r="SQ407" s="10"/>
      <c r="SR407" s="10"/>
      <c r="SS407" s="10"/>
      <c r="ST407" s="10"/>
      <c r="SU407" s="10"/>
      <c r="SV407" s="10"/>
      <c r="SW407" s="10"/>
      <c r="SX407" s="10"/>
      <c r="SY407" s="10"/>
      <c r="SZ407" s="10"/>
      <c r="TA407" s="10"/>
      <c r="TB407" s="10"/>
      <c r="TC407" s="10"/>
      <c r="TD407" s="10"/>
      <c r="TE407" s="10"/>
      <c r="TF407" s="10"/>
      <c r="TG407" s="10"/>
      <c r="TH407" s="10"/>
      <c r="TI407" s="10"/>
      <c r="TJ407" s="10"/>
      <c r="TK407" s="10"/>
      <c r="TL407" s="10"/>
      <c r="TM407" s="10"/>
      <c r="TN407" s="10"/>
      <c r="TO407" s="10"/>
      <c r="TP407" s="10"/>
      <c r="TQ407" s="10"/>
      <c r="TR407" s="10"/>
      <c r="TS407" s="10"/>
      <c r="TT407" s="10"/>
      <c r="TU407" s="10"/>
      <c r="TV407" s="10"/>
      <c r="TW407" s="10"/>
      <c r="TX407" s="10"/>
      <c r="TY407" s="10"/>
      <c r="TZ407" s="10"/>
      <c r="UA407" s="10"/>
      <c r="UB407" s="10"/>
      <c r="UC407" s="10"/>
      <c r="UD407" s="10"/>
      <c r="UE407" s="10"/>
      <c r="UF407" s="10"/>
      <c r="UG407" s="10"/>
      <c r="UH407" s="10"/>
      <c r="UI407" s="10"/>
      <c r="UJ407" s="10"/>
      <c r="UK407" s="10"/>
      <c r="UL407" s="10"/>
      <c r="UM407" s="10"/>
      <c r="UN407" s="10"/>
      <c r="UO407" s="10"/>
      <c r="UP407" s="10"/>
      <c r="UQ407" s="10"/>
      <c r="UR407" s="10"/>
      <c r="US407" s="10"/>
      <c r="UT407" s="10"/>
      <c r="UU407" s="10"/>
      <c r="UV407" s="10"/>
      <c r="UW407" s="10"/>
      <c r="UX407" s="10"/>
      <c r="UY407" s="10"/>
      <c r="UZ407" s="10"/>
      <c r="VA407" s="10"/>
      <c r="VB407" s="10"/>
      <c r="VC407" s="10"/>
      <c r="VD407" s="10"/>
      <c r="VE407" s="10"/>
      <c r="VF407" s="10"/>
      <c r="VG407" s="10"/>
      <c r="VH407" s="10"/>
      <c r="VI407" s="10"/>
      <c r="VJ407" s="10"/>
      <c r="VK407" s="10"/>
      <c r="VL407" s="10"/>
      <c r="VM407" s="10"/>
      <c r="VN407" s="10"/>
      <c r="VO407" s="10"/>
      <c r="VP407" s="10"/>
      <c r="VQ407" s="10"/>
      <c r="VR407" s="10"/>
      <c r="VS407" s="10"/>
      <c r="VT407" s="10"/>
      <c r="VU407" s="10"/>
      <c r="VV407" s="10"/>
      <c r="VW407" s="10"/>
      <c r="VX407" s="10"/>
      <c r="VY407" s="10"/>
      <c r="VZ407" s="10"/>
      <c r="WA407" s="10"/>
      <c r="WB407" s="10"/>
      <c r="WC407" s="10"/>
      <c r="WD407" s="10"/>
      <c r="WE407" s="10"/>
      <c r="WF407" s="10"/>
      <c r="WG407" s="10"/>
      <c r="WH407" s="10"/>
      <c r="WI407" s="10"/>
      <c r="WJ407" s="10"/>
      <c r="WK407" s="10"/>
      <c r="WL407" s="10"/>
      <c r="WM407" s="10"/>
      <c r="WN407" s="10"/>
      <c r="WO407" s="10"/>
      <c r="WP407" s="10"/>
      <c r="WQ407" s="10"/>
      <c r="WR407" s="10"/>
      <c r="WS407" s="10"/>
      <c r="WT407" s="10"/>
      <c r="WU407" s="10"/>
      <c r="WV407" s="10"/>
      <c r="WW407" s="10"/>
      <c r="WX407" s="10"/>
      <c r="WY407" s="10"/>
      <c r="WZ407" s="10"/>
      <c r="XA407" s="10"/>
      <c r="XB407" s="10"/>
      <c r="XC407" s="10"/>
      <c r="XD407" s="10"/>
      <c r="XE407" s="10"/>
      <c r="XF407" s="10"/>
      <c r="XG407" s="10"/>
      <c r="XH407" s="10"/>
      <c r="XI407" s="10"/>
      <c r="XJ407" s="10"/>
      <c r="XK407" s="10"/>
      <c r="XL407" s="10"/>
      <c r="XM407" s="10"/>
      <c r="XN407" s="10"/>
      <c r="XO407" s="10"/>
      <c r="XP407" s="10"/>
      <c r="XQ407" s="10"/>
      <c r="XR407" s="10"/>
      <c r="XS407" s="10"/>
      <c r="XT407" s="10"/>
      <c r="XU407" s="10"/>
      <c r="XV407" s="10"/>
      <c r="XW407" s="10"/>
      <c r="XX407" s="10"/>
      <c r="XY407" s="10"/>
      <c r="XZ407" s="10"/>
      <c r="YA407" s="10"/>
      <c r="YB407" s="10"/>
      <c r="YC407" s="10"/>
      <c r="YD407" s="10"/>
      <c r="YE407" s="10"/>
      <c r="YF407" s="10"/>
      <c r="YG407" s="10"/>
      <c r="YH407" s="10"/>
      <c r="YI407" s="10"/>
      <c r="YJ407" s="10"/>
      <c r="YK407" s="10"/>
      <c r="YL407" s="10"/>
      <c r="YM407" s="10"/>
      <c r="YN407" s="10"/>
      <c r="YO407" s="10"/>
      <c r="YP407" s="10"/>
      <c r="YQ407" s="10"/>
      <c r="YR407" s="10"/>
      <c r="YS407" s="10"/>
      <c r="YT407" s="10"/>
      <c r="YU407" s="10"/>
      <c r="YV407" s="10"/>
      <c r="YW407" s="10"/>
      <c r="YX407" s="10"/>
      <c r="YY407" s="10"/>
      <c r="YZ407" s="10"/>
      <c r="ZA407" s="10"/>
      <c r="ZB407" s="10"/>
      <c r="ZC407" s="10"/>
      <c r="ZD407" s="10"/>
      <c r="ZE407" s="10"/>
      <c r="ZF407" s="10"/>
      <c r="ZG407" s="10"/>
      <c r="ZH407" s="10"/>
      <c r="ZI407" s="10"/>
      <c r="ZJ407" s="10"/>
      <c r="ZK407" s="10"/>
      <c r="ZL407" s="10"/>
      <c r="ZM407" s="10"/>
      <c r="ZN407" s="10"/>
      <c r="ZO407" s="10"/>
      <c r="ZP407" s="10"/>
      <c r="ZQ407" s="10"/>
      <c r="ZR407" s="10"/>
      <c r="ZS407" s="10"/>
      <c r="ZT407" s="10"/>
      <c r="ZU407" s="10"/>
      <c r="ZV407" s="10"/>
      <c r="ZW407" s="10"/>
      <c r="ZX407" s="10"/>
      <c r="ZY407" s="10"/>
      <c r="ZZ407" s="10"/>
      <c r="AAA407" s="10"/>
      <c r="AAB407" s="10"/>
      <c r="AAC407" s="10"/>
      <c r="AAD407" s="10"/>
      <c r="AAE407" s="10"/>
      <c r="AAF407" s="10"/>
      <c r="AAG407" s="10"/>
      <c r="AAH407" s="10"/>
      <c r="AAI407" s="10"/>
      <c r="AAJ407" s="10"/>
      <c r="AAK407" s="10"/>
      <c r="AAL407" s="10"/>
      <c r="AAM407" s="10"/>
      <c r="AAN407" s="10"/>
      <c r="AAO407" s="10"/>
      <c r="AAP407" s="10"/>
      <c r="AAQ407" s="10"/>
      <c r="AAR407" s="10"/>
      <c r="AAS407" s="10"/>
      <c r="AAT407" s="10"/>
      <c r="AAU407" s="10"/>
      <c r="AAV407" s="10"/>
      <c r="AAW407" s="10"/>
      <c r="AAX407" s="10"/>
      <c r="AAY407" s="10"/>
      <c r="AAZ407" s="10"/>
      <c r="ABA407" s="10"/>
      <c r="ABB407" s="10"/>
      <c r="ABC407" s="10"/>
      <c r="ABD407" s="10"/>
      <c r="ABE407" s="10"/>
      <c r="ABF407" s="10"/>
      <c r="ABG407" s="10"/>
      <c r="ABH407" s="10"/>
      <c r="ABI407" s="10"/>
      <c r="ABJ407" s="10"/>
      <c r="ABK407" s="10"/>
      <c r="ABL407" s="10"/>
      <c r="ABM407" s="10"/>
      <c r="ABN407" s="10"/>
      <c r="ABO407" s="10"/>
      <c r="ABP407" s="10"/>
      <c r="ABQ407" s="10"/>
      <c r="ABR407" s="10"/>
      <c r="ABS407" s="10"/>
      <c r="ABT407" s="10"/>
      <c r="ABU407" s="10"/>
      <c r="ABV407" s="10"/>
      <c r="ABW407" s="10"/>
      <c r="ABX407" s="10"/>
      <c r="ABY407" s="10"/>
      <c r="ABZ407" s="10"/>
      <c r="ACA407" s="10"/>
      <c r="ACB407" s="10"/>
      <c r="ACC407" s="10"/>
      <c r="ACD407" s="10"/>
      <c r="ACE407" s="10"/>
      <c r="ACF407" s="10"/>
      <c r="ACG407" s="10"/>
      <c r="ACH407" s="10"/>
      <c r="ACI407" s="10"/>
      <c r="ACJ407" s="10"/>
      <c r="ACK407" s="10"/>
      <c r="ACL407" s="10"/>
      <c r="ACM407" s="10"/>
      <c r="ACN407" s="10"/>
      <c r="ACO407" s="10"/>
      <c r="ACP407" s="10"/>
      <c r="ACQ407" s="10"/>
      <c r="ACR407" s="10"/>
      <c r="ACS407" s="10"/>
      <c r="ACT407" s="10"/>
      <c r="ACU407" s="10"/>
      <c r="ACV407" s="10"/>
      <c r="ACW407" s="10"/>
      <c r="ACX407" s="10"/>
      <c r="ACY407" s="10"/>
      <c r="ACZ407" s="10"/>
      <c r="ADA407" s="10"/>
      <c r="ADB407" s="10"/>
      <c r="ADC407" s="10"/>
      <c r="ADD407" s="10"/>
      <c r="ADE407" s="10"/>
      <c r="ADF407" s="10"/>
      <c r="ADG407" s="10"/>
      <c r="ADH407" s="10"/>
      <c r="ADI407" s="10"/>
      <c r="ADJ407" s="10"/>
      <c r="ADK407" s="10"/>
      <c r="ADL407" s="10"/>
      <c r="ADM407" s="10"/>
      <c r="ADN407" s="10"/>
      <c r="ADO407" s="10"/>
      <c r="ADP407" s="10"/>
      <c r="ADQ407" s="10"/>
      <c r="ADR407" s="10"/>
      <c r="ADS407" s="10"/>
      <c r="ADT407" s="10"/>
      <c r="ADU407" s="10"/>
      <c r="ADV407" s="10"/>
      <c r="ADW407" s="10"/>
      <c r="ADX407" s="10"/>
      <c r="ADY407" s="10"/>
      <c r="ADZ407" s="10"/>
      <c r="AEA407" s="10"/>
      <c r="AEB407" s="10"/>
      <c r="AEC407" s="10"/>
      <c r="AED407" s="10"/>
      <c r="AEE407" s="10"/>
      <c r="AEF407" s="10"/>
      <c r="AEG407" s="10"/>
      <c r="AEH407" s="10"/>
      <c r="AEI407" s="10"/>
      <c r="AEJ407" s="10"/>
      <c r="AEK407" s="10"/>
      <c r="AEL407" s="10"/>
      <c r="AEM407" s="10"/>
      <c r="AEN407" s="10"/>
      <c r="AEO407" s="10"/>
      <c r="AEP407" s="10"/>
      <c r="AEQ407" s="10"/>
      <c r="AER407" s="10"/>
      <c r="AES407" s="10"/>
      <c r="AET407" s="10"/>
      <c r="AEU407" s="10"/>
      <c r="AEV407" s="10"/>
      <c r="AEW407" s="10"/>
      <c r="AEX407" s="10"/>
      <c r="AEY407" s="10"/>
      <c r="AEZ407" s="10"/>
      <c r="AFA407" s="10"/>
      <c r="AFB407" s="10"/>
      <c r="AFC407" s="10"/>
      <c r="AFD407" s="10"/>
      <c r="AFE407" s="10"/>
      <c r="AFF407" s="10"/>
      <c r="AFG407" s="10"/>
      <c r="AFH407" s="10"/>
      <c r="AFI407" s="10"/>
      <c r="AFJ407" s="10"/>
      <c r="AFK407" s="10"/>
      <c r="AFL407" s="10"/>
      <c r="AFM407" s="10"/>
      <c r="AFN407" s="10"/>
      <c r="AFO407" s="10"/>
      <c r="AFP407" s="10"/>
      <c r="AFQ407" s="10"/>
      <c r="AFR407" s="10"/>
      <c r="AFS407" s="10"/>
      <c r="AFT407" s="10"/>
      <c r="AFU407" s="10"/>
      <c r="AFV407" s="10"/>
      <c r="AFW407" s="10"/>
      <c r="AFX407" s="10"/>
      <c r="AFY407" s="10"/>
      <c r="AFZ407" s="10"/>
      <c r="AGA407" s="10"/>
      <c r="AGB407" s="10"/>
      <c r="AGC407" s="10"/>
      <c r="AGD407" s="10"/>
      <c r="AGE407" s="10"/>
      <c r="AGF407" s="10"/>
      <c r="AGG407" s="10"/>
      <c r="AGH407" s="10"/>
      <c r="AGI407" s="10"/>
      <c r="AGJ407" s="10"/>
      <c r="AGK407" s="10"/>
      <c r="AGL407" s="10"/>
      <c r="AGM407" s="10"/>
      <c r="AGN407" s="10"/>
      <c r="AGO407" s="10"/>
      <c r="AGP407" s="10"/>
      <c r="AGQ407" s="10"/>
      <c r="AGR407" s="10"/>
      <c r="AGS407" s="10"/>
      <c r="AGT407" s="10"/>
      <c r="AGU407" s="10"/>
      <c r="AGV407" s="10"/>
      <c r="AGW407" s="10"/>
      <c r="AGX407" s="10"/>
      <c r="AGY407" s="10"/>
      <c r="AGZ407" s="10"/>
      <c r="AHA407" s="10"/>
      <c r="AHB407" s="10"/>
      <c r="AHC407" s="10"/>
      <c r="AHD407" s="10"/>
      <c r="AHE407" s="10"/>
      <c r="AHF407" s="10"/>
      <c r="AHG407" s="10"/>
      <c r="AHH407" s="10"/>
      <c r="AHI407" s="10"/>
      <c r="AHJ407" s="10"/>
      <c r="AHK407" s="10"/>
      <c r="AHL407" s="10"/>
      <c r="AHM407" s="10"/>
      <c r="AHN407" s="10"/>
      <c r="AHO407" s="10"/>
      <c r="AHP407" s="10"/>
      <c r="AHQ407" s="10"/>
      <c r="AHR407" s="10"/>
      <c r="AHS407" s="10"/>
      <c r="AHT407" s="10"/>
      <c r="AHU407" s="10"/>
      <c r="AHV407" s="10"/>
      <c r="AHW407" s="10"/>
      <c r="AHX407" s="10"/>
      <c r="AHY407" s="10"/>
      <c r="AHZ407" s="10"/>
      <c r="AIA407" s="10"/>
      <c r="AIB407" s="10"/>
      <c r="AIC407" s="10"/>
      <c r="AID407" s="10"/>
      <c r="AIE407" s="10"/>
      <c r="AIF407" s="10"/>
      <c r="AIG407" s="10"/>
      <c r="AIH407" s="10"/>
      <c r="AII407" s="10"/>
      <c r="AIJ407" s="10"/>
      <c r="AIK407" s="10"/>
      <c r="AIL407" s="10"/>
      <c r="AIM407" s="10"/>
      <c r="AIN407" s="10"/>
      <c r="AIO407" s="10"/>
      <c r="AIP407" s="10"/>
      <c r="AIQ407" s="10"/>
      <c r="AIR407" s="10"/>
      <c r="AIS407" s="10"/>
      <c r="AIT407" s="10"/>
      <c r="AIU407" s="10"/>
      <c r="AIV407" s="10"/>
      <c r="AIW407" s="10"/>
      <c r="AIX407" s="10"/>
      <c r="AIY407" s="10"/>
      <c r="AIZ407" s="10"/>
      <c r="AJA407" s="10"/>
      <c r="AJB407" s="10"/>
      <c r="AJC407" s="10"/>
      <c r="AJD407" s="10"/>
      <c r="AJE407" s="10"/>
      <c r="AJF407" s="10"/>
      <c r="AJG407" s="10"/>
      <c r="AJH407" s="10"/>
      <c r="AJI407" s="10"/>
      <c r="AJJ407" s="10"/>
      <c r="AJK407" s="10"/>
      <c r="AJL407" s="10"/>
      <c r="AJM407" s="10"/>
      <c r="AJN407" s="10"/>
      <c r="AJO407" s="10"/>
      <c r="AJP407" s="10"/>
      <c r="AJQ407" s="10"/>
      <c r="AJR407" s="10"/>
      <c r="AJS407" s="10"/>
      <c r="AJT407" s="10"/>
      <c r="AJU407" s="10"/>
      <c r="AJV407" s="10"/>
      <c r="AJW407" s="10"/>
      <c r="AJX407" s="10"/>
      <c r="AJY407" s="10"/>
      <c r="AJZ407" s="10"/>
      <c r="AKA407" s="10"/>
      <c r="AKB407" s="10"/>
      <c r="AKC407" s="10"/>
      <c r="AKD407" s="10"/>
      <c r="AKE407" s="10"/>
      <c r="AKF407" s="10"/>
      <c r="AKG407" s="10"/>
      <c r="AKH407" s="10"/>
      <c r="AKI407" s="10"/>
      <c r="AKJ407" s="10"/>
      <c r="AKK407" s="10"/>
      <c r="AKL407" s="10"/>
      <c r="AKM407" s="10"/>
      <c r="AKN407" s="10"/>
      <c r="AKO407" s="10"/>
      <c r="AKP407" s="10"/>
      <c r="AKQ407" s="10"/>
      <c r="AKR407" s="10"/>
      <c r="AKS407" s="10"/>
      <c r="AKT407" s="10"/>
      <c r="AKU407" s="10"/>
      <c r="AKV407" s="10"/>
      <c r="AKW407" s="10"/>
      <c r="AKX407" s="10"/>
      <c r="AKY407" s="10"/>
      <c r="AKZ407" s="10"/>
      <c r="ALA407" s="10"/>
      <c r="ALB407" s="10"/>
      <c r="ALC407" s="10"/>
      <c r="ALD407" s="10"/>
      <c r="ALE407" s="10"/>
      <c r="ALF407" s="10"/>
      <c r="ALG407" s="10"/>
      <c r="ALH407" s="10"/>
      <c r="ALI407" s="10"/>
      <c r="ALJ407" s="10"/>
      <c r="ALK407" s="10"/>
      <c r="ALL407" s="10"/>
      <c r="ALM407" s="10"/>
      <c r="ALN407" s="10"/>
      <c r="ALO407" s="10"/>
      <c r="ALP407" s="10"/>
      <c r="ALQ407" s="10"/>
      <c r="ALR407" s="10"/>
      <c r="ALS407" s="10"/>
      <c r="ALT407" s="10"/>
      <c r="ALU407" s="10"/>
      <c r="ALV407" s="10"/>
      <c r="ALW407" s="10"/>
      <c r="ALX407" s="10"/>
      <c r="ALY407" s="10"/>
      <c r="ALZ407" s="10"/>
      <c r="AMA407" s="10"/>
      <c r="AMB407" s="10"/>
      <c r="AMC407" s="10"/>
      <c r="AMD407" s="10"/>
      <c r="AME407" s="10"/>
      <c r="AMF407" s="10"/>
      <c r="AMG407" s="10"/>
      <c r="AMH407" s="10"/>
      <c r="AMI407" s="10"/>
      <c r="AMJ407" s="10"/>
      <c r="AMK407" s="10"/>
      <c r="AML407" s="10"/>
      <c r="AMM407" s="10"/>
      <c r="AMN407" s="10"/>
      <c r="AMO407" s="10"/>
      <c r="AMP407" s="10"/>
      <c r="AMQ407" s="10"/>
      <c r="AMR407" s="10"/>
      <c r="AMS407" s="10"/>
      <c r="AMT407" s="10"/>
      <c r="AMU407" s="10"/>
      <c r="AMV407" s="10"/>
      <c r="AMW407" s="10"/>
      <c r="AMX407" s="10"/>
      <c r="AMY407" s="10"/>
      <c r="AMZ407" s="10"/>
      <c r="ANA407" s="10"/>
      <c r="ANB407" s="10"/>
      <c r="ANC407" s="10"/>
      <c r="AND407" s="10"/>
      <c r="ANE407" s="10"/>
      <c r="ANF407" s="10"/>
      <c r="ANG407" s="10"/>
      <c r="ANH407" s="10"/>
      <c r="ANI407" s="10"/>
      <c r="ANJ407" s="10"/>
      <c r="ANK407" s="10"/>
      <c r="ANL407" s="10"/>
      <c r="ANM407" s="10"/>
      <c r="ANN407" s="10"/>
      <c r="ANO407" s="10"/>
      <c r="ANP407" s="10"/>
      <c r="ANQ407" s="10"/>
      <c r="ANR407" s="10"/>
      <c r="ANS407" s="10"/>
      <c r="ANT407" s="10"/>
      <c r="ANU407" s="10"/>
      <c r="ANV407" s="10"/>
      <c r="ANW407" s="10"/>
      <c r="ANX407" s="10"/>
      <c r="ANY407" s="10"/>
      <c r="ANZ407" s="10"/>
      <c r="AOA407" s="10"/>
      <c r="AOB407" s="10"/>
      <c r="AOC407" s="10"/>
      <c r="AOD407" s="10"/>
      <c r="AOE407" s="10"/>
      <c r="AOF407" s="10"/>
      <c r="AOG407" s="10"/>
      <c r="AOH407" s="10"/>
      <c r="AOI407" s="10"/>
      <c r="AOJ407" s="10"/>
      <c r="AOK407" s="10"/>
      <c r="AOL407" s="10"/>
      <c r="AOM407" s="10"/>
      <c r="AON407" s="10"/>
      <c r="AOO407" s="10"/>
      <c r="AOP407" s="10"/>
      <c r="AOQ407" s="10"/>
      <c r="AOR407" s="10"/>
      <c r="AOS407" s="10"/>
      <c r="AOT407" s="10"/>
      <c r="AOU407" s="10"/>
      <c r="AOV407" s="10"/>
      <c r="AOW407" s="10"/>
      <c r="AOX407" s="10"/>
      <c r="AOY407" s="10"/>
      <c r="AOZ407" s="10"/>
      <c r="APA407" s="10"/>
      <c r="APB407" s="10"/>
      <c r="APC407" s="10"/>
      <c r="APD407" s="10"/>
      <c r="APE407" s="10"/>
      <c r="APF407" s="10"/>
      <c r="APG407" s="10"/>
      <c r="APH407" s="10"/>
      <c r="API407" s="10"/>
      <c r="APJ407" s="10"/>
      <c r="APK407" s="10"/>
      <c r="APL407" s="10"/>
      <c r="APM407" s="10"/>
      <c r="APN407" s="10"/>
      <c r="APO407" s="10"/>
      <c r="APP407" s="10"/>
      <c r="APQ407" s="10"/>
      <c r="APR407" s="10"/>
      <c r="APS407" s="10"/>
      <c r="APT407" s="10"/>
      <c r="APU407" s="10"/>
      <c r="APV407" s="10"/>
      <c r="APW407" s="10"/>
      <c r="APX407" s="10"/>
      <c r="APY407" s="10"/>
      <c r="APZ407" s="10"/>
      <c r="AQA407" s="10"/>
      <c r="AQB407" s="10"/>
      <c r="AQC407" s="10"/>
      <c r="AQD407" s="10"/>
      <c r="AQE407" s="10"/>
      <c r="AQF407" s="10"/>
      <c r="AQG407" s="10"/>
      <c r="AQH407" s="10"/>
      <c r="AQI407" s="10"/>
      <c r="AQJ407" s="10"/>
      <c r="AQK407" s="10"/>
      <c r="AQL407" s="10"/>
      <c r="AQM407" s="10"/>
      <c r="AQN407" s="10"/>
      <c r="AQO407" s="10"/>
      <c r="AQP407" s="10"/>
      <c r="AQQ407" s="10"/>
      <c r="AQR407" s="10"/>
      <c r="AQS407" s="10"/>
      <c r="AQT407" s="10"/>
      <c r="AQU407" s="10"/>
      <c r="AQV407" s="10"/>
      <c r="AQW407" s="10"/>
      <c r="AQX407" s="10"/>
      <c r="AQY407" s="10"/>
      <c r="AQZ407" s="10"/>
      <c r="ARA407" s="10"/>
      <c r="ARB407" s="10"/>
      <c r="ARC407" s="10"/>
      <c r="ARD407" s="10"/>
      <c r="ARE407" s="10"/>
      <c r="ARF407" s="10"/>
      <c r="ARG407" s="10"/>
      <c r="ARH407" s="10"/>
      <c r="ARI407" s="10"/>
      <c r="ARJ407" s="10"/>
      <c r="ARK407" s="10"/>
      <c r="ARL407" s="10"/>
      <c r="ARM407" s="10"/>
      <c r="ARN407" s="10"/>
      <c r="ARO407" s="10"/>
      <c r="ARP407" s="10"/>
      <c r="ARQ407" s="10"/>
      <c r="ARR407" s="10"/>
      <c r="ARS407" s="10"/>
      <c r="ART407" s="10"/>
      <c r="ARU407" s="10"/>
      <c r="ARV407" s="10"/>
      <c r="ARW407" s="10"/>
      <c r="ARX407" s="10"/>
      <c r="ARY407" s="10"/>
      <c r="ARZ407" s="10"/>
      <c r="ASA407" s="10"/>
      <c r="ASB407" s="10"/>
      <c r="ASC407" s="10"/>
      <c r="ASD407" s="10"/>
      <c r="ASE407" s="10"/>
      <c r="ASF407" s="10"/>
      <c r="ASG407" s="10"/>
      <c r="ASH407" s="10"/>
      <c r="ASI407" s="10"/>
      <c r="ASJ407" s="10"/>
      <c r="ASK407" s="10"/>
      <c r="ASL407" s="10"/>
      <c r="ASM407" s="10"/>
      <c r="ASN407" s="10"/>
      <c r="ASO407" s="10"/>
      <c r="ASP407" s="10"/>
      <c r="ASQ407" s="10"/>
      <c r="ASR407" s="10"/>
      <c r="ASS407" s="10"/>
      <c r="AST407" s="10"/>
      <c r="ASU407" s="10"/>
      <c r="ASV407" s="10"/>
      <c r="ASW407" s="10"/>
      <c r="ASX407" s="10"/>
      <c r="ASY407" s="10"/>
      <c r="ASZ407" s="10"/>
      <c r="ATA407" s="10"/>
      <c r="ATB407" s="10"/>
      <c r="ATC407" s="10"/>
      <c r="ATD407" s="10"/>
      <c r="ATE407" s="10"/>
      <c r="ATF407" s="10"/>
      <c r="ATG407" s="10"/>
      <c r="ATH407" s="10"/>
      <c r="ATI407" s="10"/>
      <c r="ATJ407" s="10"/>
      <c r="ATK407" s="10"/>
      <c r="ATL407" s="10"/>
      <c r="ATM407" s="10"/>
      <c r="ATN407" s="10"/>
      <c r="ATO407" s="10"/>
      <c r="ATP407" s="10"/>
      <c r="ATQ407" s="10"/>
      <c r="ATR407" s="10"/>
      <c r="ATS407" s="10"/>
      <c r="ATT407" s="10"/>
      <c r="ATU407" s="10"/>
      <c r="ATV407" s="10"/>
      <c r="ATW407" s="10"/>
      <c r="ATX407" s="10"/>
      <c r="ATY407" s="10"/>
      <c r="ATZ407" s="10"/>
      <c r="AUA407" s="10"/>
      <c r="AUB407" s="10"/>
      <c r="AUC407" s="10"/>
      <c r="AUD407" s="10"/>
      <c r="AUE407" s="10"/>
      <c r="AUF407" s="10"/>
      <c r="AUG407" s="10"/>
      <c r="AUH407" s="10"/>
      <c r="AUI407" s="10"/>
      <c r="AUJ407" s="10"/>
      <c r="AUK407" s="10"/>
      <c r="AUL407" s="10"/>
      <c r="AUM407" s="10"/>
      <c r="AUN407" s="10"/>
      <c r="AUO407" s="10"/>
      <c r="AUP407" s="10"/>
      <c r="AUQ407" s="10"/>
      <c r="AUR407" s="10"/>
      <c r="AUS407" s="10"/>
      <c r="AUT407" s="10"/>
      <c r="AUU407" s="10"/>
      <c r="AUV407" s="10"/>
      <c r="AUW407" s="10"/>
      <c r="AUX407" s="10"/>
      <c r="AUY407" s="10"/>
      <c r="AUZ407" s="10"/>
      <c r="AVA407" s="10"/>
      <c r="AVB407" s="10"/>
      <c r="AVC407" s="10"/>
      <c r="AVD407" s="10"/>
      <c r="AVE407" s="10"/>
      <c r="AVF407" s="10"/>
      <c r="AVG407" s="10"/>
      <c r="AVH407" s="10"/>
      <c r="AVI407" s="10"/>
      <c r="AVJ407" s="10"/>
      <c r="AVK407" s="10"/>
      <c r="AVL407" s="10"/>
      <c r="AVM407" s="10"/>
      <c r="AVN407" s="10"/>
      <c r="AVO407" s="10"/>
      <c r="AVP407" s="10"/>
      <c r="AVQ407" s="10"/>
      <c r="AVR407" s="10"/>
      <c r="AVS407" s="10"/>
      <c r="AVT407" s="10"/>
      <c r="AVU407" s="10"/>
      <c r="AVV407" s="10"/>
      <c r="AVW407" s="10"/>
      <c r="AVX407" s="10"/>
      <c r="AVY407" s="10"/>
      <c r="AVZ407" s="10"/>
      <c r="AWA407" s="10"/>
      <c r="AWB407" s="10"/>
      <c r="AWC407" s="10"/>
      <c r="AWD407" s="10"/>
      <c r="AWE407" s="10"/>
      <c r="AWF407" s="10"/>
      <c r="AWG407" s="10"/>
      <c r="AWH407" s="10"/>
      <c r="AWI407" s="10"/>
      <c r="AWJ407" s="10"/>
      <c r="AWK407" s="10"/>
      <c r="AWL407" s="10"/>
      <c r="AWM407" s="10"/>
      <c r="AWN407" s="10"/>
      <c r="AWO407" s="10"/>
      <c r="AWP407" s="10"/>
      <c r="AWQ407" s="10"/>
      <c r="AWR407" s="10"/>
      <c r="AWS407" s="10"/>
      <c r="AWT407" s="10"/>
      <c r="AWU407" s="10"/>
      <c r="AWV407" s="10"/>
      <c r="AWW407" s="10"/>
      <c r="AWX407" s="10"/>
      <c r="AWY407" s="10"/>
      <c r="AWZ407" s="10"/>
      <c r="AXA407" s="10"/>
      <c r="AXB407" s="10"/>
      <c r="AXC407" s="10"/>
      <c r="AXD407" s="10"/>
      <c r="AXE407" s="10"/>
      <c r="AXF407" s="10"/>
      <c r="AXG407" s="10"/>
      <c r="AXH407" s="10"/>
      <c r="AXI407" s="10"/>
      <c r="AXJ407" s="10"/>
      <c r="AXK407" s="10"/>
      <c r="AXL407" s="10"/>
      <c r="AXM407" s="10"/>
      <c r="AXN407" s="10"/>
      <c r="AXO407" s="10"/>
      <c r="AXP407" s="10"/>
      <c r="AXQ407" s="10"/>
      <c r="AXR407" s="10"/>
      <c r="AXS407" s="10"/>
      <c r="AXT407" s="10"/>
      <c r="AXU407" s="10"/>
      <c r="AXV407" s="10"/>
      <c r="AXW407" s="10"/>
      <c r="AXX407" s="10"/>
      <c r="AXY407" s="10"/>
      <c r="AXZ407" s="10"/>
      <c r="AYA407" s="10"/>
      <c r="AYB407" s="10"/>
      <c r="AYC407" s="10"/>
      <c r="AYD407" s="10"/>
      <c r="AYE407" s="10"/>
      <c r="AYF407" s="10"/>
      <c r="AYG407" s="10"/>
      <c r="AYH407" s="10"/>
      <c r="AYI407" s="10"/>
      <c r="AYJ407" s="10"/>
      <c r="AYK407" s="10"/>
      <c r="AYL407" s="10"/>
      <c r="AYM407" s="10"/>
      <c r="AYN407" s="10"/>
      <c r="AYO407" s="10"/>
      <c r="AYP407" s="10"/>
      <c r="AYQ407" s="10"/>
      <c r="AYR407" s="10"/>
      <c r="AYS407" s="10"/>
      <c r="AYT407" s="10"/>
      <c r="AYU407" s="10"/>
      <c r="AYV407" s="10"/>
      <c r="AYW407" s="10"/>
      <c r="AYX407" s="10"/>
      <c r="AYY407" s="10"/>
      <c r="AYZ407" s="10"/>
      <c r="AZA407" s="10"/>
      <c r="AZB407" s="10"/>
      <c r="AZC407" s="10"/>
      <c r="AZD407" s="10"/>
      <c r="AZE407" s="10"/>
      <c r="AZF407" s="10"/>
      <c r="AZG407" s="10"/>
      <c r="AZH407" s="10"/>
      <c r="AZI407" s="10"/>
      <c r="AZJ407" s="10"/>
      <c r="AZK407" s="10"/>
      <c r="AZL407" s="10"/>
      <c r="AZM407" s="10"/>
      <c r="AZN407" s="10"/>
      <c r="AZO407" s="10"/>
      <c r="AZP407" s="10"/>
      <c r="AZQ407" s="10"/>
      <c r="AZR407" s="10"/>
      <c r="AZS407" s="10"/>
      <c r="AZT407" s="10"/>
      <c r="AZU407" s="10"/>
      <c r="AZV407" s="10"/>
      <c r="AZW407" s="10"/>
      <c r="AZX407" s="10"/>
      <c r="AZY407" s="10"/>
      <c r="AZZ407" s="10"/>
      <c r="BAA407" s="10"/>
      <c r="BAB407" s="10"/>
      <c r="BAC407" s="10"/>
      <c r="BAD407" s="10"/>
      <c r="BAE407" s="10"/>
      <c r="BAF407" s="10"/>
      <c r="BAG407" s="10"/>
      <c r="BAH407" s="10"/>
      <c r="BAI407" s="10"/>
      <c r="BAJ407" s="10"/>
      <c r="BAK407" s="10"/>
      <c r="BAL407" s="10"/>
      <c r="BAM407" s="10"/>
      <c r="BAN407" s="10"/>
      <c r="BAO407" s="10"/>
      <c r="BAP407" s="10"/>
      <c r="BAQ407" s="10"/>
      <c r="BAR407" s="10"/>
      <c r="BAS407" s="10"/>
      <c r="BAT407" s="10"/>
      <c r="BAU407" s="10"/>
      <c r="BAV407" s="10"/>
      <c r="BAW407" s="10"/>
      <c r="BAX407" s="10"/>
      <c r="BAY407" s="10"/>
      <c r="BAZ407" s="10"/>
      <c r="BBA407" s="10"/>
      <c r="BBB407" s="10"/>
      <c r="BBC407" s="10"/>
      <c r="BBD407" s="10"/>
      <c r="BBE407" s="10"/>
      <c r="BBF407" s="10"/>
      <c r="BBG407" s="10"/>
      <c r="BBH407" s="10"/>
      <c r="BBI407" s="10"/>
      <c r="BBJ407" s="10"/>
      <c r="BBK407" s="10"/>
      <c r="BBL407" s="10"/>
      <c r="BBM407" s="10"/>
      <c r="BBN407" s="10"/>
      <c r="BBO407" s="10"/>
      <c r="BBP407" s="10"/>
      <c r="BBQ407" s="10"/>
      <c r="BBR407" s="10"/>
      <c r="BBS407" s="10"/>
      <c r="BBT407" s="10"/>
      <c r="BBU407" s="10"/>
      <c r="BBV407" s="10"/>
      <c r="BBW407" s="10"/>
      <c r="BBX407" s="10"/>
      <c r="BBY407" s="10"/>
      <c r="BBZ407" s="10"/>
      <c r="BCA407" s="10"/>
      <c r="BCB407" s="10"/>
      <c r="BCC407" s="10"/>
      <c r="BCD407" s="10"/>
      <c r="BCE407" s="10"/>
      <c r="BCF407" s="10"/>
      <c r="BCG407" s="10"/>
      <c r="BCH407" s="10"/>
      <c r="BCI407" s="10"/>
      <c r="BCJ407" s="10"/>
      <c r="BCK407" s="10"/>
      <c r="BCL407" s="10"/>
      <c r="BCM407" s="10"/>
      <c r="BCN407" s="10"/>
      <c r="BCO407" s="10"/>
      <c r="BCP407" s="10"/>
      <c r="BCQ407" s="10"/>
      <c r="BCR407" s="10"/>
      <c r="BCS407" s="10"/>
      <c r="BCT407" s="10"/>
    </row>
    <row r="408" spans="1:1450" x14ac:dyDescent="0.25">
      <c r="A408" s="17" t="s">
        <v>503</v>
      </c>
      <c r="B408" s="43" t="s">
        <v>503</v>
      </c>
      <c r="C408" s="43" t="s">
        <v>84</v>
      </c>
      <c r="D408" s="43" t="s">
        <v>564</v>
      </c>
      <c r="E408" s="43" t="s">
        <v>560</v>
      </c>
      <c r="F408" s="43" t="s">
        <v>489</v>
      </c>
      <c r="G408" s="43">
        <v>2047</v>
      </c>
      <c r="H408" s="43">
        <v>125</v>
      </c>
      <c r="I408" s="43">
        <v>62</v>
      </c>
      <c r="J408" s="29"/>
      <c r="K408" s="29"/>
      <c r="L408" s="29"/>
      <c r="M408" s="29"/>
      <c r="N408" s="29"/>
      <c r="O408" s="29" t="str">
        <f t="shared" si="70"/>
        <v/>
      </c>
      <c r="P408" s="29"/>
      <c r="Q408" s="44">
        <f>ABS(G408-$K$404)</f>
        <v>2557.3999999999996</v>
      </c>
      <c r="R408" s="30">
        <f>IF(Q408&gt;$P$404,"",G408)</f>
        <v>2047</v>
      </c>
      <c r="S408" s="30">
        <f t="shared" si="71"/>
        <v>62</v>
      </c>
      <c r="T408" s="29"/>
      <c r="U408" s="29"/>
      <c r="V408" s="29"/>
      <c r="W408" s="44">
        <f>IF(R408="","",((R408-$T$404)/S408)^2)</f>
        <v>1701.4294380853273</v>
      </c>
      <c r="X408" s="29"/>
      <c r="Y408" s="31"/>
      <c r="Z408" s="31"/>
      <c r="AA408" s="31"/>
      <c r="AB408" s="31"/>
      <c r="AC408" s="29"/>
      <c r="AD408" s="29"/>
      <c r="AE408" s="29"/>
      <c r="AF408" s="29"/>
      <c r="AG408" s="63"/>
      <c r="AH408" s="32"/>
      <c r="AI408" s="32"/>
      <c r="AJ408" s="32"/>
      <c r="AK408" s="32"/>
      <c r="AL408" s="29"/>
      <c r="AM408" s="29"/>
      <c r="AN408" s="29"/>
      <c r="AO408" s="29"/>
      <c r="AP408" s="29"/>
      <c r="AQ408" s="29"/>
      <c r="AR408" s="29"/>
      <c r="AS408" s="29"/>
      <c r="AT408" s="29"/>
    </row>
    <row r="409" spans="1:1450" x14ac:dyDescent="0.25">
      <c r="A409" s="66" t="s">
        <v>503</v>
      </c>
      <c r="B409" s="67" t="s">
        <v>503</v>
      </c>
      <c r="C409" s="67" t="s">
        <v>84</v>
      </c>
      <c r="D409" s="67" t="s">
        <v>565</v>
      </c>
      <c r="E409" s="67" t="s">
        <v>566</v>
      </c>
      <c r="F409" s="67" t="s">
        <v>490</v>
      </c>
      <c r="G409" s="67">
        <v>9033</v>
      </c>
      <c r="H409" s="67">
        <v>524</v>
      </c>
      <c r="I409" s="67">
        <v>216</v>
      </c>
      <c r="J409" s="33">
        <v>5</v>
      </c>
      <c r="K409" s="68">
        <f>AVERAGE(G409:G413)</f>
        <v>4500.3999999999996</v>
      </c>
      <c r="L409" s="68">
        <f>STDEV(G409:G413)</f>
        <v>3071.9061346336739</v>
      </c>
      <c r="M409" s="33"/>
      <c r="N409" s="96">
        <v>1.5089999999999999</v>
      </c>
      <c r="O409" s="33" t="str">
        <f t="shared" si="70"/>
        <v/>
      </c>
      <c r="P409" s="68">
        <f>ABS(L409*N409)</f>
        <v>4635.506357162214</v>
      </c>
      <c r="Q409" s="68">
        <f>ABS(G409-$K$409)</f>
        <v>4532.6000000000004</v>
      </c>
      <c r="R409" s="34">
        <f>IF(Q409&gt;$P$409,"",G409)</f>
        <v>9033</v>
      </c>
      <c r="S409" s="34">
        <f t="shared" si="71"/>
        <v>216</v>
      </c>
      <c r="T409" s="68">
        <f>AVERAGE(R409:R413)</f>
        <v>4500.3999999999996</v>
      </c>
      <c r="U409" s="68">
        <f>STDEV(R409:R413)</f>
        <v>3071.9061346336739</v>
      </c>
      <c r="V409" s="33"/>
      <c r="W409" s="68">
        <f>IF(R409="","",((R409-$T$409)/S409)^2)</f>
        <v>440.33913665980805</v>
      </c>
      <c r="X409" s="70">
        <f>(1/(J409-1))*SUM(W409:W413)</f>
        <v>3503.3066328950249</v>
      </c>
      <c r="Y409" s="71">
        <f>U409/T409</f>
        <v>0.68258513346228644</v>
      </c>
      <c r="Z409" s="75"/>
      <c r="AA409" s="71" t="str">
        <f>IF(X409&lt;2,"A",IF(Y409&lt;0.15,"B","C"))</f>
        <v>C</v>
      </c>
      <c r="AB409" s="75"/>
      <c r="AC409" s="38">
        <f>T409/1000</f>
        <v>4.5004</v>
      </c>
      <c r="AD409" s="72">
        <f>AC409*(SQRT((U409/T409)^2+(0.21/3.98)^2))</f>
        <v>3.0810702264281176</v>
      </c>
      <c r="AE409" s="71">
        <f>AD409/AC409</f>
        <v>0.68462141730248816</v>
      </c>
      <c r="AF409" s="71"/>
      <c r="AG409" s="73">
        <v>85</v>
      </c>
      <c r="AH409" s="36"/>
      <c r="AI409" s="72">
        <f>(MEDIAN(R409:R411))/1000</f>
        <v>4.867</v>
      </c>
      <c r="AJ409" s="72">
        <f>(QUARTILE(R409:R411,1))/1000</f>
        <v>2.8315000000000001</v>
      </c>
      <c r="AK409" s="72">
        <f>(QUARTILE(R409:R411,3))/1000</f>
        <v>6.95</v>
      </c>
      <c r="AL409" s="38">
        <f>(AK409-AJ409)</f>
        <v>4.1185</v>
      </c>
      <c r="AM409" s="29"/>
      <c r="AN409" s="95"/>
      <c r="AO409" s="29"/>
      <c r="AP409" s="29"/>
      <c r="AQ409" s="29"/>
      <c r="AR409" s="29"/>
      <c r="AS409" s="29"/>
      <c r="AT409" s="29"/>
    </row>
    <row r="410" spans="1:1450" x14ac:dyDescent="0.25">
      <c r="A410" s="66" t="s">
        <v>503</v>
      </c>
      <c r="B410" s="67" t="s">
        <v>503</v>
      </c>
      <c r="C410" s="67" t="s">
        <v>84</v>
      </c>
      <c r="D410" s="67" t="s">
        <v>567</v>
      </c>
      <c r="E410" s="67" t="s">
        <v>566</v>
      </c>
      <c r="F410" s="67" t="s">
        <v>491</v>
      </c>
      <c r="G410" s="67">
        <v>796</v>
      </c>
      <c r="H410" s="67">
        <v>53</v>
      </c>
      <c r="I410" s="67">
        <v>32</v>
      </c>
      <c r="J410" s="33"/>
      <c r="K410" s="33"/>
      <c r="L410" s="33"/>
      <c r="M410" s="33"/>
      <c r="N410" s="33"/>
      <c r="O410" s="33" t="str">
        <f t="shared" si="70"/>
        <v/>
      </c>
      <c r="P410" s="33"/>
      <c r="Q410" s="68">
        <f>ABS(G410-$K$409)</f>
        <v>3704.3999999999996</v>
      </c>
      <c r="R410" s="34">
        <f>IF(Q410&gt;$P$409,"",G410)</f>
        <v>796</v>
      </c>
      <c r="S410" s="34">
        <f t="shared" si="71"/>
        <v>32</v>
      </c>
      <c r="T410" s="33"/>
      <c r="U410" s="33"/>
      <c r="V410" s="33"/>
      <c r="W410" s="68">
        <f>IF(R410="","",((R410-$T$409)/S410)^2)</f>
        <v>13400.956406249998</v>
      </c>
      <c r="X410" s="33"/>
      <c r="Y410" s="75"/>
      <c r="Z410" s="75"/>
      <c r="AA410" s="75"/>
      <c r="AB410" s="75"/>
      <c r="AC410" s="33"/>
      <c r="AD410" s="33"/>
      <c r="AE410" s="33"/>
      <c r="AF410" s="33"/>
      <c r="AG410" s="76"/>
      <c r="AH410" s="36"/>
      <c r="AI410" s="36"/>
      <c r="AJ410" s="36"/>
      <c r="AK410" s="36"/>
      <c r="AL410" s="33"/>
      <c r="AM410" s="29"/>
      <c r="AN410" s="95"/>
      <c r="AO410" s="29"/>
      <c r="AP410" s="29"/>
      <c r="AQ410" s="29"/>
      <c r="AR410" s="29"/>
      <c r="AS410" s="29"/>
      <c r="AT410" s="29"/>
    </row>
    <row r="411" spans="1:1450" x14ac:dyDescent="0.25">
      <c r="A411" s="66" t="s">
        <v>503</v>
      </c>
      <c r="B411" s="67" t="s">
        <v>503</v>
      </c>
      <c r="C411" s="67" t="s">
        <v>84</v>
      </c>
      <c r="D411" s="67" t="s">
        <v>568</v>
      </c>
      <c r="E411" s="67" t="s">
        <v>566</v>
      </c>
      <c r="F411" s="67" t="s">
        <v>492</v>
      </c>
      <c r="G411" s="67">
        <v>4867</v>
      </c>
      <c r="H411" s="67">
        <v>285</v>
      </c>
      <c r="I411" s="67">
        <v>123</v>
      </c>
      <c r="J411" s="33"/>
      <c r="K411" s="33"/>
      <c r="L411" s="33"/>
      <c r="M411" s="33"/>
      <c r="N411" s="33"/>
      <c r="O411" s="33" t="str">
        <f t="shared" si="70"/>
        <v/>
      </c>
      <c r="P411" s="33"/>
      <c r="Q411" s="68">
        <f>ABS(G411-$K$409)</f>
        <v>366.60000000000036</v>
      </c>
      <c r="R411" s="34">
        <f>IF(Q411&gt;$P$409,"",G411)</f>
        <v>4867</v>
      </c>
      <c r="S411" s="34">
        <f t="shared" si="71"/>
        <v>123</v>
      </c>
      <c r="T411" s="33"/>
      <c r="U411" s="33"/>
      <c r="V411" s="33"/>
      <c r="W411" s="68">
        <f>IF(R411="","",((R411-$T$409)/S411)^2)</f>
        <v>8.8833075550267875</v>
      </c>
      <c r="X411" s="33"/>
      <c r="Y411" s="75"/>
      <c r="Z411" s="75"/>
      <c r="AA411" s="75"/>
      <c r="AB411" s="75"/>
      <c r="AC411" s="33"/>
      <c r="AD411" s="33"/>
      <c r="AE411" s="33"/>
      <c r="AF411" s="33"/>
      <c r="AG411" s="76"/>
      <c r="AH411" s="36"/>
      <c r="AI411" s="36"/>
      <c r="AJ411" s="36"/>
      <c r="AK411" s="36"/>
      <c r="AL411" s="33"/>
      <c r="AM411" s="43"/>
      <c r="AN411" s="95"/>
      <c r="AO411" s="29"/>
      <c r="AP411" s="29"/>
      <c r="AQ411" s="29"/>
      <c r="AR411" s="29"/>
      <c r="AS411" s="29"/>
      <c r="AT411" s="29"/>
    </row>
    <row r="412" spans="1:1450" x14ac:dyDescent="0.25">
      <c r="A412" s="66" t="s">
        <v>503</v>
      </c>
      <c r="B412" s="67" t="s">
        <v>503</v>
      </c>
      <c r="C412" s="67" t="s">
        <v>84</v>
      </c>
      <c r="D412" s="67" t="s">
        <v>569</v>
      </c>
      <c r="E412" s="67" t="s">
        <v>566</v>
      </c>
      <c r="F412" s="67" t="s">
        <v>493</v>
      </c>
      <c r="G412" s="67">
        <v>5050</v>
      </c>
      <c r="H412" s="67">
        <v>293</v>
      </c>
      <c r="I412" s="67">
        <v>122</v>
      </c>
      <c r="J412" s="33"/>
      <c r="K412" s="33"/>
      <c r="L412" s="33"/>
      <c r="M412" s="33"/>
      <c r="N412" s="33"/>
      <c r="O412" s="33" t="str">
        <f t="shared" si="70"/>
        <v/>
      </c>
      <c r="P412" s="33"/>
      <c r="Q412" s="68">
        <f>ABS(G412-$K$409)</f>
        <v>549.60000000000036</v>
      </c>
      <c r="R412" s="34">
        <f>IF(Q412&gt;$P$409,"",G412)</f>
        <v>5050</v>
      </c>
      <c r="S412" s="34">
        <f t="shared" si="71"/>
        <v>122</v>
      </c>
      <c r="T412" s="33"/>
      <c r="U412" s="33"/>
      <c r="V412" s="33"/>
      <c r="W412" s="68">
        <f>IF(R412="","",((R412-$T$409)/S412)^2)</f>
        <v>20.294286482128484</v>
      </c>
      <c r="X412" s="33"/>
      <c r="Y412" s="75"/>
      <c r="Z412" s="75"/>
      <c r="AA412" s="75"/>
      <c r="AB412" s="75"/>
      <c r="AC412" s="33"/>
      <c r="AD412" s="33"/>
      <c r="AE412" s="33"/>
      <c r="AF412" s="33"/>
      <c r="AG412" s="76"/>
      <c r="AH412" s="36"/>
      <c r="AI412" s="36"/>
      <c r="AJ412" s="36"/>
      <c r="AK412" s="36"/>
      <c r="AL412" s="33"/>
      <c r="AM412" s="43"/>
      <c r="AN412" s="95"/>
      <c r="AO412" s="29"/>
      <c r="AP412" s="29"/>
      <c r="AQ412" s="29"/>
      <c r="AR412" s="29"/>
      <c r="AS412" s="29"/>
      <c r="AT412" s="29"/>
    </row>
    <row r="413" spans="1:1450" s="37" customFormat="1" x14ac:dyDescent="0.25">
      <c r="A413" s="66" t="s">
        <v>503</v>
      </c>
      <c r="B413" s="67" t="s">
        <v>503</v>
      </c>
      <c r="C413" s="67" t="s">
        <v>84</v>
      </c>
      <c r="D413" s="67" t="s">
        <v>570</v>
      </c>
      <c r="E413" s="67" t="s">
        <v>566</v>
      </c>
      <c r="F413" s="67" t="s">
        <v>494</v>
      </c>
      <c r="G413" s="67">
        <v>2756</v>
      </c>
      <c r="H413" s="67">
        <v>206</v>
      </c>
      <c r="I413" s="67">
        <v>146</v>
      </c>
      <c r="J413" s="33"/>
      <c r="K413" s="33"/>
      <c r="L413" s="33"/>
      <c r="M413" s="33"/>
      <c r="N413" s="33"/>
      <c r="O413" s="33" t="str">
        <f t="shared" si="70"/>
        <v/>
      </c>
      <c r="P413" s="33"/>
      <c r="Q413" s="68">
        <f>ABS(G413-$K$409)</f>
        <v>1744.3999999999996</v>
      </c>
      <c r="R413" s="34">
        <f>IF(Q413&gt;$P$409,"",G413)</f>
        <v>2756</v>
      </c>
      <c r="S413" s="34">
        <f t="shared" si="71"/>
        <v>146</v>
      </c>
      <c r="T413" s="33"/>
      <c r="U413" s="33"/>
      <c r="V413" s="33"/>
      <c r="W413" s="68">
        <f>IF(R413="","",((R413-$T$409)/S413)^2)</f>
        <v>142.75339463313935</v>
      </c>
      <c r="X413" s="33"/>
      <c r="Y413" s="75"/>
      <c r="Z413" s="75"/>
      <c r="AA413" s="75"/>
      <c r="AB413" s="75"/>
      <c r="AC413" s="33"/>
      <c r="AD413" s="33"/>
      <c r="AE413" s="33"/>
      <c r="AF413" s="33"/>
      <c r="AG413" s="76"/>
      <c r="AH413" s="36"/>
      <c r="AI413" s="36"/>
      <c r="AJ413" s="36"/>
      <c r="AK413" s="36"/>
      <c r="AL413" s="33"/>
      <c r="AM413" s="43"/>
      <c r="AN413" s="95"/>
      <c r="AO413" s="29"/>
      <c r="AP413" s="29"/>
      <c r="AQ413" s="29"/>
      <c r="AR413" s="29"/>
      <c r="AS413" s="29"/>
      <c r="AT413" s="29"/>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c r="HU413" s="10"/>
      <c r="HV413" s="10"/>
      <c r="HW413" s="10"/>
      <c r="HX413" s="10"/>
      <c r="HY413" s="10"/>
      <c r="HZ413" s="10"/>
      <c r="IA413" s="10"/>
      <c r="IB413" s="10"/>
      <c r="IC413" s="10"/>
      <c r="ID413" s="10"/>
      <c r="IE413" s="10"/>
      <c r="IF413" s="10"/>
      <c r="IG413" s="10"/>
      <c r="IH413" s="10"/>
      <c r="II413" s="10"/>
      <c r="IJ413" s="10"/>
      <c r="IK413" s="10"/>
      <c r="IL413" s="10"/>
      <c r="IM413" s="10"/>
      <c r="IN413" s="10"/>
      <c r="IO413" s="10"/>
      <c r="IP413" s="10"/>
      <c r="IQ413" s="10"/>
      <c r="IR413" s="10"/>
      <c r="IS413" s="10"/>
      <c r="IT413" s="10"/>
      <c r="IU413" s="10"/>
      <c r="IV413" s="10"/>
      <c r="IW413" s="10"/>
      <c r="IX413" s="10"/>
      <c r="IY413" s="10"/>
      <c r="IZ413" s="10"/>
      <c r="JA413" s="10"/>
      <c r="JB413" s="10"/>
      <c r="JC413" s="10"/>
      <c r="JD413" s="10"/>
      <c r="JE413" s="10"/>
      <c r="JF413" s="10"/>
      <c r="JG413" s="10"/>
      <c r="JH413" s="10"/>
      <c r="JI413" s="10"/>
      <c r="JJ413" s="10"/>
      <c r="JK413" s="10"/>
      <c r="JL413" s="10"/>
      <c r="JM413" s="10"/>
      <c r="JN413" s="10"/>
      <c r="JO413" s="10"/>
      <c r="JP413" s="10"/>
      <c r="JQ413" s="10"/>
      <c r="JR413" s="10"/>
      <c r="JS413" s="10"/>
      <c r="JT413" s="10"/>
      <c r="JU413" s="10"/>
      <c r="JV413" s="10"/>
      <c r="JW413" s="10"/>
      <c r="JX413" s="10"/>
      <c r="JY413" s="10"/>
      <c r="JZ413" s="10"/>
      <c r="KA413" s="10"/>
      <c r="KB413" s="10"/>
      <c r="KC413" s="10"/>
      <c r="KD413" s="10"/>
      <c r="KE413" s="10"/>
      <c r="KF413" s="10"/>
      <c r="KG413" s="10"/>
      <c r="KH413" s="10"/>
      <c r="KI413" s="10"/>
      <c r="KJ413" s="10"/>
      <c r="KK413" s="10"/>
      <c r="KL413" s="10"/>
      <c r="KM413" s="10"/>
      <c r="KN413" s="10"/>
      <c r="KO413" s="10"/>
      <c r="KP413" s="10"/>
      <c r="KQ413" s="10"/>
      <c r="KR413" s="10"/>
      <c r="KS413" s="10"/>
      <c r="KT413" s="10"/>
      <c r="KU413" s="10"/>
      <c r="KV413" s="10"/>
      <c r="KW413" s="10"/>
      <c r="KX413" s="10"/>
      <c r="KY413" s="10"/>
      <c r="KZ413" s="10"/>
      <c r="LA413" s="10"/>
      <c r="LB413" s="10"/>
      <c r="LC413" s="10"/>
      <c r="LD413" s="10"/>
      <c r="LE413" s="10"/>
      <c r="LF413" s="10"/>
      <c r="LG413" s="10"/>
      <c r="LH413" s="10"/>
      <c r="LI413" s="10"/>
      <c r="LJ413" s="10"/>
      <c r="LK413" s="10"/>
      <c r="LL413" s="10"/>
      <c r="LM413" s="10"/>
      <c r="LN413" s="10"/>
      <c r="LO413" s="10"/>
      <c r="LP413" s="10"/>
      <c r="LQ413" s="10"/>
      <c r="LR413" s="10"/>
      <c r="LS413" s="10"/>
      <c r="LT413" s="10"/>
      <c r="LU413" s="10"/>
      <c r="LV413" s="10"/>
      <c r="LW413" s="10"/>
      <c r="LX413" s="10"/>
      <c r="LY413" s="10"/>
      <c r="LZ413" s="10"/>
      <c r="MA413" s="10"/>
      <c r="MB413" s="10"/>
      <c r="MC413" s="10"/>
      <c r="MD413" s="10"/>
      <c r="ME413" s="10"/>
      <c r="MF413" s="10"/>
      <c r="MG413" s="10"/>
      <c r="MH413" s="10"/>
      <c r="MI413" s="10"/>
      <c r="MJ413" s="10"/>
      <c r="MK413" s="10"/>
      <c r="ML413" s="10"/>
      <c r="MM413" s="10"/>
      <c r="MN413" s="10"/>
      <c r="MO413" s="10"/>
      <c r="MP413" s="10"/>
      <c r="MQ413" s="10"/>
      <c r="MR413" s="10"/>
      <c r="MS413" s="10"/>
      <c r="MT413" s="10"/>
      <c r="MU413" s="10"/>
      <c r="MV413" s="10"/>
      <c r="MW413" s="10"/>
      <c r="MX413" s="10"/>
      <c r="MY413" s="10"/>
      <c r="MZ413" s="10"/>
      <c r="NA413" s="10"/>
      <c r="NB413" s="10"/>
      <c r="NC413" s="10"/>
      <c r="ND413" s="10"/>
      <c r="NE413" s="10"/>
      <c r="NF413" s="10"/>
      <c r="NG413" s="10"/>
      <c r="NH413" s="10"/>
      <c r="NI413" s="10"/>
      <c r="NJ413" s="10"/>
      <c r="NK413" s="10"/>
      <c r="NL413" s="10"/>
      <c r="NM413" s="10"/>
      <c r="NN413" s="10"/>
      <c r="NO413" s="10"/>
      <c r="NP413" s="10"/>
      <c r="NQ413" s="10"/>
      <c r="NR413" s="10"/>
      <c r="NS413" s="10"/>
      <c r="NT413" s="10"/>
      <c r="NU413" s="10"/>
      <c r="NV413" s="10"/>
      <c r="NW413" s="10"/>
      <c r="NX413" s="10"/>
      <c r="NY413" s="10"/>
      <c r="NZ413" s="10"/>
      <c r="OA413" s="10"/>
      <c r="OB413" s="10"/>
      <c r="OC413" s="10"/>
      <c r="OD413" s="10"/>
      <c r="OE413" s="10"/>
      <c r="OF413" s="10"/>
      <c r="OG413" s="10"/>
      <c r="OH413" s="10"/>
      <c r="OI413" s="10"/>
      <c r="OJ413" s="10"/>
      <c r="OK413" s="10"/>
      <c r="OL413" s="10"/>
      <c r="OM413" s="10"/>
      <c r="ON413" s="10"/>
      <c r="OO413" s="10"/>
      <c r="OP413" s="10"/>
      <c r="OQ413" s="10"/>
      <c r="OR413" s="10"/>
      <c r="OS413" s="10"/>
      <c r="OT413" s="10"/>
      <c r="OU413" s="10"/>
      <c r="OV413" s="10"/>
      <c r="OW413" s="10"/>
      <c r="OX413" s="10"/>
      <c r="OY413" s="10"/>
      <c r="OZ413" s="10"/>
      <c r="PA413" s="10"/>
      <c r="PB413" s="10"/>
      <c r="PC413" s="10"/>
      <c r="PD413" s="10"/>
      <c r="PE413" s="10"/>
      <c r="PF413" s="10"/>
      <c r="PG413" s="10"/>
      <c r="PH413" s="10"/>
      <c r="PI413" s="10"/>
      <c r="PJ413" s="10"/>
      <c r="PK413" s="10"/>
      <c r="PL413" s="10"/>
      <c r="PM413" s="10"/>
      <c r="PN413" s="10"/>
      <c r="PO413" s="10"/>
      <c r="PP413" s="10"/>
      <c r="PQ413" s="10"/>
      <c r="PR413" s="10"/>
      <c r="PS413" s="10"/>
      <c r="PT413" s="10"/>
      <c r="PU413" s="10"/>
      <c r="PV413" s="10"/>
      <c r="PW413" s="10"/>
      <c r="PX413" s="10"/>
      <c r="PY413" s="10"/>
      <c r="PZ413" s="10"/>
      <c r="QA413" s="10"/>
      <c r="QB413" s="10"/>
      <c r="QC413" s="10"/>
      <c r="QD413" s="10"/>
      <c r="QE413" s="10"/>
      <c r="QF413" s="10"/>
      <c r="QG413" s="10"/>
      <c r="QH413" s="10"/>
      <c r="QI413" s="10"/>
      <c r="QJ413" s="10"/>
      <c r="QK413" s="10"/>
      <c r="QL413" s="10"/>
      <c r="QM413" s="10"/>
      <c r="QN413" s="10"/>
      <c r="QO413" s="10"/>
      <c r="QP413" s="10"/>
      <c r="QQ413" s="10"/>
      <c r="QR413" s="10"/>
      <c r="QS413" s="10"/>
      <c r="QT413" s="10"/>
      <c r="QU413" s="10"/>
      <c r="QV413" s="10"/>
      <c r="QW413" s="10"/>
      <c r="QX413" s="10"/>
      <c r="QY413" s="10"/>
      <c r="QZ413" s="10"/>
      <c r="RA413" s="10"/>
      <c r="RB413" s="10"/>
      <c r="RC413" s="10"/>
      <c r="RD413" s="10"/>
      <c r="RE413" s="10"/>
      <c r="RF413" s="10"/>
      <c r="RG413" s="10"/>
      <c r="RH413" s="10"/>
      <c r="RI413" s="10"/>
      <c r="RJ413" s="10"/>
      <c r="RK413" s="10"/>
      <c r="RL413" s="10"/>
      <c r="RM413" s="10"/>
      <c r="RN413" s="10"/>
      <c r="RO413" s="10"/>
      <c r="RP413" s="10"/>
      <c r="RQ413" s="10"/>
      <c r="RR413" s="10"/>
      <c r="RS413" s="10"/>
      <c r="RT413" s="10"/>
      <c r="RU413" s="10"/>
      <c r="RV413" s="10"/>
      <c r="RW413" s="10"/>
      <c r="RX413" s="10"/>
      <c r="RY413" s="10"/>
      <c r="RZ413" s="10"/>
      <c r="SA413" s="10"/>
      <c r="SB413" s="10"/>
      <c r="SC413" s="10"/>
      <c r="SD413" s="10"/>
      <c r="SE413" s="10"/>
      <c r="SF413" s="10"/>
      <c r="SG413" s="10"/>
      <c r="SH413" s="10"/>
      <c r="SI413" s="10"/>
      <c r="SJ413" s="10"/>
      <c r="SK413" s="10"/>
      <c r="SL413" s="10"/>
      <c r="SM413" s="10"/>
      <c r="SN413" s="10"/>
      <c r="SO413" s="10"/>
      <c r="SP413" s="10"/>
      <c r="SQ413" s="10"/>
      <c r="SR413" s="10"/>
      <c r="SS413" s="10"/>
      <c r="ST413" s="10"/>
      <c r="SU413" s="10"/>
      <c r="SV413" s="10"/>
      <c r="SW413" s="10"/>
      <c r="SX413" s="10"/>
      <c r="SY413" s="10"/>
      <c r="SZ413" s="10"/>
      <c r="TA413" s="10"/>
      <c r="TB413" s="10"/>
      <c r="TC413" s="10"/>
      <c r="TD413" s="10"/>
      <c r="TE413" s="10"/>
      <c r="TF413" s="10"/>
      <c r="TG413" s="10"/>
      <c r="TH413" s="10"/>
      <c r="TI413" s="10"/>
      <c r="TJ413" s="10"/>
      <c r="TK413" s="10"/>
      <c r="TL413" s="10"/>
      <c r="TM413" s="10"/>
      <c r="TN413" s="10"/>
      <c r="TO413" s="10"/>
      <c r="TP413" s="10"/>
      <c r="TQ413" s="10"/>
      <c r="TR413" s="10"/>
      <c r="TS413" s="10"/>
      <c r="TT413" s="10"/>
      <c r="TU413" s="10"/>
      <c r="TV413" s="10"/>
      <c r="TW413" s="10"/>
      <c r="TX413" s="10"/>
      <c r="TY413" s="10"/>
      <c r="TZ413" s="10"/>
      <c r="UA413" s="10"/>
      <c r="UB413" s="10"/>
      <c r="UC413" s="10"/>
      <c r="UD413" s="10"/>
      <c r="UE413" s="10"/>
      <c r="UF413" s="10"/>
      <c r="UG413" s="10"/>
      <c r="UH413" s="10"/>
      <c r="UI413" s="10"/>
      <c r="UJ413" s="10"/>
      <c r="UK413" s="10"/>
      <c r="UL413" s="10"/>
      <c r="UM413" s="10"/>
      <c r="UN413" s="10"/>
      <c r="UO413" s="10"/>
      <c r="UP413" s="10"/>
      <c r="UQ413" s="10"/>
      <c r="UR413" s="10"/>
      <c r="US413" s="10"/>
      <c r="UT413" s="10"/>
      <c r="UU413" s="10"/>
      <c r="UV413" s="10"/>
      <c r="UW413" s="10"/>
      <c r="UX413" s="10"/>
      <c r="UY413" s="10"/>
      <c r="UZ413" s="10"/>
      <c r="VA413" s="10"/>
      <c r="VB413" s="10"/>
      <c r="VC413" s="10"/>
      <c r="VD413" s="10"/>
      <c r="VE413" s="10"/>
      <c r="VF413" s="10"/>
      <c r="VG413" s="10"/>
      <c r="VH413" s="10"/>
      <c r="VI413" s="10"/>
      <c r="VJ413" s="10"/>
      <c r="VK413" s="10"/>
      <c r="VL413" s="10"/>
      <c r="VM413" s="10"/>
      <c r="VN413" s="10"/>
      <c r="VO413" s="10"/>
      <c r="VP413" s="10"/>
      <c r="VQ413" s="10"/>
      <c r="VR413" s="10"/>
      <c r="VS413" s="10"/>
      <c r="VT413" s="10"/>
      <c r="VU413" s="10"/>
      <c r="VV413" s="10"/>
      <c r="VW413" s="10"/>
      <c r="VX413" s="10"/>
      <c r="VY413" s="10"/>
      <c r="VZ413" s="10"/>
      <c r="WA413" s="10"/>
      <c r="WB413" s="10"/>
      <c r="WC413" s="10"/>
      <c r="WD413" s="10"/>
      <c r="WE413" s="10"/>
      <c r="WF413" s="10"/>
      <c r="WG413" s="10"/>
      <c r="WH413" s="10"/>
      <c r="WI413" s="10"/>
      <c r="WJ413" s="10"/>
      <c r="WK413" s="10"/>
      <c r="WL413" s="10"/>
      <c r="WM413" s="10"/>
      <c r="WN413" s="10"/>
      <c r="WO413" s="10"/>
      <c r="WP413" s="10"/>
      <c r="WQ413" s="10"/>
      <c r="WR413" s="10"/>
      <c r="WS413" s="10"/>
      <c r="WT413" s="10"/>
      <c r="WU413" s="10"/>
      <c r="WV413" s="10"/>
      <c r="WW413" s="10"/>
      <c r="WX413" s="10"/>
      <c r="WY413" s="10"/>
      <c r="WZ413" s="10"/>
      <c r="XA413" s="10"/>
      <c r="XB413" s="10"/>
      <c r="XC413" s="10"/>
      <c r="XD413" s="10"/>
      <c r="XE413" s="10"/>
      <c r="XF413" s="10"/>
      <c r="XG413" s="10"/>
      <c r="XH413" s="10"/>
      <c r="XI413" s="10"/>
      <c r="XJ413" s="10"/>
      <c r="XK413" s="10"/>
      <c r="XL413" s="10"/>
      <c r="XM413" s="10"/>
      <c r="XN413" s="10"/>
      <c r="XO413" s="10"/>
      <c r="XP413" s="10"/>
      <c r="XQ413" s="10"/>
      <c r="XR413" s="10"/>
      <c r="XS413" s="10"/>
      <c r="XT413" s="10"/>
      <c r="XU413" s="10"/>
      <c r="XV413" s="10"/>
      <c r="XW413" s="10"/>
      <c r="XX413" s="10"/>
      <c r="XY413" s="10"/>
      <c r="XZ413" s="10"/>
      <c r="YA413" s="10"/>
      <c r="YB413" s="10"/>
      <c r="YC413" s="10"/>
      <c r="YD413" s="10"/>
      <c r="YE413" s="10"/>
      <c r="YF413" s="10"/>
      <c r="YG413" s="10"/>
      <c r="YH413" s="10"/>
      <c r="YI413" s="10"/>
      <c r="YJ413" s="10"/>
      <c r="YK413" s="10"/>
      <c r="YL413" s="10"/>
      <c r="YM413" s="10"/>
      <c r="YN413" s="10"/>
      <c r="YO413" s="10"/>
      <c r="YP413" s="10"/>
      <c r="YQ413" s="10"/>
      <c r="YR413" s="10"/>
      <c r="YS413" s="10"/>
      <c r="YT413" s="10"/>
      <c r="YU413" s="10"/>
      <c r="YV413" s="10"/>
      <c r="YW413" s="10"/>
      <c r="YX413" s="10"/>
      <c r="YY413" s="10"/>
      <c r="YZ413" s="10"/>
      <c r="ZA413" s="10"/>
      <c r="ZB413" s="10"/>
      <c r="ZC413" s="10"/>
      <c r="ZD413" s="10"/>
      <c r="ZE413" s="10"/>
      <c r="ZF413" s="10"/>
      <c r="ZG413" s="10"/>
      <c r="ZH413" s="10"/>
      <c r="ZI413" s="10"/>
      <c r="ZJ413" s="10"/>
      <c r="ZK413" s="10"/>
      <c r="ZL413" s="10"/>
      <c r="ZM413" s="10"/>
      <c r="ZN413" s="10"/>
      <c r="ZO413" s="10"/>
      <c r="ZP413" s="10"/>
      <c r="ZQ413" s="10"/>
      <c r="ZR413" s="10"/>
      <c r="ZS413" s="10"/>
      <c r="ZT413" s="10"/>
      <c r="ZU413" s="10"/>
      <c r="ZV413" s="10"/>
      <c r="ZW413" s="10"/>
      <c r="ZX413" s="10"/>
      <c r="ZY413" s="10"/>
      <c r="ZZ413" s="10"/>
      <c r="AAA413" s="10"/>
      <c r="AAB413" s="10"/>
      <c r="AAC413" s="10"/>
      <c r="AAD413" s="10"/>
      <c r="AAE413" s="10"/>
      <c r="AAF413" s="10"/>
      <c r="AAG413" s="10"/>
      <c r="AAH413" s="10"/>
      <c r="AAI413" s="10"/>
      <c r="AAJ413" s="10"/>
      <c r="AAK413" s="10"/>
      <c r="AAL413" s="10"/>
      <c r="AAM413" s="10"/>
      <c r="AAN413" s="10"/>
      <c r="AAO413" s="10"/>
      <c r="AAP413" s="10"/>
      <c r="AAQ413" s="10"/>
      <c r="AAR413" s="10"/>
      <c r="AAS413" s="10"/>
      <c r="AAT413" s="10"/>
      <c r="AAU413" s="10"/>
      <c r="AAV413" s="10"/>
      <c r="AAW413" s="10"/>
      <c r="AAX413" s="10"/>
      <c r="AAY413" s="10"/>
      <c r="AAZ413" s="10"/>
      <c r="ABA413" s="10"/>
      <c r="ABB413" s="10"/>
      <c r="ABC413" s="10"/>
      <c r="ABD413" s="10"/>
      <c r="ABE413" s="10"/>
      <c r="ABF413" s="10"/>
      <c r="ABG413" s="10"/>
      <c r="ABH413" s="10"/>
      <c r="ABI413" s="10"/>
      <c r="ABJ413" s="10"/>
      <c r="ABK413" s="10"/>
      <c r="ABL413" s="10"/>
      <c r="ABM413" s="10"/>
      <c r="ABN413" s="10"/>
      <c r="ABO413" s="10"/>
      <c r="ABP413" s="10"/>
      <c r="ABQ413" s="10"/>
      <c r="ABR413" s="10"/>
      <c r="ABS413" s="10"/>
      <c r="ABT413" s="10"/>
      <c r="ABU413" s="10"/>
      <c r="ABV413" s="10"/>
      <c r="ABW413" s="10"/>
      <c r="ABX413" s="10"/>
      <c r="ABY413" s="10"/>
      <c r="ABZ413" s="10"/>
      <c r="ACA413" s="10"/>
      <c r="ACB413" s="10"/>
      <c r="ACC413" s="10"/>
      <c r="ACD413" s="10"/>
      <c r="ACE413" s="10"/>
      <c r="ACF413" s="10"/>
      <c r="ACG413" s="10"/>
      <c r="ACH413" s="10"/>
      <c r="ACI413" s="10"/>
      <c r="ACJ413" s="10"/>
      <c r="ACK413" s="10"/>
      <c r="ACL413" s="10"/>
      <c r="ACM413" s="10"/>
      <c r="ACN413" s="10"/>
      <c r="ACO413" s="10"/>
      <c r="ACP413" s="10"/>
      <c r="ACQ413" s="10"/>
      <c r="ACR413" s="10"/>
      <c r="ACS413" s="10"/>
      <c r="ACT413" s="10"/>
      <c r="ACU413" s="10"/>
      <c r="ACV413" s="10"/>
      <c r="ACW413" s="10"/>
      <c r="ACX413" s="10"/>
      <c r="ACY413" s="10"/>
      <c r="ACZ413" s="10"/>
      <c r="ADA413" s="10"/>
      <c r="ADB413" s="10"/>
      <c r="ADC413" s="10"/>
      <c r="ADD413" s="10"/>
      <c r="ADE413" s="10"/>
      <c r="ADF413" s="10"/>
      <c r="ADG413" s="10"/>
      <c r="ADH413" s="10"/>
      <c r="ADI413" s="10"/>
      <c r="ADJ413" s="10"/>
      <c r="ADK413" s="10"/>
      <c r="ADL413" s="10"/>
      <c r="ADM413" s="10"/>
      <c r="ADN413" s="10"/>
      <c r="ADO413" s="10"/>
      <c r="ADP413" s="10"/>
      <c r="ADQ413" s="10"/>
      <c r="ADR413" s="10"/>
      <c r="ADS413" s="10"/>
      <c r="ADT413" s="10"/>
      <c r="ADU413" s="10"/>
      <c r="ADV413" s="10"/>
      <c r="ADW413" s="10"/>
      <c r="ADX413" s="10"/>
      <c r="ADY413" s="10"/>
      <c r="ADZ413" s="10"/>
      <c r="AEA413" s="10"/>
      <c r="AEB413" s="10"/>
      <c r="AEC413" s="10"/>
      <c r="AED413" s="10"/>
      <c r="AEE413" s="10"/>
      <c r="AEF413" s="10"/>
      <c r="AEG413" s="10"/>
      <c r="AEH413" s="10"/>
      <c r="AEI413" s="10"/>
      <c r="AEJ413" s="10"/>
      <c r="AEK413" s="10"/>
      <c r="AEL413" s="10"/>
      <c r="AEM413" s="10"/>
      <c r="AEN413" s="10"/>
      <c r="AEO413" s="10"/>
      <c r="AEP413" s="10"/>
      <c r="AEQ413" s="10"/>
      <c r="AER413" s="10"/>
      <c r="AES413" s="10"/>
      <c r="AET413" s="10"/>
      <c r="AEU413" s="10"/>
      <c r="AEV413" s="10"/>
      <c r="AEW413" s="10"/>
      <c r="AEX413" s="10"/>
      <c r="AEY413" s="10"/>
      <c r="AEZ413" s="10"/>
      <c r="AFA413" s="10"/>
      <c r="AFB413" s="10"/>
      <c r="AFC413" s="10"/>
      <c r="AFD413" s="10"/>
      <c r="AFE413" s="10"/>
      <c r="AFF413" s="10"/>
      <c r="AFG413" s="10"/>
      <c r="AFH413" s="10"/>
      <c r="AFI413" s="10"/>
      <c r="AFJ413" s="10"/>
      <c r="AFK413" s="10"/>
      <c r="AFL413" s="10"/>
      <c r="AFM413" s="10"/>
      <c r="AFN413" s="10"/>
      <c r="AFO413" s="10"/>
      <c r="AFP413" s="10"/>
      <c r="AFQ413" s="10"/>
      <c r="AFR413" s="10"/>
      <c r="AFS413" s="10"/>
      <c r="AFT413" s="10"/>
      <c r="AFU413" s="10"/>
      <c r="AFV413" s="10"/>
      <c r="AFW413" s="10"/>
      <c r="AFX413" s="10"/>
      <c r="AFY413" s="10"/>
      <c r="AFZ413" s="10"/>
      <c r="AGA413" s="10"/>
      <c r="AGB413" s="10"/>
      <c r="AGC413" s="10"/>
      <c r="AGD413" s="10"/>
      <c r="AGE413" s="10"/>
      <c r="AGF413" s="10"/>
      <c r="AGG413" s="10"/>
      <c r="AGH413" s="10"/>
      <c r="AGI413" s="10"/>
      <c r="AGJ413" s="10"/>
      <c r="AGK413" s="10"/>
      <c r="AGL413" s="10"/>
      <c r="AGM413" s="10"/>
      <c r="AGN413" s="10"/>
      <c r="AGO413" s="10"/>
      <c r="AGP413" s="10"/>
      <c r="AGQ413" s="10"/>
      <c r="AGR413" s="10"/>
      <c r="AGS413" s="10"/>
      <c r="AGT413" s="10"/>
      <c r="AGU413" s="10"/>
      <c r="AGV413" s="10"/>
      <c r="AGW413" s="10"/>
      <c r="AGX413" s="10"/>
      <c r="AGY413" s="10"/>
      <c r="AGZ413" s="10"/>
      <c r="AHA413" s="10"/>
      <c r="AHB413" s="10"/>
      <c r="AHC413" s="10"/>
      <c r="AHD413" s="10"/>
      <c r="AHE413" s="10"/>
      <c r="AHF413" s="10"/>
      <c r="AHG413" s="10"/>
      <c r="AHH413" s="10"/>
      <c r="AHI413" s="10"/>
      <c r="AHJ413" s="10"/>
      <c r="AHK413" s="10"/>
      <c r="AHL413" s="10"/>
      <c r="AHM413" s="10"/>
      <c r="AHN413" s="10"/>
      <c r="AHO413" s="10"/>
      <c r="AHP413" s="10"/>
      <c r="AHQ413" s="10"/>
      <c r="AHR413" s="10"/>
      <c r="AHS413" s="10"/>
      <c r="AHT413" s="10"/>
      <c r="AHU413" s="10"/>
      <c r="AHV413" s="10"/>
      <c r="AHW413" s="10"/>
      <c r="AHX413" s="10"/>
      <c r="AHY413" s="10"/>
      <c r="AHZ413" s="10"/>
      <c r="AIA413" s="10"/>
      <c r="AIB413" s="10"/>
      <c r="AIC413" s="10"/>
      <c r="AID413" s="10"/>
      <c r="AIE413" s="10"/>
      <c r="AIF413" s="10"/>
      <c r="AIG413" s="10"/>
      <c r="AIH413" s="10"/>
      <c r="AII413" s="10"/>
      <c r="AIJ413" s="10"/>
      <c r="AIK413" s="10"/>
      <c r="AIL413" s="10"/>
      <c r="AIM413" s="10"/>
      <c r="AIN413" s="10"/>
      <c r="AIO413" s="10"/>
      <c r="AIP413" s="10"/>
      <c r="AIQ413" s="10"/>
      <c r="AIR413" s="10"/>
      <c r="AIS413" s="10"/>
      <c r="AIT413" s="10"/>
      <c r="AIU413" s="10"/>
      <c r="AIV413" s="10"/>
      <c r="AIW413" s="10"/>
      <c r="AIX413" s="10"/>
      <c r="AIY413" s="10"/>
      <c r="AIZ413" s="10"/>
      <c r="AJA413" s="10"/>
      <c r="AJB413" s="10"/>
      <c r="AJC413" s="10"/>
      <c r="AJD413" s="10"/>
      <c r="AJE413" s="10"/>
      <c r="AJF413" s="10"/>
      <c r="AJG413" s="10"/>
      <c r="AJH413" s="10"/>
      <c r="AJI413" s="10"/>
      <c r="AJJ413" s="10"/>
      <c r="AJK413" s="10"/>
      <c r="AJL413" s="10"/>
      <c r="AJM413" s="10"/>
      <c r="AJN413" s="10"/>
      <c r="AJO413" s="10"/>
      <c r="AJP413" s="10"/>
      <c r="AJQ413" s="10"/>
      <c r="AJR413" s="10"/>
      <c r="AJS413" s="10"/>
      <c r="AJT413" s="10"/>
      <c r="AJU413" s="10"/>
      <c r="AJV413" s="10"/>
      <c r="AJW413" s="10"/>
      <c r="AJX413" s="10"/>
      <c r="AJY413" s="10"/>
      <c r="AJZ413" s="10"/>
      <c r="AKA413" s="10"/>
      <c r="AKB413" s="10"/>
      <c r="AKC413" s="10"/>
      <c r="AKD413" s="10"/>
      <c r="AKE413" s="10"/>
      <c r="AKF413" s="10"/>
      <c r="AKG413" s="10"/>
      <c r="AKH413" s="10"/>
      <c r="AKI413" s="10"/>
      <c r="AKJ413" s="10"/>
      <c r="AKK413" s="10"/>
      <c r="AKL413" s="10"/>
      <c r="AKM413" s="10"/>
      <c r="AKN413" s="10"/>
      <c r="AKO413" s="10"/>
      <c r="AKP413" s="10"/>
      <c r="AKQ413" s="10"/>
      <c r="AKR413" s="10"/>
      <c r="AKS413" s="10"/>
      <c r="AKT413" s="10"/>
      <c r="AKU413" s="10"/>
      <c r="AKV413" s="10"/>
      <c r="AKW413" s="10"/>
      <c r="AKX413" s="10"/>
      <c r="AKY413" s="10"/>
      <c r="AKZ413" s="10"/>
      <c r="ALA413" s="10"/>
      <c r="ALB413" s="10"/>
      <c r="ALC413" s="10"/>
      <c r="ALD413" s="10"/>
      <c r="ALE413" s="10"/>
      <c r="ALF413" s="10"/>
      <c r="ALG413" s="10"/>
      <c r="ALH413" s="10"/>
      <c r="ALI413" s="10"/>
      <c r="ALJ413" s="10"/>
      <c r="ALK413" s="10"/>
      <c r="ALL413" s="10"/>
      <c r="ALM413" s="10"/>
      <c r="ALN413" s="10"/>
      <c r="ALO413" s="10"/>
      <c r="ALP413" s="10"/>
      <c r="ALQ413" s="10"/>
      <c r="ALR413" s="10"/>
      <c r="ALS413" s="10"/>
      <c r="ALT413" s="10"/>
      <c r="ALU413" s="10"/>
      <c r="ALV413" s="10"/>
      <c r="ALW413" s="10"/>
      <c r="ALX413" s="10"/>
      <c r="ALY413" s="10"/>
      <c r="ALZ413" s="10"/>
      <c r="AMA413" s="10"/>
      <c r="AMB413" s="10"/>
      <c r="AMC413" s="10"/>
      <c r="AMD413" s="10"/>
      <c r="AME413" s="10"/>
      <c r="AMF413" s="10"/>
      <c r="AMG413" s="10"/>
      <c r="AMH413" s="10"/>
      <c r="AMI413" s="10"/>
      <c r="AMJ413" s="10"/>
      <c r="AMK413" s="10"/>
      <c r="AML413" s="10"/>
      <c r="AMM413" s="10"/>
      <c r="AMN413" s="10"/>
      <c r="AMO413" s="10"/>
      <c r="AMP413" s="10"/>
      <c r="AMQ413" s="10"/>
      <c r="AMR413" s="10"/>
      <c r="AMS413" s="10"/>
      <c r="AMT413" s="10"/>
      <c r="AMU413" s="10"/>
      <c r="AMV413" s="10"/>
      <c r="AMW413" s="10"/>
      <c r="AMX413" s="10"/>
      <c r="AMY413" s="10"/>
      <c r="AMZ413" s="10"/>
      <c r="ANA413" s="10"/>
      <c r="ANB413" s="10"/>
      <c r="ANC413" s="10"/>
      <c r="AND413" s="10"/>
      <c r="ANE413" s="10"/>
      <c r="ANF413" s="10"/>
      <c r="ANG413" s="10"/>
      <c r="ANH413" s="10"/>
      <c r="ANI413" s="10"/>
      <c r="ANJ413" s="10"/>
      <c r="ANK413" s="10"/>
      <c r="ANL413" s="10"/>
      <c r="ANM413" s="10"/>
      <c r="ANN413" s="10"/>
      <c r="ANO413" s="10"/>
      <c r="ANP413" s="10"/>
      <c r="ANQ413" s="10"/>
      <c r="ANR413" s="10"/>
      <c r="ANS413" s="10"/>
      <c r="ANT413" s="10"/>
      <c r="ANU413" s="10"/>
      <c r="ANV413" s="10"/>
      <c r="ANW413" s="10"/>
      <c r="ANX413" s="10"/>
      <c r="ANY413" s="10"/>
      <c r="ANZ413" s="10"/>
      <c r="AOA413" s="10"/>
      <c r="AOB413" s="10"/>
      <c r="AOC413" s="10"/>
      <c r="AOD413" s="10"/>
      <c r="AOE413" s="10"/>
      <c r="AOF413" s="10"/>
      <c r="AOG413" s="10"/>
      <c r="AOH413" s="10"/>
      <c r="AOI413" s="10"/>
      <c r="AOJ413" s="10"/>
      <c r="AOK413" s="10"/>
      <c r="AOL413" s="10"/>
      <c r="AOM413" s="10"/>
      <c r="AON413" s="10"/>
      <c r="AOO413" s="10"/>
      <c r="AOP413" s="10"/>
      <c r="AOQ413" s="10"/>
      <c r="AOR413" s="10"/>
      <c r="AOS413" s="10"/>
      <c r="AOT413" s="10"/>
      <c r="AOU413" s="10"/>
      <c r="AOV413" s="10"/>
      <c r="AOW413" s="10"/>
      <c r="AOX413" s="10"/>
      <c r="AOY413" s="10"/>
      <c r="AOZ413" s="10"/>
      <c r="APA413" s="10"/>
      <c r="APB413" s="10"/>
      <c r="APC413" s="10"/>
      <c r="APD413" s="10"/>
      <c r="APE413" s="10"/>
      <c r="APF413" s="10"/>
      <c r="APG413" s="10"/>
      <c r="APH413" s="10"/>
      <c r="API413" s="10"/>
      <c r="APJ413" s="10"/>
      <c r="APK413" s="10"/>
      <c r="APL413" s="10"/>
      <c r="APM413" s="10"/>
      <c r="APN413" s="10"/>
      <c r="APO413" s="10"/>
      <c r="APP413" s="10"/>
      <c r="APQ413" s="10"/>
      <c r="APR413" s="10"/>
      <c r="APS413" s="10"/>
      <c r="APT413" s="10"/>
      <c r="APU413" s="10"/>
      <c r="APV413" s="10"/>
      <c r="APW413" s="10"/>
      <c r="APX413" s="10"/>
      <c r="APY413" s="10"/>
      <c r="APZ413" s="10"/>
      <c r="AQA413" s="10"/>
      <c r="AQB413" s="10"/>
      <c r="AQC413" s="10"/>
      <c r="AQD413" s="10"/>
      <c r="AQE413" s="10"/>
      <c r="AQF413" s="10"/>
      <c r="AQG413" s="10"/>
      <c r="AQH413" s="10"/>
      <c r="AQI413" s="10"/>
      <c r="AQJ413" s="10"/>
      <c r="AQK413" s="10"/>
      <c r="AQL413" s="10"/>
      <c r="AQM413" s="10"/>
      <c r="AQN413" s="10"/>
      <c r="AQO413" s="10"/>
      <c r="AQP413" s="10"/>
      <c r="AQQ413" s="10"/>
      <c r="AQR413" s="10"/>
      <c r="AQS413" s="10"/>
      <c r="AQT413" s="10"/>
      <c r="AQU413" s="10"/>
      <c r="AQV413" s="10"/>
      <c r="AQW413" s="10"/>
      <c r="AQX413" s="10"/>
      <c r="AQY413" s="10"/>
      <c r="AQZ413" s="10"/>
      <c r="ARA413" s="10"/>
      <c r="ARB413" s="10"/>
      <c r="ARC413" s="10"/>
      <c r="ARD413" s="10"/>
      <c r="ARE413" s="10"/>
      <c r="ARF413" s="10"/>
      <c r="ARG413" s="10"/>
      <c r="ARH413" s="10"/>
      <c r="ARI413" s="10"/>
      <c r="ARJ413" s="10"/>
      <c r="ARK413" s="10"/>
      <c r="ARL413" s="10"/>
      <c r="ARM413" s="10"/>
      <c r="ARN413" s="10"/>
      <c r="ARO413" s="10"/>
      <c r="ARP413" s="10"/>
      <c r="ARQ413" s="10"/>
      <c r="ARR413" s="10"/>
      <c r="ARS413" s="10"/>
      <c r="ART413" s="10"/>
      <c r="ARU413" s="10"/>
      <c r="ARV413" s="10"/>
      <c r="ARW413" s="10"/>
      <c r="ARX413" s="10"/>
      <c r="ARY413" s="10"/>
      <c r="ARZ413" s="10"/>
      <c r="ASA413" s="10"/>
      <c r="ASB413" s="10"/>
      <c r="ASC413" s="10"/>
      <c r="ASD413" s="10"/>
      <c r="ASE413" s="10"/>
      <c r="ASF413" s="10"/>
      <c r="ASG413" s="10"/>
      <c r="ASH413" s="10"/>
      <c r="ASI413" s="10"/>
      <c r="ASJ413" s="10"/>
      <c r="ASK413" s="10"/>
      <c r="ASL413" s="10"/>
      <c r="ASM413" s="10"/>
      <c r="ASN413" s="10"/>
      <c r="ASO413" s="10"/>
      <c r="ASP413" s="10"/>
      <c r="ASQ413" s="10"/>
      <c r="ASR413" s="10"/>
      <c r="ASS413" s="10"/>
      <c r="AST413" s="10"/>
      <c r="ASU413" s="10"/>
      <c r="ASV413" s="10"/>
      <c r="ASW413" s="10"/>
      <c r="ASX413" s="10"/>
      <c r="ASY413" s="10"/>
      <c r="ASZ413" s="10"/>
      <c r="ATA413" s="10"/>
      <c r="ATB413" s="10"/>
      <c r="ATC413" s="10"/>
      <c r="ATD413" s="10"/>
      <c r="ATE413" s="10"/>
      <c r="ATF413" s="10"/>
      <c r="ATG413" s="10"/>
      <c r="ATH413" s="10"/>
      <c r="ATI413" s="10"/>
      <c r="ATJ413" s="10"/>
      <c r="ATK413" s="10"/>
      <c r="ATL413" s="10"/>
      <c r="ATM413" s="10"/>
      <c r="ATN413" s="10"/>
      <c r="ATO413" s="10"/>
      <c r="ATP413" s="10"/>
      <c r="ATQ413" s="10"/>
      <c r="ATR413" s="10"/>
      <c r="ATS413" s="10"/>
      <c r="ATT413" s="10"/>
      <c r="ATU413" s="10"/>
      <c r="ATV413" s="10"/>
      <c r="ATW413" s="10"/>
      <c r="ATX413" s="10"/>
      <c r="ATY413" s="10"/>
      <c r="ATZ413" s="10"/>
      <c r="AUA413" s="10"/>
      <c r="AUB413" s="10"/>
      <c r="AUC413" s="10"/>
      <c r="AUD413" s="10"/>
      <c r="AUE413" s="10"/>
      <c r="AUF413" s="10"/>
      <c r="AUG413" s="10"/>
      <c r="AUH413" s="10"/>
      <c r="AUI413" s="10"/>
      <c r="AUJ413" s="10"/>
      <c r="AUK413" s="10"/>
      <c r="AUL413" s="10"/>
      <c r="AUM413" s="10"/>
      <c r="AUN413" s="10"/>
      <c r="AUO413" s="10"/>
      <c r="AUP413" s="10"/>
      <c r="AUQ413" s="10"/>
      <c r="AUR413" s="10"/>
      <c r="AUS413" s="10"/>
      <c r="AUT413" s="10"/>
      <c r="AUU413" s="10"/>
      <c r="AUV413" s="10"/>
      <c r="AUW413" s="10"/>
      <c r="AUX413" s="10"/>
      <c r="AUY413" s="10"/>
      <c r="AUZ413" s="10"/>
      <c r="AVA413" s="10"/>
      <c r="AVB413" s="10"/>
      <c r="AVC413" s="10"/>
      <c r="AVD413" s="10"/>
      <c r="AVE413" s="10"/>
      <c r="AVF413" s="10"/>
      <c r="AVG413" s="10"/>
      <c r="AVH413" s="10"/>
      <c r="AVI413" s="10"/>
      <c r="AVJ413" s="10"/>
      <c r="AVK413" s="10"/>
      <c r="AVL413" s="10"/>
      <c r="AVM413" s="10"/>
      <c r="AVN413" s="10"/>
      <c r="AVO413" s="10"/>
      <c r="AVP413" s="10"/>
      <c r="AVQ413" s="10"/>
      <c r="AVR413" s="10"/>
      <c r="AVS413" s="10"/>
      <c r="AVT413" s="10"/>
      <c r="AVU413" s="10"/>
      <c r="AVV413" s="10"/>
      <c r="AVW413" s="10"/>
      <c r="AVX413" s="10"/>
      <c r="AVY413" s="10"/>
      <c r="AVZ413" s="10"/>
      <c r="AWA413" s="10"/>
      <c r="AWB413" s="10"/>
      <c r="AWC413" s="10"/>
      <c r="AWD413" s="10"/>
      <c r="AWE413" s="10"/>
      <c r="AWF413" s="10"/>
      <c r="AWG413" s="10"/>
      <c r="AWH413" s="10"/>
      <c r="AWI413" s="10"/>
      <c r="AWJ413" s="10"/>
      <c r="AWK413" s="10"/>
      <c r="AWL413" s="10"/>
      <c r="AWM413" s="10"/>
      <c r="AWN413" s="10"/>
      <c r="AWO413" s="10"/>
      <c r="AWP413" s="10"/>
      <c r="AWQ413" s="10"/>
      <c r="AWR413" s="10"/>
      <c r="AWS413" s="10"/>
      <c r="AWT413" s="10"/>
      <c r="AWU413" s="10"/>
      <c r="AWV413" s="10"/>
      <c r="AWW413" s="10"/>
      <c r="AWX413" s="10"/>
      <c r="AWY413" s="10"/>
      <c r="AWZ413" s="10"/>
      <c r="AXA413" s="10"/>
      <c r="AXB413" s="10"/>
      <c r="AXC413" s="10"/>
      <c r="AXD413" s="10"/>
      <c r="AXE413" s="10"/>
      <c r="AXF413" s="10"/>
      <c r="AXG413" s="10"/>
      <c r="AXH413" s="10"/>
      <c r="AXI413" s="10"/>
      <c r="AXJ413" s="10"/>
      <c r="AXK413" s="10"/>
      <c r="AXL413" s="10"/>
      <c r="AXM413" s="10"/>
      <c r="AXN413" s="10"/>
      <c r="AXO413" s="10"/>
      <c r="AXP413" s="10"/>
      <c r="AXQ413" s="10"/>
      <c r="AXR413" s="10"/>
      <c r="AXS413" s="10"/>
      <c r="AXT413" s="10"/>
      <c r="AXU413" s="10"/>
      <c r="AXV413" s="10"/>
      <c r="AXW413" s="10"/>
      <c r="AXX413" s="10"/>
      <c r="AXY413" s="10"/>
      <c r="AXZ413" s="10"/>
      <c r="AYA413" s="10"/>
      <c r="AYB413" s="10"/>
      <c r="AYC413" s="10"/>
      <c r="AYD413" s="10"/>
      <c r="AYE413" s="10"/>
      <c r="AYF413" s="10"/>
      <c r="AYG413" s="10"/>
      <c r="AYH413" s="10"/>
      <c r="AYI413" s="10"/>
      <c r="AYJ413" s="10"/>
      <c r="AYK413" s="10"/>
      <c r="AYL413" s="10"/>
      <c r="AYM413" s="10"/>
      <c r="AYN413" s="10"/>
      <c r="AYO413" s="10"/>
      <c r="AYP413" s="10"/>
      <c r="AYQ413" s="10"/>
      <c r="AYR413" s="10"/>
      <c r="AYS413" s="10"/>
      <c r="AYT413" s="10"/>
      <c r="AYU413" s="10"/>
      <c r="AYV413" s="10"/>
      <c r="AYW413" s="10"/>
      <c r="AYX413" s="10"/>
      <c r="AYY413" s="10"/>
      <c r="AYZ413" s="10"/>
      <c r="AZA413" s="10"/>
      <c r="AZB413" s="10"/>
      <c r="AZC413" s="10"/>
      <c r="AZD413" s="10"/>
      <c r="AZE413" s="10"/>
      <c r="AZF413" s="10"/>
      <c r="AZG413" s="10"/>
      <c r="AZH413" s="10"/>
      <c r="AZI413" s="10"/>
      <c r="AZJ413" s="10"/>
      <c r="AZK413" s="10"/>
      <c r="AZL413" s="10"/>
      <c r="AZM413" s="10"/>
      <c r="AZN413" s="10"/>
      <c r="AZO413" s="10"/>
      <c r="AZP413" s="10"/>
      <c r="AZQ413" s="10"/>
      <c r="AZR413" s="10"/>
      <c r="AZS413" s="10"/>
      <c r="AZT413" s="10"/>
      <c r="AZU413" s="10"/>
      <c r="AZV413" s="10"/>
      <c r="AZW413" s="10"/>
      <c r="AZX413" s="10"/>
      <c r="AZY413" s="10"/>
      <c r="AZZ413" s="10"/>
      <c r="BAA413" s="10"/>
      <c r="BAB413" s="10"/>
      <c r="BAC413" s="10"/>
      <c r="BAD413" s="10"/>
      <c r="BAE413" s="10"/>
      <c r="BAF413" s="10"/>
      <c r="BAG413" s="10"/>
      <c r="BAH413" s="10"/>
      <c r="BAI413" s="10"/>
      <c r="BAJ413" s="10"/>
      <c r="BAK413" s="10"/>
      <c r="BAL413" s="10"/>
      <c r="BAM413" s="10"/>
      <c r="BAN413" s="10"/>
      <c r="BAO413" s="10"/>
      <c r="BAP413" s="10"/>
      <c r="BAQ413" s="10"/>
      <c r="BAR413" s="10"/>
      <c r="BAS413" s="10"/>
      <c r="BAT413" s="10"/>
      <c r="BAU413" s="10"/>
      <c r="BAV413" s="10"/>
      <c r="BAW413" s="10"/>
      <c r="BAX413" s="10"/>
      <c r="BAY413" s="10"/>
      <c r="BAZ413" s="10"/>
      <c r="BBA413" s="10"/>
      <c r="BBB413" s="10"/>
      <c r="BBC413" s="10"/>
      <c r="BBD413" s="10"/>
      <c r="BBE413" s="10"/>
      <c r="BBF413" s="10"/>
      <c r="BBG413" s="10"/>
      <c r="BBH413" s="10"/>
      <c r="BBI413" s="10"/>
      <c r="BBJ413" s="10"/>
      <c r="BBK413" s="10"/>
      <c r="BBL413" s="10"/>
      <c r="BBM413" s="10"/>
      <c r="BBN413" s="10"/>
      <c r="BBO413" s="10"/>
      <c r="BBP413" s="10"/>
      <c r="BBQ413" s="10"/>
      <c r="BBR413" s="10"/>
      <c r="BBS413" s="10"/>
      <c r="BBT413" s="10"/>
      <c r="BBU413" s="10"/>
      <c r="BBV413" s="10"/>
      <c r="BBW413" s="10"/>
      <c r="BBX413" s="10"/>
      <c r="BBY413" s="10"/>
      <c r="BBZ413" s="10"/>
      <c r="BCA413" s="10"/>
      <c r="BCB413" s="10"/>
      <c r="BCC413" s="10"/>
      <c r="BCD413" s="10"/>
      <c r="BCE413" s="10"/>
      <c r="BCF413" s="10"/>
      <c r="BCG413" s="10"/>
      <c r="BCH413" s="10"/>
      <c r="BCI413" s="10"/>
      <c r="BCJ413" s="10"/>
      <c r="BCK413" s="10"/>
      <c r="BCL413" s="10"/>
      <c r="BCM413" s="10"/>
      <c r="BCN413" s="10"/>
      <c r="BCO413" s="10"/>
      <c r="BCP413" s="10"/>
      <c r="BCQ413" s="10"/>
      <c r="BCR413" s="10"/>
      <c r="BCS413" s="10"/>
      <c r="BCT413" s="10"/>
    </row>
    <row r="414" spans="1:1450" s="37" customFormat="1" x14ac:dyDescent="0.25">
      <c r="A414" s="17" t="s">
        <v>503</v>
      </c>
      <c r="B414" s="43" t="s">
        <v>503</v>
      </c>
      <c r="C414" s="43" t="s">
        <v>84</v>
      </c>
      <c r="D414" s="43" t="s">
        <v>571</v>
      </c>
      <c r="E414" s="43" t="s">
        <v>572</v>
      </c>
      <c r="F414" s="43" t="s">
        <v>495</v>
      </c>
      <c r="G414" s="43">
        <v>11864</v>
      </c>
      <c r="H414" s="43">
        <v>647</v>
      </c>
      <c r="I414" s="43">
        <v>156</v>
      </c>
      <c r="J414" s="29">
        <v>3</v>
      </c>
      <c r="K414" s="44">
        <f>AVERAGE(G414:G416)</f>
        <v>18999.666666666668</v>
      </c>
      <c r="L414" s="44">
        <f>STDEV(G414:G416)</f>
        <v>7138.0011441112401</v>
      </c>
      <c r="M414" s="29"/>
      <c r="N414" s="97">
        <v>1.196</v>
      </c>
      <c r="O414" s="29" t="str">
        <f t="shared" si="70"/>
        <v/>
      </c>
      <c r="P414" s="44">
        <f>ABS(L414*N414)</f>
        <v>8537.0493683570421</v>
      </c>
      <c r="Q414" s="44">
        <f>ABS(G414-$K$414)</f>
        <v>7135.6666666666679</v>
      </c>
      <c r="R414" s="30">
        <f>IF(Q414&gt;$P$414,"",G414)</f>
        <v>11864</v>
      </c>
      <c r="S414" s="30">
        <f t="shared" si="71"/>
        <v>156</v>
      </c>
      <c r="T414" s="44">
        <f>AVERAGE(R414:R416)</f>
        <v>18999.666666666668</v>
      </c>
      <c r="U414" s="44">
        <f>STDEV(R414:R416)</f>
        <v>7138.0011441112401</v>
      </c>
      <c r="V414" s="29"/>
      <c r="W414" s="44">
        <f>IF(R414="","",((R414-$T$414)/S414)^2)</f>
        <v>2092.2805217693049</v>
      </c>
      <c r="X414" s="46">
        <f>(1/(J414-1))*SUM(W414:W416)</f>
        <v>1280.2282682696009</v>
      </c>
      <c r="Y414" s="47">
        <f>U414/T414</f>
        <v>0.37569086181044786</v>
      </c>
      <c r="Z414" s="31"/>
      <c r="AA414" s="47" t="str">
        <f>IF(X414&lt;2,"A",IF(Y414&lt;0.15,"B","C"))</f>
        <v>C</v>
      </c>
      <c r="AB414" s="31"/>
      <c r="AC414" s="48">
        <f>T414/1000</f>
        <v>18.999666666666666</v>
      </c>
      <c r="AD414" s="49">
        <f>AC414*(SQRT((U414/T414)^2+(0.21/3.98)^2))</f>
        <v>7.2080549739844333</v>
      </c>
      <c r="AE414" s="47">
        <f>AD414/AC414</f>
        <v>0.37937797017409602</v>
      </c>
      <c r="AF414" s="47"/>
      <c r="AG414" s="50">
        <v>72</v>
      </c>
      <c r="AH414" s="32"/>
      <c r="AI414" s="49">
        <f>(MEDIAN(R414:R416))/1000</f>
        <v>18.995000000000001</v>
      </c>
      <c r="AJ414" s="49">
        <f>(QUARTILE(R414:R416,1))/1000</f>
        <v>15.429500000000001</v>
      </c>
      <c r="AK414" s="49">
        <f>(QUARTILE(R414:R416,3))/1000</f>
        <v>22.567499999999999</v>
      </c>
      <c r="AL414" s="48">
        <f>(AK414-AJ414)</f>
        <v>7.1379999999999981</v>
      </c>
      <c r="AM414" s="43"/>
      <c r="AN414" s="95"/>
      <c r="AO414" s="29"/>
      <c r="AP414" s="29"/>
      <c r="AQ414" s="29"/>
      <c r="AR414" s="29"/>
      <c r="AS414" s="29"/>
      <c r="AT414" s="29"/>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c r="HU414" s="10"/>
      <c r="HV414" s="10"/>
      <c r="HW414" s="10"/>
      <c r="HX414" s="10"/>
      <c r="HY414" s="10"/>
      <c r="HZ414" s="10"/>
      <c r="IA414" s="10"/>
      <c r="IB414" s="10"/>
      <c r="IC414" s="10"/>
      <c r="ID414" s="10"/>
      <c r="IE414" s="10"/>
      <c r="IF414" s="10"/>
      <c r="IG414" s="10"/>
      <c r="IH414" s="10"/>
      <c r="II414" s="10"/>
      <c r="IJ414" s="10"/>
      <c r="IK414" s="10"/>
      <c r="IL414" s="10"/>
      <c r="IM414" s="10"/>
      <c r="IN414" s="10"/>
      <c r="IO414" s="10"/>
      <c r="IP414" s="10"/>
      <c r="IQ414" s="10"/>
      <c r="IR414" s="10"/>
      <c r="IS414" s="10"/>
      <c r="IT414" s="10"/>
      <c r="IU414" s="10"/>
      <c r="IV414" s="10"/>
      <c r="IW414" s="10"/>
      <c r="IX414" s="10"/>
      <c r="IY414" s="10"/>
      <c r="IZ414" s="10"/>
      <c r="JA414" s="10"/>
      <c r="JB414" s="10"/>
      <c r="JC414" s="10"/>
      <c r="JD414" s="10"/>
      <c r="JE414" s="10"/>
      <c r="JF414" s="10"/>
      <c r="JG414" s="10"/>
      <c r="JH414" s="10"/>
      <c r="JI414" s="10"/>
      <c r="JJ414" s="10"/>
      <c r="JK414" s="10"/>
      <c r="JL414" s="10"/>
      <c r="JM414" s="10"/>
      <c r="JN414" s="10"/>
      <c r="JO414" s="10"/>
      <c r="JP414" s="10"/>
      <c r="JQ414" s="10"/>
      <c r="JR414" s="10"/>
      <c r="JS414" s="10"/>
      <c r="JT414" s="10"/>
      <c r="JU414" s="10"/>
      <c r="JV414" s="10"/>
      <c r="JW414" s="10"/>
      <c r="JX414" s="10"/>
      <c r="JY414" s="10"/>
      <c r="JZ414" s="10"/>
      <c r="KA414" s="10"/>
      <c r="KB414" s="10"/>
      <c r="KC414" s="10"/>
      <c r="KD414" s="10"/>
      <c r="KE414" s="10"/>
      <c r="KF414" s="10"/>
      <c r="KG414" s="10"/>
      <c r="KH414" s="10"/>
      <c r="KI414" s="10"/>
      <c r="KJ414" s="10"/>
      <c r="KK414" s="10"/>
      <c r="KL414" s="10"/>
      <c r="KM414" s="10"/>
      <c r="KN414" s="10"/>
      <c r="KO414" s="10"/>
      <c r="KP414" s="10"/>
      <c r="KQ414" s="10"/>
      <c r="KR414" s="10"/>
      <c r="KS414" s="10"/>
      <c r="KT414" s="10"/>
      <c r="KU414" s="10"/>
      <c r="KV414" s="10"/>
      <c r="KW414" s="10"/>
      <c r="KX414" s="10"/>
      <c r="KY414" s="10"/>
      <c r="KZ414" s="10"/>
      <c r="LA414" s="10"/>
      <c r="LB414" s="10"/>
      <c r="LC414" s="10"/>
      <c r="LD414" s="10"/>
      <c r="LE414" s="10"/>
      <c r="LF414" s="10"/>
      <c r="LG414" s="10"/>
      <c r="LH414" s="10"/>
      <c r="LI414" s="10"/>
      <c r="LJ414" s="10"/>
      <c r="LK414" s="10"/>
      <c r="LL414" s="10"/>
      <c r="LM414" s="10"/>
      <c r="LN414" s="10"/>
      <c r="LO414" s="10"/>
      <c r="LP414" s="10"/>
      <c r="LQ414" s="10"/>
      <c r="LR414" s="10"/>
      <c r="LS414" s="10"/>
      <c r="LT414" s="10"/>
      <c r="LU414" s="10"/>
      <c r="LV414" s="10"/>
      <c r="LW414" s="10"/>
      <c r="LX414" s="10"/>
      <c r="LY414" s="10"/>
      <c r="LZ414" s="10"/>
      <c r="MA414" s="10"/>
      <c r="MB414" s="10"/>
      <c r="MC414" s="10"/>
      <c r="MD414" s="10"/>
      <c r="ME414" s="10"/>
      <c r="MF414" s="10"/>
      <c r="MG414" s="10"/>
      <c r="MH414" s="10"/>
      <c r="MI414" s="10"/>
      <c r="MJ414" s="10"/>
      <c r="MK414" s="10"/>
      <c r="ML414" s="10"/>
      <c r="MM414" s="10"/>
      <c r="MN414" s="10"/>
      <c r="MO414" s="10"/>
      <c r="MP414" s="10"/>
      <c r="MQ414" s="10"/>
      <c r="MR414" s="10"/>
      <c r="MS414" s="10"/>
      <c r="MT414" s="10"/>
      <c r="MU414" s="10"/>
      <c r="MV414" s="10"/>
      <c r="MW414" s="10"/>
      <c r="MX414" s="10"/>
      <c r="MY414" s="10"/>
      <c r="MZ414" s="10"/>
      <c r="NA414" s="10"/>
      <c r="NB414" s="10"/>
      <c r="NC414" s="10"/>
      <c r="ND414" s="10"/>
      <c r="NE414" s="10"/>
      <c r="NF414" s="10"/>
      <c r="NG414" s="10"/>
      <c r="NH414" s="10"/>
      <c r="NI414" s="10"/>
      <c r="NJ414" s="10"/>
      <c r="NK414" s="10"/>
      <c r="NL414" s="10"/>
      <c r="NM414" s="10"/>
      <c r="NN414" s="10"/>
      <c r="NO414" s="10"/>
      <c r="NP414" s="10"/>
      <c r="NQ414" s="10"/>
      <c r="NR414" s="10"/>
      <c r="NS414" s="10"/>
      <c r="NT414" s="10"/>
      <c r="NU414" s="10"/>
      <c r="NV414" s="10"/>
      <c r="NW414" s="10"/>
      <c r="NX414" s="10"/>
      <c r="NY414" s="10"/>
      <c r="NZ414" s="10"/>
      <c r="OA414" s="10"/>
      <c r="OB414" s="10"/>
      <c r="OC414" s="10"/>
      <c r="OD414" s="10"/>
      <c r="OE414" s="10"/>
      <c r="OF414" s="10"/>
      <c r="OG414" s="10"/>
      <c r="OH414" s="10"/>
      <c r="OI414" s="10"/>
      <c r="OJ414" s="10"/>
      <c r="OK414" s="10"/>
      <c r="OL414" s="10"/>
      <c r="OM414" s="10"/>
      <c r="ON414" s="10"/>
      <c r="OO414" s="10"/>
      <c r="OP414" s="10"/>
      <c r="OQ414" s="10"/>
      <c r="OR414" s="10"/>
      <c r="OS414" s="10"/>
      <c r="OT414" s="10"/>
      <c r="OU414" s="10"/>
      <c r="OV414" s="10"/>
      <c r="OW414" s="10"/>
      <c r="OX414" s="10"/>
      <c r="OY414" s="10"/>
      <c r="OZ414" s="10"/>
      <c r="PA414" s="10"/>
      <c r="PB414" s="10"/>
      <c r="PC414" s="10"/>
      <c r="PD414" s="10"/>
      <c r="PE414" s="10"/>
      <c r="PF414" s="10"/>
      <c r="PG414" s="10"/>
      <c r="PH414" s="10"/>
      <c r="PI414" s="10"/>
      <c r="PJ414" s="10"/>
      <c r="PK414" s="10"/>
      <c r="PL414" s="10"/>
      <c r="PM414" s="10"/>
      <c r="PN414" s="10"/>
      <c r="PO414" s="10"/>
      <c r="PP414" s="10"/>
      <c r="PQ414" s="10"/>
      <c r="PR414" s="10"/>
      <c r="PS414" s="10"/>
      <c r="PT414" s="10"/>
      <c r="PU414" s="10"/>
      <c r="PV414" s="10"/>
      <c r="PW414" s="10"/>
      <c r="PX414" s="10"/>
      <c r="PY414" s="10"/>
      <c r="PZ414" s="10"/>
      <c r="QA414" s="10"/>
      <c r="QB414" s="10"/>
      <c r="QC414" s="10"/>
      <c r="QD414" s="10"/>
      <c r="QE414" s="10"/>
      <c r="QF414" s="10"/>
      <c r="QG414" s="10"/>
      <c r="QH414" s="10"/>
      <c r="QI414" s="10"/>
      <c r="QJ414" s="10"/>
      <c r="QK414" s="10"/>
      <c r="QL414" s="10"/>
      <c r="QM414" s="10"/>
      <c r="QN414" s="10"/>
      <c r="QO414" s="10"/>
      <c r="QP414" s="10"/>
      <c r="QQ414" s="10"/>
      <c r="QR414" s="10"/>
      <c r="QS414" s="10"/>
      <c r="QT414" s="10"/>
      <c r="QU414" s="10"/>
      <c r="QV414" s="10"/>
      <c r="QW414" s="10"/>
      <c r="QX414" s="10"/>
      <c r="QY414" s="10"/>
      <c r="QZ414" s="10"/>
      <c r="RA414" s="10"/>
      <c r="RB414" s="10"/>
      <c r="RC414" s="10"/>
      <c r="RD414" s="10"/>
      <c r="RE414" s="10"/>
      <c r="RF414" s="10"/>
      <c r="RG414" s="10"/>
      <c r="RH414" s="10"/>
      <c r="RI414" s="10"/>
      <c r="RJ414" s="10"/>
      <c r="RK414" s="10"/>
      <c r="RL414" s="10"/>
      <c r="RM414" s="10"/>
      <c r="RN414" s="10"/>
      <c r="RO414" s="10"/>
      <c r="RP414" s="10"/>
      <c r="RQ414" s="10"/>
      <c r="RR414" s="10"/>
      <c r="RS414" s="10"/>
      <c r="RT414" s="10"/>
      <c r="RU414" s="10"/>
      <c r="RV414" s="10"/>
      <c r="RW414" s="10"/>
      <c r="RX414" s="10"/>
      <c r="RY414" s="10"/>
      <c r="RZ414" s="10"/>
      <c r="SA414" s="10"/>
      <c r="SB414" s="10"/>
      <c r="SC414" s="10"/>
      <c r="SD414" s="10"/>
      <c r="SE414" s="10"/>
      <c r="SF414" s="10"/>
      <c r="SG414" s="10"/>
      <c r="SH414" s="10"/>
      <c r="SI414" s="10"/>
      <c r="SJ414" s="10"/>
      <c r="SK414" s="10"/>
      <c r="SL414" s="10"/>
      <c r="SM414" s="10"/>
      <c r="SN414" s="10"/>
      <c r="SO414" s="10"/>
      <c r="SP414" s="10"/>
      <c r="SQ414" s="10"/>
      <c r="SR414" s="10"/>
      <c r="SS414" s="10"/>
      <c r="ST414" s="10"/>
      <c r="SU414" s="10"/>
      <c r="SV414" s="10"/>
      <c r="SW414" s="10"/>
      <c r="SX414" s="10"/>
      <c r="SY414" s="10"/>
      <c r="SZ414" s="10"/>
      <c r="TA414" s="10"/>
      <c r="TB414" s="10"/>
      <c r="TC414" s="10"/>
      <c r="TD414" s="10"/>
      <c r="TE414" s="10"/>
      <c r="TF414" s="10"/>
      <c r="TG414" s="10"/>
      <c r="TH414" s="10"/>
      <c r="TI414" s="10"/>
      <c r="TJ414" s="10"/>
      <c r="TK414" s="10"/>
      <c r="TL414" s="10"/>
      <c r="TM414" s="10"/>
      <c r="TN414" s="10"/>
      <c r="TO414" s="10"/>
      <c r="TP414" s="10"/>
      <c r="TQ414" s="10"/>
      <c r="TR414" s="10"/>
      <c r="TS414" s="10"/>
      <c r="TT414" s="10"/>
      <c r="TU414" s="10"/>
      <c r="TV414" s="10"/>
      <c r="TW414" s="10"/>
      <c r="TX414" s="10"/>
      <c r="TY414" s="10"/>
      <c r="TZ414" s="10"/>
      <c r="UA414" s="10"/>
      <c r="UB414" s="10"/>
      <c r="UC414" s="10"/>
      <c r="UD414" s="10"/>
      <c r="UE414" s="10"/>
      <c r="UF414" s="10"/>
      <c r="UG414" s="10"/>
      <c r="UH414" s="10"/>
      <c r="UI414" s="10"/>
      <c r="UJ414" s="10"/>
      <c r="UK414" s="10"/>
      <c r="UL414" s="10"/>
      <c r="UM414" s="10"/>
      <c r="UN414" s="10"/>
      <c r="UO414" s="10"/>
      <c r="UP414" s="10"/>
      <c r="UQ414" s="10"/>
      <c r="UR414" s="10"/>
      <c r="US414" s="10"/>
      <c r="UT414" s="10"/>
      <c r="UU414" s="10"/>
      <c r="UV414" s="10"/>
      <c r="UW414" s="10"/>
      <c r="UX414" s="10"/>
      <c r="UY414" s="10"/>
      <c r="UZ414" s="10"/>
      <c r="VA414" s="10"/>
      <c r="VB414" s="10"/>
      <c r="VC414" s="10"/>
      <c r="VD414" s="10"/>
      <c r="VE414" s="10"/>
      <c r="VF414" s="10"/>
      <c r="VG414" s="10"/>
      <c r="VH414" s="10"/>
      <c r="VI414" s="10"/>
      <c r="VJ414" s="10"/>
      <c r="VK414" s="10"/>
      <c r="VL414" s="10"/>
      <c r="VM414" s="10"/>
      <c r="VN414" s="10"/>
      <c r="VO414" s="10"/>
      <c r="VP414" s="10"/>
      <c r="VQ414" s="10"/>
      <c r="VR414" s="10"/>
      <c r="VS414" s="10"/>
      <c r="VT414" s="10"/>
      <c r="VU414" s="10"/>
      <c r="VV414" s="10"/>
      <c r="VW414" s="10"/>
      <c r="VX414" s="10"/>
      <c r="VY414" s="10"/>
      <c r="VZ414" s="10"/>
      <c r="WA414" s="10"/>
      <c r="WB414" s="10"/>
      <c r="WC414" s="10"/>
      <c r="WD414" s="10"/>
      <c r="WE414" s="10"/>
      <c r="WF414" s="10"/>
      <c r="WG414" s="10"/>
      <c r="WH414" s="10"/>
      <c r="WI414" s="10"/>
      <c r="WJ414" s="10"/>
      <c r="WK414" s="10"/>
      <c r="WL414" s="10"/>
      <c r="WM414" s="10"/>
      <c r="WN414" s="10"/>
      <c r="WO414" s="10"/>
      <c r="WP414" s="10"/>
      <c r="WQ414" s="10"/>
      <c r="WR414" s="10"/>
      <c r="WS414" s="10"/>
      <c r="WT414" s="10"/>
      <c r="WU414" s="10"/>
      <c r="WV414" s="10"/>
      <c r="WW414" s="10"/>
      <c r="WX414" s="10"/>
      <c r="WY414" s="10"/>
      <c r="WZ414" s="10"/>
      <c r="XA414" s="10"/>
      <c r="XB414" s="10"/>
      <c r="XC414" s="10"/>
      <c r="XD414" s="10"/>
      <c r="XE414" s="10"/>
      <c r="XF414" s="10"/>
      <c r="XG414" s="10"/>
      <c r="XH414" s="10"/>
      <c r="XI414" s="10"/>
      <c r="XJ414" s="10"/>
      <c r="XK414" s="10"/>
      <c r="XL414" s="10"/>
      <c r="XM414" s="10"/>
      <c r="XN414" s="10"/>
      <c r="XO414" s="10"/>
      <c r="XP414" s="10"/>
      <c r="XQ414" s="10"/>
      <c r="XR414" s="10"/>
      <c r="XS414" s="10"/>
      <c r="XT414" s="10"/>
      <c r="XU414" s="10"/>
      <c r="XV414" s="10"/>
      <c r="XW414" s="10"/>
      <c r="XX414" s="10"/>
      <c r="XY414" s="10"/>
      <c r="XZ414" s="10"/>
      <c r="YA414" s="10"/>
      <c r="YB414" s="10"/>
      <c r="YC414" s="10"/>
      <c r="YD414" s="10"/>
      <c r="YE414" s="10"/>
      <c r="YF414" s="10"/>
      <c r="YG414" s="10"/>
      <c r="YH414" s="10"/>
      <c r="YI414" s="10"/>
      <c r="YJ414" s="10"/>
      <c r="YK414" s="10"/>
      <c r="YL414" s="10"/>
      <c r="YM414" s="10"/>
      <c r="YN414" s="10"/>
      <c r="YO414" s="10"/>
      <c r="YP414" s="10"/>
      <c r="YQ414" s="10"/>
      <c r="YR414" s="10"/>
      <c r="YS414" s="10"/>
      <c r="YT414" s="10"/>
      <c r="YU414" s="10"/>
      <c r="YV414" s="10"/>
      <c r="YW414" s="10"/>
      <c r="YX414" s="10"/>
      <c r="YY414" s="10"/>
      <c r="YZ414" s="10"/>
      <c r="ZA414" s="10"/>
      <c r="ZB414" s="10"/>
      <c r="ZC414" s="10"/>
      <c r="ZD414" s="10"/>
      <c r="ZE414" s="10"/>
      <c r="ZF414" s="10"/>
      <c r="ZG414" s="10"/>
      <c r="ZH414" s="10"/>
      <c r="ZI414" s="10"/>
      <c r="ZJ414" s="10"/>
      <c r="ZK414" s="10"/>
      <c r="ZL414" s="10"/>
      <c r="ZM414" s="10"/>
      <c r="ZN414" s="10"/>
      <c r="ZO414" s="10"/>
      <c r="ZP414" s="10"/>
      <c r="ZQ414" s="10"/>
      <c r="ZR414" s="10"/>
      <c r="ZS414" s="10"/>
      <c r="ZT414" s="10"/>
      <c r="ZU414" s="10"/>
      <c r="ZV414" s="10"/>
      <c r="ZW414" s="10"/>
      <c r="ZX414" s="10"/>
      <c r="ZY414" s="10"/>
      <c r="ZZ414" s="10"/>
      <c r="AAA414" s="10"/>
      <c r="AAB414" s="10"/>
      <c r="AAC414" s="10"/>
      <c r="AAD414" s="10"/>
      <c r="AAE414" s="10"/>
      <c r="AAF414" s="10"/>
      <c r="AAG414" s="10"/>
      <c r="AAH414" s="10"/>
      <c r="AAI414" s="10"/>
      <c r="AAJ414" s="10"/>
      <c r="AAK414" s="10"/>
      <c r="AAL414" s="10"/>
      <c r="AAM414" s="10"/>
      <c r="AAN414" s="10"/>
      <c r="AAO414" s="10"/>
      <c r="AAP414" s="10"/>
      <c r="AAQ414" s="10"/>
      <c r="AAR414" s="10"/>
      <c r="AAS414" s="10"/>
      <c r="AAT414" s="10"/>
      <c r="AAU414" s="10"/>
      <c r="AAV414" s="10"/>
      <c r="AAW414" s="10"/>
      <c r="AAX414" s="10"/>
      <c r="AAY414" s="10"/>
      <c r="AAZ414" s="10"/>
      <c r="ABA414" s="10"/>
      <c r="ABB414" s="10"/>
      <c r="ABC414" s="10"/>
      <c r="ABD414" s="10"/>
      <c r="ABE414" s="10"/>
      <c r="ABF414" s="10"/>
      <c r="ABG414" s="10"/>
      <c r="ABH414" s="10"/>
      <c r="ABI414" s="10"/>
      <c r="ABJ414" s="10"/>
      <c r="ABK414" s="10"/>
      <c r="ABL414" s="10"/>
      <c r="ABM414" s="10"/>
      <c r="ABN414" s="10"/>
      <c r="ABO414" s="10"/>
      <c r="ABP414" s="10"/>
      <c r="ABQ414" s="10"/>
      <c r="ABR414" s="10"/>
      <c r="ABS414" s="10"/>
      <c r="ABT414" s="10"/>
      <c r="ABU414" s="10"/>
      <c r="ABV414" s="10"/>
      <c r="ABW414" s="10"/>
      <c r="ABX414" s="10"/>
      <c r="ABY414" s="10"/>
      <c r="ABZ414" s="10"/>
      <c r="ACA414" s="10"/>
      <c r="ACB414" s="10"/>
      <c r="ACC414" s="10"/>
      <c r="ACD414" s="10"/>
      <c r="ACE414" s="10"/>
      <c r="ACF414" s="10"/>
      <c r="ACG414" s="10"/>
      <c r="ACH414" s="10"/>
      <c r="ACI414" s="10"/>
      <c r="ACJ414" s="10"/>
      <c r="ACK414" s="10"/>
      <c r="ACL414" s="10"/>
      <c r="ACM414" s="10"/>
      <c r="ACN414" s="10"/>
      <c r="ACO414" s="10"/>
      <c r="ACP414" s="10"/>
      <c r="ACQ414" s="10"/>
      <c r="ACR414" s="10"/>
      <c r="ACS414" s="10"/>
      <c r="ACT414" s="10"/>
      <c r="ACU414" s="10"/>
      <c r="ACV414" s="10"/>
      <c r="ACW414" s="10"/>
      <c r="ACX414" s="10"/>
      <c r="ACY414" s="10"/>
      <c r="ACZ414" s="10"/>
      <c r="ADA414" s="10"/>
      <c r="ADB414" s="10"/>
      <c r="ADC414" s="10"/>
      <c r="ADD414" s="10"/>
      <c r="ADE414" s="10"/>
      <c r="ADF414" s="10"/>
      <c r="ADG414" s="10"/>
      <c r="ADH414" s="10"/>
      <c r="ADI414" s="10"/>
      <c r="ADJ414" s="10"/>
      <c r="ADK414" s="10"/>
      <c r="ADL414" s="10"/>
      <c r="ADM414" s="10"/>
      <c r="ADN414" s="10"/>
      <c r="ADO414" s="10"/>
      <c r="ADP414" s="10"/>
      <c r="ADQ414" s="10"/>
      <c r="ADR414" s="10"/>
      <c r="ADS414" s="10"/>
      <c r="ADT414" s="10"/>
      <c r="ADU414" s="10"/>
      <c r="ADV414" s="10"/>
      <c r="ADW414" s="10"/>
      <c r="ADX414" s="10"/>
      <c r="ADY414" s="10"/>
      <c r="ADZ414" s="10"/>
      <c r="AEA414" s="10"/>
      <c r="AEB414" s="10"/>
      <c r="AEC414" s="10"/>
      <c r="AED414" s="10"/>
      <c r="AEE414" s="10"/>
      <c r="AEF414" s="10"/>
      <c r="AEG414" s="10"/>
      <c r="AEH414" s="10"/>
      <c r="AEI414" s="10"/>
      <c r="AEJ414" s="10"/>
      <c r="AEK414" s="10"/>
      <c r="AEL414" s="10"/>
      <c r="AEM414" s="10"/>
      <c r="AEN414" s="10"/>
      <c r="AEO414" s="10"/>
      <c r="AEP414" s="10"/>
      <c r="AEQ414" s="10"/>
      <c r="AER414" s="10"/>
      <c r="AES414" s="10"/>
      <c r="AET414" s="10"/>
      <c r="AEU414" s="10"/>
      <c r="AEV414" s="10"/>
      <c r="AEW414" s="10"/>
      <c r="AEX414" s="10"/>
      <c r="AEY414" s="10"/>
      <c r="AEZ414" s="10"/>
      <c r="AFA414" s="10"/>
      <c r="AFB414" s="10"/>
      <c r="AFC414" s="10"/>
      <c r="AFD414" s="10"/>
      <c r="AFE414" s="10"/>
      <c r="AFF414" s="10"/>
      <c r="AFG414" s="10"/>
      <c r="AFH414" s="10"/>
      <c r="AFI414" s="10"/>
      <c r="AFJ414" s="10"/>
      <c r="AFK414" s="10"/>
      <c r="AFL414" s="10"/>
      <c r="AFM414" s="10"/>
      <c r="AFN414" s="10"/>
      <c r="AFO414" s="10"/>
      <c r="AFP414" s="10"/>
      <c r="AFQ414" s="10"/>
      <c r="AFR414" s="10"/>
      <c r="AFS414" s="10"/>
      <c r="AFT414" s="10"/>
      <c r="AFU414" s="10"/>
      <c r="AFV414" s="10"/>
      <c r="AFW414" s="10"/>
      <c r="AFX414" s="10"/>
      <c r="AFY414" s="10"/>
      <c r="AFZ414" s="10"/>
      <c r="AGA414" s="10"/>
      <c r="AGB414" s="10"/>
      <c r="AGC414" s="10"/>
      <c r="AGD414" s="10"/>
      <c r="AGE414" s="10"/>
      <c r="AGF414" s="10"/>
      <c r="AGG414" s="10"/>
      <c r="AGH414" s="10"/>
      <c r="AGI414" s="10"/>
      <c r="AGJ414" s="10"/>
      <c r="AGK414" s="10"/>
      <c r="AGL414" s="10"/>
      <c r="AGM414" s="10"/>
      <c r="AGN414" s="10"/>
      <c r="AGO414" s="10"/>
      <c r="AGP414" s="10"/>
      <c r="AGQ414" s="10"/>
      <c r="AGR414" s="10"/>
      <c r="AGS414" s="10"/>
      <c r="AGT414" s="10"/>
      <c r="AGU414" s="10"/>
      <c r="AGV414" s="10"/>
      <c r="AGW414" s="10"/>
      <c r="AGX414" s="10"/>
      <c r="AGY414" s="10"/>
      <c r="AGZ414" s="10"/>
      <c r="AHA414" s="10"/>
      <c r="AHB414" s="10"/>
      <c r="AHC414" s="10"/>
      <c r="AHD414" s="10"/>
      <c r="AHE414" s="10"/>
      <c r="AHF414" s="10"/>
      <c r="AHG414" s="10"/>
      <c r="AHH414" s="10"/>
      <c r="AHI414" s="10"/>
      <c r="AHJ414" s="10"/>
      <c r="AHK414" s="10"/>
      <c r="AHL414" s="10"/>
      <c r="AHM414" s="10"/>
      <c r="AHN414" s="10"/>
      <c r="AHO414" s="10"/>
      <c r="AHP414" s="10"/>
      <c r="AHQ414" s="10"/>
      <c r="AHR414" s="10"/>
      <c r="AHS414" s="10"/>
      <c r="AHT414" s="10"/>
      <c r="AHU414" s="10"/>
      <c r="AHV414" s="10"/>
      <c r="AHW414" s="10"/>
      <c r="AHX414" s="10"/>
      <c r="AHY414" s="10"/>
      <c r="AHZ414" s="10"/>
      <c r="AIA414" s="10"/>
      <c r="AIB414" s="10"/>
      <c r="AIC414" s="10"/>
      <c r="AID414" s="10"/>
      <c r="AIE414" s="10"/>
      <c r="AIF414" s="10"/>
      <c r="AIG414" s="10"/>
      <c r="AIH414" s="10"/>
      <c r="AII414" s="10"/>
      <c r="AIJ414" s="10"/>
      <c r="AIK414" s="10"/>
      <c r="AIL414" s="10"/>
      <c r="AIM414" s="10"/>
      <c r="AIN414" s="10"/>
      <c r="AIO414" s="10"/>
      <c r="AIP414" s="10"/>
      <c r="AIQ414" s="10"/>
      <c r="AIR414" s="10"/>
      <c r="AIS414" s="10"/>
      <c r="AIT414" s="10"/>
      <c r="AIU414" s="10"/>
      <c r="AIV414" s="10"/>
      <c r="AIW414" s="10"/>
      <c r="AIX414" s="10"/>
      <c r="AIY414" s="10"/>
      <c r="AIZ414" s="10"/>
      <c r="AJA414" s="10"/>
      <c r="AJB414" s="10"/>
      <c r="AJC414" s="10"/>
      <c r="AJD414" s="10"/>
      <c r="AJE414" s="10"/>
      <c r="AJF414" s="10"/>
      <c r="AJG414" s="10"/>
      <c r="AJH414" s="10"/>
      <c r="AJI414" s="10"/>
      <c r="AJJ414" s="10"/>
      <c r="AJK414" s="10"/>
      <c r="AJL414" s="10"/>
      <c r="AJM414" s="10"/>
      <c r="AJN414" s="10"/>
      <c r="AJO414" s="10"/>
      <c r="AJP414" s="10"/>
      <c r="AJQ414" s="10"/>
      <c r="AJR414" s="10"/>
      <c r="AJS414" s="10"/>
      <c r="AJT414" s="10"/>
      <c r="AJU414" s="10"/>
      <c r="AJV414" s="10"/>
      <c r="AJW414" s="10"/>
      <c r="AJX414" s="10"/>
      <c r="AJY414" s="10"/>
      <c r="AJZ414" s="10"/>
      <c r="AKA414" s="10"/>
      <c r="AKB414" s="10"/>
      <c r="AKC414" s="10"/>
      <c r="AKD414" s="10"/>
      <c r="AKE414" s="10"/>
      <c r="AKF414" s="10"/>
      <c r="AKG414" s="10"/>
      <c r="AKH414" s="10"/>
      <c r="AKI414" s="10"/>
      <c r="AKJ414" s="10"/>
      <c r="AKK414" s="10"/>
      <c r="AKL414" s="10"/>
      <c r="AKM414" s="10"/>
      <c r="AKN414" s="10"/>
      <c r="AKO414" s="10"/>
      <c r="AKP414" s="10"/>
      <c r="AKQ414" s="10"/>
      <c r="AKR414" s="10"/>
      <c r="AKS414" s="10"/>
      <c r="AKT414" s="10"/>
      <c r="AKU414" s="10"/>
      <c r="AKV414" s="10"/>
      <c r="AKW414" s="10"/>
      <c r="AKX414" s="10"/>
      <c r="AKY414" s="10"/>
      <c r="AKZ414" s="10"/>
      <c r="ALA414" s="10"/>
      <c r="ALB414" s="10"/>
      <c r="ALC414" s="10"/>
      <c r="ALD414" s="10"/>
      <c r="ALE414" s="10"/>
      <c r="ALF414" s="10"/>
      <c r="ALG414" s="10"/>
      <c r="ALH414" s="10"/>
      <c r="ALI414" s="10"/>
      <c r="ALJ414" s="10"/>
      <c r="ALK414" s="10"/>
      <c r="ALL414" s="10"/>
      <c r="ALM414" s="10"/>
      <c r="ALN414" s="10"/>
      <c r="ALO414" s="10"/>
      <c r="ALP414" s="10"/>
      <c r="ALQ414" s="10"/>
      <c r="ALR414" s="10"/>
      <c r="ALS414" s="10"/>
      <c r="ALT414" s="10"/>
      <c r="ALU414" s="10"/>
      <c r="ALV414" s="10"/>
      <c r="ALW414" s="10"/>
      <c r="ALX414" s="10"/>
      <c r="ALY414" s="10"/>
      <c r="ALZ414" s="10"/>
      <c r="AMA414" s="10"/>
      <c r="AMB414" s="10"/>
      <c r="AMC414" s="10"/>
      <c r="AMD414" s="10"/>
      <c r="AME414" s="10"/>
      <c r="AMF414" s="10"/>
      <c r="AMG414" s="10"/>
      <c r="AMH414" s="10"/>
      <c r="AMI414" s="10"/>
      <c r="AMJ414" s="10"/>
      <c r="AMK414" s="10"/>
      <c r="AML414" s="10"/>
      <c r="AMM414" s="10"/>
      <c r="AMN414" s="10"/>
      <c r="AMO414" s="10"/>
      <c r="AMP414" s="10"/>
      <c r="AMQ414" s="10"/>
      <c r="AMR414" s="10"/>
      <c r="AMS414" s="10"/>
      <c r="AMT414" s="10"/>
      <c r="AMU414" s="10"/>
      <c r="AMV414" s="10"/>
      <c r="AMW414" s="10"/>
      <c r="AMX414" s="10"/>
      <c r="AMY414" s="10"/>
      <c r="AMZ414" s="10"/>
      <c r="ANA414" s="10"/>
      <c r="ANB414" s="10"/>
      <c r="ANC414" s="10"/>
      <c r="AND414" s="10"/>
      <c r="ANE414" s="10"/>
      <c r="ANF414" s="10"/>
      <c r="ANG414" s="10"/>
      <c r="ANH414" s="10"/>
      <c r="ANI414" s="10"/>
      <c r="ANJ414" s="10"/>
      <c r="ANK414" s="10"/>
      <c r="ANL414" s="10"/>
      <c r="ANM414" s="10"/>
      <c r="ANN414" s="10"/>
      <c r="ANO414" s="10"/>
      <c r="ANP414" s="10"/>
      <c r="ANQ414" s="10"/>
      <c r="ANR414" s="10"/>
      <c r="ANS414" s="10"/>
      <c r="ANT414" s="10"/>
      <c r="ANU414" s="10"/>
      <c r="ANV414" s="10"/>
      <c r="ANW414" s="10"/>
      <c r="ANX414" s="10"/>
      <c r="ANY414" s="10"/>
      <c r="ANZ414" s="10"/>
      <c r="AOA414" s="10"/>
      <c r="AOB414" s="10"/>
      <c r="AOC414" s="10"/>
      <c r="AOD414" s="10"/>
      <c r="AOE414" s="10"/>
      <c r="AOF414" s="10"/>
      <c r="AOG414" s="10"/>
      <c r="AOH414" s="10"/>
      <c r="AOI414" s="10"/>
      <c r="AOJ414" s="10"/>
      <c r="AOK414" s="10"/>
      <c r="AOL414" s="10"/>
      <c r="AOM414" s="10"/>
      <c r="AON414" s="10"/>
      <c r="AOO414" s="10"/>
      <c r="AOP414" s="10"/>
      <c r="AOQ414" s="10"/>
      <c r="AOR414" s="10"/>
      <c r="AOS414" s="10"/>
      <c r="AOT414" s="10"/>
      <c r="AOU414" s="10"/>
      <c r="AOV414" s="10"/>
      <c r="AOW414" s="10"/>
      <c r="AOX414" s="10"/>
      <c r="AOY414" s="10"/>
      <c r="AOZ414" s="10"/>
      <c r="APA414" s="10"/>
      <c r="APB414" s="10"/>
      <c r="APC414" s="10"/>
      <c r="APD414" s="10"/>
      <c r="APE414" s="10"/>
      <c r="APF414" s="10"/>
      <c r="APG414" s="10"/>
      <c r="APH414" s="10"/>
      <c r="API414" s="10"/>
      <c r="APJ414" s="10"/>
      <c r="APK414" s="10"/>
      <c r="APL414" s="10"/>
      <c r="APM414" s="10"/>
      <c r="APN414" s="10"/>
      <c r="APO414" s="10"/>
      <c r="APP414" s="10"/>
      <c r="APQ414" s="10"/>
      <c r="APR414" s="10"/>
      <c r="APS414" s="10"/>
      <c r="APT414" s="10"/>
      <c r="APU414" s="10"/>
      <c r="APV414" s="10"/>
      <c r="APW414" s="10"/>
      <c r="APX414" s="10"/>
      <c r="APY414" s="10"/>
      <c r="APZ414" s="10"/>
      <c r="AQA414" s="10"/>
      <c r="AQB414" s="10"/>
      <c r="AQC414" s="10"/>
      <c r="AQD414" s="10"/>
      <c r="AQE414" s="10"/>
      <c r="AQF414" s="10"/>
      <c r="AQG414" s="10"/>
      <c r="AQH414" s="10"/>
      <c r="AQI414" s="10"/>
      <c r="AQJ414" s="10"/>
      <c r="AQK414" s="10"/>
      <c r="AQL414" s="10"/>
      <c r="AQM414" s="10"/>
      <c r="AQN414" s="10"/>
      <c r="AQO414" s="10"/>
      <c r="AQP414" s="10"/>
      <c r="AQQ414" s="10"/>
      <c r="AQR414" s="10"/>
      <c r="AQS414" s="10"/>
      <c r="AQT414" s="10"/>
      <c r="AQU414" s="10"/>
      <c r="AQV414" s="10"/>
      <c r="AQW414" s="10"/>
      <c r="AQX414" s="10"/>
      <c r="AQY414" s="10"/>
      <c r="AQZ414" s="10"/>
      <c r="ARA414" s="10"/>
      <c r="ARB414" s="10"/>
      <c r="ARC414" s="10"/>
      <c r="ARD414" s="10"/>
      <c r="ARE414" s="10"/>
      <c r="ARF414" s="10"/>
      <c r="ARG414" s="10"/>
      <c r="ARH414" s="10"/>
      <c r="ARI414" s="10"/>
      <c r="ARJ414" s="10"/>
      <c r="ARK414" s="10"/>
      <c r="ARL414" s="10"/>
      <c r="ARM414" s="10"/>
      <c r="ARN414" s="10"/>
      <c r="ARO414" s="10"/>
      <c r="ARP414" s="10"/>
      <c r="ARQ414" s="10"/>
      <c r="ARR414" s="10"/>
      <c r="ARS414" s="10"/>
      <c r="ART414" s="10"/>
      <c r="ARU414" s="10"/>
      <c r="ARV414" s="10"/>
      <c r="ARW414" s="10"/>
      <c r="ARX414" s="10"/>
      <c r="ARY414" s="10"/>
      <c r="ARZ414" s="10"/>
      <c r="ASA414" s="10"/>
      <c r="ASB414" s="10"/>
      <c r="ASC414" s="10"/>
      <c r="ASD414" s="10"/>
      <c r="ASE414" s="10"/>
      <c r="ASF414" s="10"/>
      <c r="ASG414" s="10"/>
      <c r="ASH414" s="10"/>
      <c r="ASI414" s="10"/>
      <c r="ASJ414" s="10"/>
      <c r="ASK414" s="10"/>
      <c r="ASL414" s="10"/>
      <c r="ASM414" s="10"/>
      <c r="ASN414" s="10"/>
      <c r="ASO414" s="10"/>
      <c r="ASP414" s="10"/>
      <c r="ASQ414" s="10"/>
      <c r="ASR414" s="10"/>
      <c r="ASS414" s="10"/>
      <c r="AST414" s="10"/>
      <c r="ASU414" s="10"/>
      <c r="ASV414" s="10"/>
      <c r="ASW414" s="10"/>
      <c r="ASX414" s="10"/>
      <c r="ASY414" s="10"/>
      <c r="ASZ414" s="10"/>
      <c r="ATA414" s="10"/>
      <c r="ATB414" s="10"/>
      <c r="ATC414" s="10"/>
      <c r="ATD414" s="10"/>
      <c r="ATE414" s="10"/>
      <c r="ATF414" s="10"/>
      <c r="ATG414" s="10"/>
      <c r="ATH414" s="10"/>
      <c r="ATI414" s="10"/>
      <c r="ATJ414" s="10"/>
      <c r="ATK414" s="10"/>
      <c r="ATL414" s="10"/>
      <c r="ATM414" s="10"/>
      <c r="ATN414" s="10"/>
      <c r="ATO414" s="10"/>
      <c r="ATP414" s="10"/>
      <c r="ATQ414" s="10"/>
      <c r="ATR414" s="10"/>
      <c r="ATS414" s="10"/>
      <c r="ATT414" s="10"/>
      <c r="ATU414" s="10"/>
      <c r="ATV414" s="10"/>
      <c r="ATW414" s="10"/>
      <c r="ATX414" s="10"/>
      <c r="ATY414" s="10"/>
      <c r="ATZ414" s="10"/>
      <c r="AUA414" s="10"/>
      <c r="AUB414" s="10"/>
      <c r="AUC414" s="10"/>
      <c r="AUD414" s="10"/>
      <c r="AUE414" s="10"/>
      <c r="AUF414" s="10"/>
      <c r="AUG414" s="10"/>
      <c r="AUH414" s="10"/>
      <c r="AUI414" s="10"/>
      <c r="AUJ414" s="10"/>
      <c r="AUK414" s="10"/>
      <c r="AUL414" s="10"/>
      <c r="AUM414" s="10"/>
      <c r="AUN414" s="10"/>
      <c r="AUO414" s="10"/>
      <c r="AUP414" s="10"/>
      <c r="AUQ414" s="10"/>
      <c r="AUR414" s="10"/>
      <c r="AUS414" s="10"/>
      <c r="AUT414" s="10"/>
      <c r="AUU414" s="10"/>
      <c r="AUV414" s="10"/>
      <c r="AUW414" s="10"/>
      <c r="AUX414" s="10"/>
      <c r="AUY414" s="10"/>
      <c r="AUZ414" s="10"/>
      <c r="AVA414" s="10"/>
      <c r="AVB414" s="10"/>
      <c r="AVC414" s="10"/>
      <c r="AVD414" s="10"/>
      <c r="AVE414" s="10"/>
      <c r="AVF414" s="10"/>
      <c r="AVG414" s="10"/>
      <c r="AVH414" s="10"/>
      <c r="AVI414" s="10"/>
      <c r="AVJ414" s="10"/>
      <c r="AVK414" s="10"/>
      <c r="AVL414" s="10"/>
      <c r="AVM414" s="10"/>
      <c r="AVN414" s="10"/>
      <c r="AVO414" s="10"/>
      <c r="AVP414" s="10"/>
      <c r="AVQ414" s="10"/>
      <c r="AVR414" s="10"/>
      <c r="AVS414" s="10"/>
      <c r="AVT414" s="10"/>
      <c r="AVU414" s="10"/>
      <c r="AVV414" s="10"/>
      <c r="AVW414" s="10"/>
      <c r="AVX414" s="10"/>
      <c r="AVY414" s="10"/>
      <c r="AVZ414" s="10"/>
      <c r="AWA414" s="10"/>
      <c r="AWB414" s="10"/>
      <c r="AWC414" s="10"/>
      <c r="AWD414" s="10"/>
      <c r="AWE414" s="10"/>
      <c r="AWF414" s="10"/>
      <c r="AWG414" s="10"/>
      <c r="AWH414" s="10"/>
      <c r="AWI414" s="10"/>
      <c r="AWJ414" s="10"/>
      <c r="AWK414" s="10"/>
      <c r="AWL414" s="10"/>
      <c r="AWM414" s="10"/>
      <c r="AWN414" s="10"/>
      <c r="AWO414" s="10"/>
      <c r="AWP414" s="10"/>
      <c r="AWQ414" s="10"/>
      <c r="AWR414" s="10"/>
      <c r="AWS414" s="10"/>
      <c r="AWT414" s="10"/>
      <c r="AWU414" s="10"/>
      <c r="AWV414" s="10"/>
      <c r="AWW414" s="10"/>
      <c r="AWX414" s="10"/>
      <c r="AWY414" s="10"/>
      <c r="AWZ414" s="10"/>
      <c r="AXA414" s="10"/>
      <c r="AXB414" s="10"/>
      <c r="AXC414" s="10"/>
      <c r="AXD414" s="10"/>
      <c r="AXE414" s="10"/>
      <c r="AXF414" s="10"/>
      <c r="AXG414" s="10"/>
      <c r="AXH414" s="10"/>
      <c r="AXI414" s="10"/>
      <c r="AXJ414" s="10"/>
      <c r="AXK414" s="10"/>
      <c r="AXL414" s="10"/>
      <c r="AXM414" s="10"/>
      <c r="AXN414" s="10"/>
      <c r="AXO414" s="10"/>
      <c r="AXP414" s="10"/>
      <c r="AXQ414" s="10"/>
      <c r="AXR414" s="10"/>
      <c r="AXS414" s="10"/>
      <c r="AXT414" s="10"/>
      <c r="AXU414" s="10"/>
      <c r="AXV414" s="10"/>
      <c r="AXW414" s="10"/>
      <c r="AXX414" s="10"/>
      <c r="AXY414" s="10"/>
      <c r="AXZ414" s="10"/>
      <c r="AYA414" s="10"/>
      <c r="AYB414" s="10"/>
      <c r="AYC414" s="10"/>
      <c r="AYD414" s="10"/>
      <c r="AYE414" s="10"/>
      <c r="AYF414" s="10"/>
      <c r="AYG414" s="10"/>
      <c r="AYH414" s="10"/>
      <c r="AYI414" s="10"/>
      <c r="AYJ414" s="10"/>
      <c r="AYK414" s="10"/>
      <c r="AYL414" s="10"/>
      <c r="AYM414" s="10"/>
      <c r="AYN414" s="10"/>
      <c r="AYO414" s="10"/>
      <c r="AYP414" s="10"/>
      <c r="AYQ414" s="10"/>
      <c r="AYR414" s="10"/>
      <c r="AYS414" s="10"/>
      <c r="AYT414" s="10"/>
      <c r="AYU414" s="10"/>
      <c r="AYV414" s="10"/>
      <c r="AYW414" s="10"/>
      <c r="AYX414" s="10"/>
      <c r="AYY414" s="10"/>
      <c r="AYZ414" s="10"/>
      <c r="AZA414" s="10"/>
      <c r="AZB414" s="10"/>
      <c r="AZC414" s="10"/>
      <c r="AZD414" s="10"/>
      <c r="AZE414" s="10"/>
      <c r="AZF414" s="10"/>
      <c r="AZG414" s="10"/>
      <c r="AZH414" s="10"/>
      <c r="AZI414" s="10"/>
      <c r="AZJ414" s="10"/>
      <c r="AZK414" s="10"/>
      <c r="AZL414" s="10"/>
      <c r="AZM414" s="10"/>
      <c r="AZN414" s="10"/>
      <c r="AZO414" s="10"/>
      <c r="AZP414" s="10"/>
      <c r="AZQ414" s="10"/>
      <c r="AZR414" s="10"/>
      <c r="AZS414" s="10"/>
      <c r="AZT414" s="10"/>
      <c r="AZU414" s="10"/>
      <c r="AZV414" s="10"/>
      <c r="AZW414" s="10"/>
      <c r="AZX414" s="10"/>
      <c r="AZY414" s="10"/>
      <c r="AZZ414" s="10"/>
      <c r="BAA414" s="10"/>
      <c r="BAB414" s="10"/>
      <c r="BAC414" s="10"/>
      <c r="BAD414" s="10"/>
      <c r="BAE414" s="10"/>
      <c r="BAF414" s="10"/>
      <c r="BAG414" s="10"/>
      <c r="BAH414" s="10"/>
      <c r="BAI414" s="10"/>
      <c r="BAJ414" s="10"/>
      <c r="BAK414" s="10"/>
      <c r="BAL414" s="10"/>
      <c r="BAM414" s="10"/>
      <c r="BAN414" s="10"/>
      <c r="BAO414" s="10"/>
      <c r="BAP414" s="10"/>
      <c r="BAQ414" s="10"/>
      <c r="BAR414" s="10"/>
      <c r="BAS414" s="10"/>
      <c r="BAT414" s="10"/>
      <c r="BAU414" s="10"/>
      <c r="BAV414" s="10"/>
      <c r="BAW414" s="10"/>
      <c r="BAX414" s="10"/>
      <c r="BAY414" s="10"/>
      <c r="BAZ414" s="10"/>
      <c r="BBA414" s="10"/>
      <c r="BBB414" s="10"/>
      <c r="BBC414" s="10"/>
      <c r="BBD414" s="10"/>
      <c r="BBE414" s="10"/>
      <c r="BBF414" s="10"/>
      <c r="BBG414" s="10"/>
      <c r="BBH414" s="10"/>
      <c r="BBI414" s="10"/>
      <c r="BBJ414" s="10"/>
      <c r="BBK414" s="10"/>
      <c r="BBL414" s="10"/>
      <c r="BBM414" s="10"/>
      <c r="BBN414" s="10"/>
      <c r="BBO414" s="10"/>
      <c r="BBP414" s="10"/>
      <c r="BBQ414" s="10"/>
      <c r="BBR414" s="10"/>
      <c r="BBS414" s="10"/>
      <c r="BBT414" s="10"/>
      <c r="BBU414" s="10"/>
      <c r="BBV414" s="10"/>
      <c r="BBW414" s="10"/>
      <c r="BBX414" s="10"/>
      <c r="BBY414" s="10"/>
      <c r="BBZ414" s="10"/>
      <c r="BCA414" s="10"/>
      <c r="BCB414" s="10"/>
      <c r="BCC414" s="10"/>
      <c r="BCD414" s="10"/>
      <c r="BCE414" s="10"/>
      <c r="BCF414" s="10"/>
      <c r="BCG414" s="10"/>
      <c r="BCH414" s="10"/>
      <c r="BCI414" s="10"/>
      <c r="BCJ414" s="10"/>
      <c r="BCK414" s="10"/>
      <c r="BCL414" s="10"/>
      <c r="BCM414" s="10"/>
      <c r="BCN414" s="10"/>
      <c r="BCO414" s="10"/>
      <c r="BCP414" s="10"/>
      <c r="BCQ414" s="10"/>
      <c r="BCR414" s="10"/>
      <c r="BCS414" s="10"/>
      <c r="BCT414" s="10"/>
    </row>
    <row r="415" spans="1:1450" s="37" customFormat="1" x14ac:dyDescent="0.25">
      <c r="A415" s="17" t="s">
        <v>503</v>
      </c>
      <c r="B415" s="43" t="s">
        <v>503</v>
      </c>
      <c r="C415" s="43" t="s">
        <v>84</v>
      </c>
      <c r="D415" s="43" t="s">
        <v>573</v>
      </c>
      <c r="E415" s="43" t="s">
        <v>572</v>
      </c>
      <c r="F415" s="43" t="s">
        <v>496</v>
      </c>
      <c r="G415" s="43">
        <v>26140</v>
      </c>
      <c r="H415" s="43">
        <v>1427</v>
      </c>
      <c r="I415" s="43">
        <v>330</v>
      </c>
      <c r="J415" s="29"/>
      <c r="K415" s="29"/>
      <c r="L415" s="29"/>
      <c r="M415" s="29"/>
      <c r="N415" s="29"/>
      <c r="O415" s="29" t="str">
        <f t="shared" si="70"/>
        <v/>
      </c>
      <c r="P415" s="29"/>
      <c r="Q415" s="44">
        <f>ABS(G415-$K$414)</f>
        <v>7140.3333333333321</v>
      </c>
      <c r="R415" s="30">
        <f>IF(Q415&gt;$P$414,"",G415)</f>
        <v>26140</v>
      </c>
      <c r="S415" s="30">
        <f t="shared" si="71"/>
        <v>330</v>
      </c>
      <c r="T415" s="29"/>
      <c r="U415" s="29"/>
      <c r="V415" s="29"/>
      <c r="W415" s="44">
        <f>IF(R415="","",((R415-$T$414)/S415)^2)</f>
        <v>468.17594225079051</v>
      </c>
      <c r="X415" s="29"/>
      <c r="Y415" s="31"/>
      <c r="Z415" s="31"/>
      <c r="AA415" s="31"/>
      <c r="AB415" s="31"/>
      <c r="AC415" s="29"/>
      <c r="AD415" s="29"/>
      <c r="AE415" s="29"/>
      <c r="AF415" s="29"/>
      <c r="AG415" s="63"/>
      <c r="AH415" s="32"/>
      <c r="AI415" s="32"/>
      <c r="AJ415" s="32"/>
      <c r="AK415" s="32"/>
      <c r="AL415" s="29"/>
      <c r="AM415" s="43"/>
      <c r="AN415" s="95"/>
      <c r="AO415" s="29"/>
      <c r="AP415" s="29"/>
      <c r="AQ415" s="29"/>
      <c r="AR415" s="29"/>
      <c r="AS415" s="29"/>
      <c r="AT415" s="29"/>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c r="HU415" s="10"/>
      <c r="HV415" s="10"/>
      <c r="HW415" s="10"/>
      <c r="HX415" s="10"/>
      <c r="HY415" s="10"/>
      <c r="HZ415" s="10"/>
      <c r="IA415" s="10"/>
      <c r="IB415" s="10"/>
      <c r="IC415" s="10"/>
      <c r="ID415" s="10"/>
      <c r="IE415" s="10"/>
      <c r="IF415" s="10"/>
      <c r="IG415" s="10"/>
      <c r="IH415" s="10"/>
      <c r="II415" s="10"/>
      <c r="IJ415" s="10"/>
      <c r="IK415" s="10"/>
      <c r="IL415" s="10"/>
      <c r="IM415" s="10"/>
      <c r="IN415" s="10"/>
      <c r="IO415" s="10"/>
      <c r="IP415" s="10"/>
      <c r="IQ415" s="10"/>
      <c r="IR415" s="10"/>
      <c r="IS415" s="10"/>
      <c r="IT415" s="10"/>
      <c r="IU415" s="10"/>
      <c r="IV415" s="10"/>
      <c r="IW415" s="10"/>
      <c r="IX415" s="10"/>
      <c r="IY415" s="10"/>
      <c r="IZ415" s="10"/>
      <c r="JA415" s="10"/>
      <c r="JB415" s="10"/>
      <c r="JC415" s="10"/>
      <c r="JD415" s="10"/>
      <c r="JE415" s="10"/>
      <c r="JF415" s="10"/>
      <c r="JG415" s="10"/>
      <c r="JH415" s="10"/>
      <c r="JI415" s="10"/>
      <c r="JJ415" s="10"/>
      <c r="JK415" s="10"/>
      <c r="JL415" s="10"/>
      <c r="JM415" s="10"/>
      <c r="JN415" s="10"/>
      <c r="JO415" s="10"/>
      <c r="JP415" s="10"/>
      <c r="JQ415" s="10"/>
      <c r="JR415" s="10"/>
      <c r="JS415" s="10"/>
      <c r="JT415" s="10"/>
      <c r="JU415" s="10"/>
      <c r="JV415" s="10"/>
      <c r="JW415" s="10"/>
      <c r="JX415" s="10"/>
      <c r="JY415" s="10"/>
      <c r="JZ415" s="10"/>
      <c r="KA415" s="10"/>
      <c r="KB415" s="10"/>
      <c r="KC415" s="10"/>
      <c r="KD415" s="10"/>
      <c r="KE415" s="10"/>
      <c r="KF415" s="10"/>
      <c r="KG415" s="10"/>
      <c r="KH415" s="10"/>
      <c r="KI415" s="10"/>
      <c r="KJ415" s="10"/>
      <c r="KK415" s="10"/>
      <c r="KL415" s="10"/>
      <c r="KM415" s="10"/>
      <c r="KN415" s="10"/>
      <c r="KO415" s="10"/>
      <c r="KP415" s="10"/>
      <c r="KQ415" s="10"/>
      <c r="KR415" s="10"/>
      <c r="KS415" s="10"/>
      <c r="KT415" s="10"/>
      <c r="KU415" s="10"/>
      <c r="KV415" s="10"/>
      <c r="KW415" s="10"/>
      <c r="KX415" s="10"/>
      <c r="KY415" s="10"/>
      <c r="KZ415" s="10"/>
      <c r="LA415" s="10"/>
      <c r="LB415" s="10"/>
      <c r="LC415" s="10"/>
      <c r="LD415" s="10"/>
      <c r="LE415" s="10"/>
      <c r="LF415" s="10"/>
      <c r="LG415" s="10"/>
      <c r="LH415" s="10"/>
      <c r="LI415" s="10"/>
      <c r="LJ415" s="10"/>
      <c r="LK415" s="10"/>
      <c r="LL415" s="10"/>
      <c r="LM415" s="10"/>
      <c r="LN415" s="10"/>
      <c r="LO415" s="10"/>
      <c r="LP415" s="10"/>
      <c r="LQ415" s="10"/>
      <c r="LR415" s="10"/>
      <c r="LS415" s="10"/>
      <c r="LT415" s="10"/>
      <c r="LU415" s="10"/>
      <c r="LV415" s="10"/>
      <c r="LW415" s="10"/>
      <c r="LX415" s="10"/>
      <c r="LY415" s="10"/>
      <c r="LZ415" s="10"/>
      <c r="MA415" s="10"/>
      <c r="MB415" s="10"/>
      <c r="MC415" s="10"/>
      <c r="MD415" s="10"/>
      <c r="ME415" s="10"/>
      <c r="MF415" s="10"/>
      <c r="MG415" s="10"/>
      <c r="MH415" s="10"/>
      <c r="MI415" s="10"/>
      <c r="MJ415" s="10"/>
      <c r="MK415" s="10"/>
      <c r="ML415" s="10"/>
      <c r="MM415" s="10"/>
      <c r="MN415" s="10"/>
      <c r="MO415" s="10"/>
      <c r="MP415" s="10"/>
      <c r="MQ415" s="10"/>
      <c r="MR415" s="10"/>
      <c r="MS415" s="10"/>
      <c r="MT415" s="10"/>
      <c r="MU415" s="10"/>
      <c r="MV415" s="10"/>
      <c r="MW415" s="10"/>
      <c r="MX415" s="10"/>
      <c r="MY415" s="10"/>
      <c r="MZ415" s="10"/>
      <c r="NA415" s="10"/>
      <c r="NB415" s="10"/>
      <c r="NC415" s="10"/>
      <c r="ND415" s="10"/>
      <c r="NE415" s="10"/>
      <c r="NF415" s="10"/>
      <c r="NG415" s="10"/>
      <c r="NH415" s="10"/>
      <c r="NI415" s="10"/>
      <c r="NJ415" s="10"/>
      <c r="NK415" s="10"/>
      <c r="NL415" s="10"/>
      <c r="NM415" s="10"/>
      <c r="NN415" s="10"/>
      <c r="NO415" s="10"/>
      <c r="NP415" s="10"/>
      <c r="NQ415" s="10"/>
      <c r="NR415" s="10"/>
      <c r="NS415" s="10"/>
      <c r="NT415" s="10"/>
      <c r="NU415" s="10"/>
      <c r="NV415" s="10"/>
      <c r="NW415" s="10"/>
      <c r="NX415" s="10"/>
      <c r="NY415" s="10"/>
      <c r="NZ415" s="10"/>
      <c r="OA415" s="10"/>
      <c r="OB415" s="10"/>
      <c r="OC415" s="10"/>
      <c r="OD415" s="10"/>
      <c r="OE415" s="10"/>
      <c r="OF415" s="10"/>
      <c r="OG415" s="10"/>
      <c r="OH415" s="10"/>
      <c r="OI415" s="10"/>
      <c r="OJ415" s="10"/>
      <c r="OK415" s="10"/>
      <c r="OL415" s="10"/>
      <c r="OM415" s="10"/>
      <c r="ON415" s="10"/>
      <c r="OO415" s="10"/>
      <c r="OP415" s="10"/>
      <c r="OQ415" s="10"/>
      <c r="OR415" s="10"/>
      <c r="OS415" s="10"/>
      <c r="OT415" s="10"/>
      <c r="OU415" s="10"/>
      <c r="OV415" s="10"/>
      <c r="OW415" s="10"/>
      <c r="OX415" s="10"/>
      <c r="OY415" s="10"/>
      <c r="OZ415" s="10"/>
      <c r="PA415" s="10"/>
      <c r="PB415" s="10"/>
      <c r="PC415" s="10"/>
      <c r="PD415" s="10"/>
      <c r="PE415" s="10"/>
      <c r="PF415" s="10"/>
      <c r="PG415" s="10"/>
      <c r="PH415" s="10"/>
      <c r="PI415" s="10"/>
      <c r="PJ415" s="10"/>
      <c r="PK415" s="10"/>
      <c r="PL415" s="10"/>
      <c r="PM415" s="10"/>
      <c r="PN415" s="10"/>
      <c r="PO415" s="10"/>
      <c r="PP415" s="10"/>
      <c r="PQ415" s="10"/>
      <c r="PR415" s="10"/>
      <c r="PS415" s="10"/>
      <c r="PT415" s="10"/>
      <c r="PU415" s="10"/>
      <c r="PV415" s="10"/>
      <c r="PW415" s="10"/>
      <c r="PX415" s="10"/>
      <c r="PY415" s="10"/>
      <c r="PZ415" s="10"/>
      <c r="QA415" s="10"/>
      <c r="QB415" s="10"/>
      <c r="QC415" s="10"/>
      <c r="QD415" s="10"/>
      <c r="QE415" s="10"/>
      <c r="QF415" s="10"/>
      <c r="QG415" s="10"/>
      <c r="QH415" s="10"/>
      <c r="QI415" s="10"/>
      <c r="QJ415" s="10"/>
      <c r="QK415" s="10"/>
      <c r="QL415" s="10"/>
      <c r="QM415" s="10"/>
      <c r="QN415" s="10"/>
      <c r="QO415" s="10"/>
      <c r="QP415" s="10"/>
      <c r="QQ415" s="10"/>
      <c r="QR415" s="10"/>
      <c r="QS415" s="10"/>
      <c r="QT415" s="10"/>
      <c r="QU415" s="10"/>
      <c r="QV415" s="10"/>
      <c r="QW415" s="10"/>
      <c r="QX415" s="10"/>
      <c r="QY415" s="10"/>
      <c r="QZ415" s="10"/>
      <c r="RA415" s="10"/>
      <c r="RB415" s="10"/>
      <c r="RC415" s="10"/>
      <c r="RD415" s="10"/>
      <c r="RE415" s="10"/>
      <c r="RF415" s="10"/>
      <c r="RG415" s="10"/>
      <c r="RH415" s="10"/>
      <c r="RI415" s="10"/>
      <c r="RJ415" s="10"/>
      <c r="RK415" s="10"/>
      <c r="RL415" s="10"/>
      <c r="RM415" s="10"/>
      <c r="RN415" s="10"/>
      <c r="RO415" s="10"/>
      <c r="RP415" s="10"/>
      <c r="RQ415" s="10"/>
      <c r="RR415" s="10"/>
      <c r="RS415" s="10"/>
      <c r="RT415" s="10"/>
      <c r="RU415" s="10"/>
      <c r="RV415" s="10"/>
      <c r="RW415" s="10"/>
      <c r="RX415" s="10"/>
      <c r="RY415" s="10"/>
      <c r="RZ415" s="10"/>
      <c r="SA415" s="10"/>
      <c r="SB415" s="10"/>
      <c r="SC415" s="10"/>
      <c r="SD415" s="10"/>
      <c r="SE415" s="10"/>
      <c r="SF415" s="10"/>
      <c r="SG415" s="10"/>
      <c r="SH415" s="10"/>
      <c r="SI415" s="10"/>
      <c r="SJ415" s="10"/>
      <c r="SK415" s="10"/>
      <c r="SL415" s="10"/>
      <c r="SM415" s="10"/>
      <c r="SN415" s="10"/>
      <c r="SO415" s="10"/>
      <c r="SP415" s="10"/>
      <c r="SQ415" s="10"/>
      <c r="SR415" s="10"/>
      <c r="SS415" s="10"/>
      <c r="ST415" s="10"/>
      <c r="SU415" s="10"/>
      <c r="SV415" s="10"/>
      <c r="SW415" s="10"/>
      <c r="SX415" s="10"/>
      <c r="SY415" s="10"/>
      <c r="SZ415" s="10"/>
      <c r="TA415" s="10"/>
      <c r="TB415" s="10"/>
      <c r="TC415" s="10"/>
      <c r="TD415" s="10"/>
      <c r="TE415" s="10"/>
      <c r="TF415" s="10"/>
      <c r="TG415" s="10"/>
      <c r="TH415" s="10"/>
      <c r="TI415" s="10"/>
      <c r="TJ415" s="10"/>
      <c r="TK415" s="10"/>
      <c r="TL415" s="10"/>
      <c r="TM415" s="10"/>
      <c r="TN415" s="10"/>
      <c r="TO415" s="10"/>
      <c r="TP415" s="10"/>
      <c r="TQ415" s="10"/>
      <c r="TR415" s="10"/>
      <c r="TS415" s="10"/>
      <c r="TT415" s="10"/>
      <c r="TU415" s="10"/>
      <c r="TV415" s="10"/>
      <c r="TW415" s="10"/>
      <c r="TX415" s="10"/>
      <c r="TY415" s="10"/>
      <c r="TZ415" s="10"/>
      <c r="UA415" s="10"/>
      <c r="UB415" s="10"/>
      <c r="UC415" s="10"/>
      <c r="UD415" s="10"/>
      <c r="UE415" s="10"/>
      <c r="UF415" s="10"/>
      <c r="UG415" s="10"/>
      <c r="UH415" s="10"/>
      <c r="UI415" s="10"/>
      <c r="UJ415" s="10"/>
      <c r="UK415" s="10"/>
      <c r="UL415" s="10"/>
      <c r="UM415" s="10"/>
      <c r="UN415" s="10"/>
      <c r="UO415" s="10"/>
      <c r="UP415" s="10"/>
      <c r="UQ415" s="10"/>
      <c r="UR415" s="10"/>
      <c r="US415" s="10"/>
      <c r="UT415" s="10"/>
      <c r="UU415" s="10"/>
      <c r="UV415" s="10"/>
      <c r="UW415" s="10"/>
      <c r="UX415" s="10"/>
      <c r="UY415" s="10"/>
      <c r="UZ415" s="10"/>
      <c r="VA415" s="10"/>
      <c r="VB415" s="10"/>
      <c r="VC415" s="10"/>
      <c r="VD415" s="10"/>
      <c r="VE415" s="10"/>
      <c r="VF415" s="10"/>
      <c r="VG415" s="10"/>
      <c r="VH415" s="10"/>
      <c r="VI415" s="10"/>
      <c r="VJ415" s="10"/>
      <c r="VK415" s="10"/>
      <c r="VL415" s="10"/>
      <c r="VM415" s="10"/>
      <c r="VN415" s="10"/>
      <c r="VO415" s="10"/>
      <c r="VP415" s="10"/>
      <c r="VQ415" s="10"/>
      <c r="VR415" s="10"/>
      <c r="VS415" s="10"/>
      <c r="VT415" s="10"/>
      <c r="VU415" s="10"/>
      <c r="VV415" s="10"/>
      <c r="VW415" s="10"/>
      <c r="VX415" s="10"/>
      <c r="VY415" s="10"/>
      <c r="VZ415" s="10"/>
      <c r="WA415" s="10"/>
      <c r="WB415" s="10"/>
      <c r="WC415" s="10"/>
      <c r="WD415" s="10"/>
      <c r="WE415" s="10"/>
      <c r="WF415" s="10"/>
      <c r="WG415" s="10"/>
      <c r="WH415" s="10"/>
      <c r="WI415" s="10"/>
      <c r="WJ415" s="10"/>
      <c r="WK415" s="10"/>
      <c r="WL415" s="10"/>
      <c r="WM415" s="10"/>
      <c r="WN415" s="10"/>
      <c r="WO415" s="10"/>
      <c r="WP415" s="10"/>
      <c r="WQ415" s="10"/>
      <c r="WR415" s="10"/>
      <c r="WS415" s="10"/>
      <c r="WT415" s="10"/>
      <c r="WU415" s="10"/>
      <c r="WV415" s="10"/>
      <c r="WW415" s="10"/>
      <c r="WX415" s="10"/>
      <c r="WY415" s="10"/>
      <c r="WZ415" s="10"/>
      <c r="XA415" s="10"/>
      <c r="XB415" s="10"/>
      <c r="XC415" s="10"/>
      <c r="XD415" s="10"/>
      <c r="XE415" s="10"/>
      <c r="XF415" s="10"/>
      <c r="XG415" s="10"/>
      <c r="XH415" s="10"/>
      <c r="XI415" s="10"/>
      <c r="XJ415" s="10"/>
      <c r="XK415" s="10"/>
      <c r="XL415" s="10"/>
      <c r="XM415" s="10"/>
      <c r="XN415" s="10"/>
      <c r="XO415" s="10"/>
      <c r="XP415" s="10"/>
      <c r="XQ415" s="10"/>
      <c r="XR415" s="10"/>
      <c r="XS415" s="10"/>
      <c r="XT415" s="10"/>
      <c r="XU415" s="10"/>
      <c r="XV415" s="10"/>
      <c r="XW415" s="10"/>
      <c r="XX415" s="10"/>
      <c r="XY415" s="10"/>
      <c r="XZ415" s="10"/>
      <c r="YA415" s="10"/>
      <c r="YB415" s="10"/>
      <c r="YC415" s="10"/>
      <c r="YD415" s="10"/>
      <c r="YE415" s="10"/>
      <c r="YF415" s="10"/>
      <c r="YG415" s="10"/>
      <c r="YH415" s="10"/>
      <c r="YI415" s="10"/>
      <c r="YJ415" s="10"/>
      <c r="YK415" s="10"/>
      <c r="YL415" s="10"/>
      <c r="YM415" s="10"/>
      <c r="YN415" s="10"/>
      <c r="YO415" s="10"/>
      <c r="YP415" s="10"/>
      <c r="YQ415" s="10"/>
      <c r="YR415" s="10"/>
      <c r="YS415" s="10"/>
      <c r="YT415" s="10"/>
      <c r="YU415" s="10"/>
      <c r="YV415" s="10"/>
      <c r="YW415" s="10"/>
      <c r="YX415" s="10"/>
      <c r="YY415" s="10"/>
      <c r="YZ415" s="10"/>
      <c r="ZA415" s="10"/>
      <c r="ZB415" s="10"/>
      <c r="ZC415" s="10"/>
      <c r="ZD415" s="10"/>
      <c r="ZE415" s="10"/>
      <c r="ZF415" s="10"/>
      <c r="ZG415" s="10"/>
      <c r="ZH415" s="10"/>
      <c r="ZI415" s="10"/>
      <c r="ZJ415" s="10"/>
      <c r="ZK415" s="10"/>
      <c r="ZL415" s="10"/>
      <c r="ZM415" s="10"/>
      <c r="ZN415" s="10"/>
      <c r="ZO415" s="10"/>
      <c r="ZP415" s="10"/>
      <c r="ZQ415" s="10"/>
      <c r="ZR415" s="10"/>
      <c r="ZS415" s="10"/>
      <c r="ZT415" s="10"/>
      <c r="ZU415" s="10"/>
      <c r="ZV415" s="10"/>
      <c r="ZW415" s="10"/>
      <c r="ZX415" s="10"/>
      <c r="ZY415" s="10"/>
      <c r="ZZ415" s="10"/>
      <c r="AAA415" s="10"/>
      <c r="AAB415" s="10"/>
      <c r="AAC415" s="10"/>
      <c r="AAD415" s="10"/>
      <c r="AAE415" s="10"/>
      <c r="AAF415" s="10"/>
      <c r="AAG415" s="10"/>
      <c r="AAH415" s="10"/>
      <c r="AAI415" s="10"/>
      <c r="AAJ415" s="10"/>
      <c r="AAK415" s="10"/>
      <c r="AAL415" s="10"/>
      <c r="AAM415" s="10"/>
      <c r="AAN415" s="10"/>
      <c r="AAO415" s="10"/>
      <c r="AAP415" s="10"/>
      <c r="AAQ415" s="10"/>
      <c r="AAR415" s="10"/>
      <c r="AAS415" s="10"/>
      <c r="AAT415" s="10"/>
      <c r="AAU415" s="10"/>
      <c r="AAV415" s="10"/>
      <c r="AAW415" s="10"/>
      <c r="AAX415" s="10"/>
      <c r="AAY415" s="10"/>
      <c r="AAZ415" s="10"/>
      <c r="ABA415" s="10"/>
      <c r="ABB415" s="10"/>
      <c r="ABC415" s="10"/>
      <c r="ABD415" s="10"/>
      <c r="ABE415" s="10"/>
      <c r="ABF415" s="10"/>
      <c r="ABG415" s="10"/>
      <c r="ABH415" s="10"/>
      <c r="ABI415" s="10"/>
      <c r="ABJ415" s="10"/>
      <c r="ABK415" s="10"/>
      <c r="ABL415" s="10"/>
      <c r="ABM415" s="10"/>
      <c r="ABN415" s="10"/>
      <c r="ABO415" s="10"/>
      <c r="ABP415" s="10"/>
      <c r="ABQ415" s="10"/>
      <c r="ABR415" s="10"/>
      <c r="ABS415" s="10"/>
      <c r="ABT415" s="10"/>
      <c r="ABU415" s="10"/>
      <c r="ABV415" s="10"/>
      <c r="ABW415" s="10"/>
      <c r="ABX415" s="10"/>
      <c r="ABY415" s="10"/>
      <c r="ABZ415" s="10"/>
      <c r="ACA415" s="10"/>
      <c r="ACB415" s="10"/>
      <c r="ACC415" s="10"/>
      <c r="ACD415" s="10"/>
      <c r="ACE415" s="10"/>
      <c r="ACF415" s="10"/>
      <c r="ACG415" s="10"/>
      <c r="ACH415" s="10"/>
      <c r="ACI415" s="10"/>
      <c r="ACJ415" s="10"/>
      <c r="ACK415" s="10"/>
      <c r="ACL415" s="10"/>
      <c r="ACM415" s="10"/>
      <c r="ACN415" s="10"/>
      <c r="ACO415" s="10"/>
      <c r="ACP415" s="10"/>
      <c r="ACQ415" s="10"/>
      <c r="ACR415" s="10"/>
      <c r="ACS415" s="10"/>
      <c r="ACT415" s="10"/>
      <c r="ACU415" s="10"/>
      <c r="ACV415" s="10"/>
      <c r="ACW415" s="10"/>
      <c r="ACX415" s="10"/>
      <c r="ACY415" s="10"/>
      <c r="ACZ415" s="10"/>
      <c r="ADA415" s="10"/>
      <c r="ADB415" s="10"/>
      <c r="ADC415" s="10"/>
      <c r="ADD415" s="10"/>
      <c r="ADE415" s="10"/>
      <c r="ADF415" s="10"/>
      <c r="ADG415" s="10"/>
      <c r="ADH415" s="10"/>
      <c r="ADI415" s="10"/>
      <c r="ADJ415" s="10"/>
      <c r="ADK415" s="10"/>
      <c r="ADL415" s="10"/>
      <c r="ADM415" s="10"/>
      <c r="ADN415" s="10"/>
      <c r="ADO415" s="10"/>
      <c r="ADP415" s="10"/>
      <c r="ADQ415" s="10"/>
      <c r="ADR415" s="10"/>
      <c r="ADS415" s="10"/>
      <c r="ADT415" s="10"/>
      <c r="ADU415" s="10"/>
      <c r="ADV415" s="10"/>
      <c r="ADW415" s="10"/>
      <c r="ADX415" s="10"/>
      <c r="ADY415" s="10"/>
      <c r="ADZ415" s="10"/>
      <c r="AEA415" s="10"/>
      <c r="AEB415" s="10"/>
      <c r="AEC415" s="10"/>
      <c r="AED415" s="10"/>
      <c r="AEE415" s="10"/>
      <c r="AEF415" s="10"/>
      <c r="AEG415" s="10"/>
      <c r="AEH415" s="10"/>
      <c r="AEI415" s="10"/>
      <c r="AEJ415" s="10"/>
      <c r="AEK415" s="10"/>
      <c r="AEL415" s="10"/>
      <c r="AEM415" s="10"/>
      <c r="AEN415" s="10"/>
      <c r="AEO415" s="10"/>
      <c r="AEP415" s="10"/>
      <c r="AEQ415" s="10"/>
      <c r="AER415" s="10"/>
      <c r="AES415" s="10"/>
      <c r="AET415" s="10"/>
      <c r="AEU415" s="10"/>
      <c r="AEV415" s="10"/>
      <c r="AEW415" s="10"/>
      <c r="AEX415" s="10"/>
      <c r="AEY415" s="10"/>
      <c r="AEZ415" s="10"/>
      <c r="AFA415" s="10"/>
      <c r="AFB415" s="10"/>
      <c r="AFC415" s="10"/>
      <c r="AFD415" s="10"/>
      <c r="AFE415" s="10"/>
      <c r="AFF415" s="10"/>
      <c r="AFG415" s="10"/>
      <c r="AFH415" s="10"/>
      <c r="AFI415" s="10"/>
      <c r="AFJ415" s="10"/>
      <c r="AFK415" s="10"/>
      <c r="AFL415" s="10"/>
      <c r="AFM415" s="10"/>
      <c r="AFN415" s="10"/>
      <c r="AFO415" s="10"/>
      <c r="AFP415" s="10"/>
      <c r="AFQ415" s="10"/>
      <c r="AFR415" s="10"/>
      <c r="AFS415" s="10"/>
      <c r="AFT415" s="10"/>
      <c r="AFU415" s="10"/>
      <c r="AFV415" s="10"/>
      <c r="AFW415" s="10"/>
      <c r="AFX415" s="10"/>
      <c r="AFY415" s="10"/>
      <c r="AFZ415" s="10"/>
      <c r="AGA415" s="10"/>
      <c r="AGB415" s="10"/>
      <c r="AGC415" s="10"/>
      <c r="AGD415" s="10"/>
      <c r="AGE415" s="10"/>
      <c r="AGF415" s="10"/>
      <c r="AGG415" s="10"/>
      <c r="AGH415" s="10"/>
      <c r="AGI415" s="10"/>
      <c r="AGJ415" s="10"/>
      <c r="AGK415" s="10"/>
      <c r="AGL415" s="10"/>
      <c r="AGM415" s="10"/>
      <c r="AGN415" s="10"/>
      <c r="AGO415" s="10"/>
      <c r="AGP415" s="10"/>
      <c r="AGQ415" s="10"/>
      <c r="AGR415" s="10"/>
      <c r="AGS415" s="10"/>
      <c r="AGT415" s="10"/>
      <c r="AGU415" s="10"/>
      <c r="AGV415" s="10"/>
      <c r="AGW415" s="10"/>
      <c r="AGX415" s="10"/>
      <c r="AGY415" s="10"/>
      <c r="AGZ415" s="10"/>
      <c r="AHA415" s="10"/>
      <c r="AHB415" s="10"/>
      <c r="AHC415" s="10"/>
      <c r="AHD415" s="10"/>
      <c r="AHE415" s="10"/>
      <c r="AHF415" s="10"/>
      <c r="AHG415" s="10"/>
      <c r="AHH415" s="10"/>
      <c r="AHI415" s="10"/>
      <c r="AHJ415" s="10"/>
      <c r="AHK415" s="10"/>
      <c r="AHL415" s="10"/>
      <c r="AHM415" s="10"/>
      <c r="AHN415" s="10"/>
      <c r="AHO415" s="10"/>
      <c r="AHP415" s="10"/>
      <c r="AHQ415" s="10"/>
      <c r="AHR415" s="10"/>
      <c r="AHS415" s="10"/>
      <c r="AHT415" s="10"/>
      <c r="AHU415" s="10"/>
      <c r="AHV415" s="10"/>
      <c r="AHW415" s="10"/>
      <c r="AHX415" s="10"/>
      <c r="AHY415" s="10"/>
      <c r="AHZ415" s="10"/>
      <c r="AIA415" s="10"/>
      <c r="AIB415" s="10"/>
      <c r="AIC415" s="10"/>
      <c r="AID415" s="10"/>
      <c r="AIE415" s="10"/>
      <c r="AIF415" s="10"/>
      <c r="AIG415" s="10"/>
      <c r="AIH415" s="10"/>
      <c r="AII415" s="10"/>
      <c r="AIJ415" s="10"/>
      <c r="AIK415" s="10"/>
      <c r="AIL415" s="10"/>
      <c r="AIM415" s="10"/>
      <c r="AIN415" s="10"/>
      <c r="AIO415" s="10"/>
      <c r="AIP415" s="10"/>
      <c r="AIQ415" s="10"/>
      <c r="AIR415" s="10"/>
      <c r="AIS415" s="10"/>
      <c r="AIT415" s="10"/>
      <c r="AIU415" s="10"/>
      <c r="AIV415" s="10"/>
      <c r="AIW415" s="10"/>
      <c r="AIX415" s="10"/>
      <c r="AIY415" s="10"/>
      <c r="AIZ415" s="10"/>
      <c r="AJA415" s="10"/>
      <c r="AJB415" s="10"/>
      <c r="AJC415" s="10"/>
      <c r="AJD415" s="10"/>
      <c r="AJE415" s="10"/>
      <c r="AJF415" s="10"/>
      <c r="AJG415" s="10"/>
      <c r="AJH415" s="10"/>
      <c r="AJI415" s="10"/>
      <c r="AJJ415" s="10"/>
      <c r="AJK415" s="10"/>
      <c r="AJL415" s="10"/>
      <c r="AJM415" s="10"/>
      <c r="AJN415" s="10"/>
      <c r="AJO415" s="10"/>
      <c r="AJP415" s="10"/>
      <c r="AJQ415" s="10"/>
      <c r="AJR415" s="10"/>
      <c r="AJS415" s="10"/>
      <c r="AJT415" s="10"/>
      <c r="AJU415" s="10"/>
      <c r="AJV415" s="10"/>
      <c r="AJW415" s="10"/>
      <c r="AJX415" s="10"/>
      <c r="AJY415" s="10"/>
      <c r="AJZ415" s="10"/>
      <c r="AKA415" s="10"/>
      <c r="AKB415" s="10"/>
      <c r="AKC415" s="10"/>
      <c r="AKD415" s="10"/>
      <c r="AKE415" s="10"/>
      <c r="AKF415" s="10"/>
      <c r="AKG415" s="10"/>
      <c r="AKH415" s="10"/>
      <c r="AKI415" s="10"/>
      <c r="AKJ415" s="10"/>
      <c r="AKK415" s="10"/>
      <c r="AKL415" s="10"/>
      <c r="AKM415" s="10"/>
      <c r="AKN415" s="10"/>
      <c r="AKO415" s="10"/>
      <c r="AKP415" s="10"/>
      <c r="AKQ415" s="10"/>
      <c r="AKR415" s="10"/>
      <c r="AKS415" s="10"/>
      <c r="AKT415" s="10"/>
      <c r="AKU415" s="10"/>
      <c r="AKV415" s="10"/>
      <c r="AKW415" s="10"/>
      <c r="AKX415" s="10"/>
      <c r="AKY415" s="10"/>
      <c r="AKZ415" s="10"/>
      <c r="ALA415" s="10"/>
      <c r="ALB415" s="10"/>
      <c r="ALC415" s="10"/>
      <c r="ALD415" s="10"/>
      <c r="ALE415" s="10"/>
      <c r="ALF415" s="10"/>
      <c r="ALG415" s="10"/>
      <c r="ALH415" s="10"/>
      <c r="ALI415" s="10"/>
      <c r="ALJ415" s="10"/>
      <c r="ALK415" s="10"/>
      <c r="ALL415" s="10"/>
      <c r="ALM415" s="10"/>
      <c r="ALN415" s="10"/>
      <c r="ALO415" s="10"/>
      <c r="ALP415" s="10"/>
      <c r="ALQ415" s="10"/>
      <c r="ALR415" s="10"/>
      <c r="ALS415" s="10"/>
      <c r="ALT415" s="10"/>
      <c r="ALU415" s="10"/>
      <c r="ALV415" s="10"/>
      <c r="ALW415" s="10"/>
      <c r="ALX415" s="10"/>
      <c r="ALY415" s="10"/>
      <c r="ALZ415" s="10"/>
      <c r="AMA415" s="10"/>
      <c r="AMB415" s="10"/>
      <c r="AMC415" s="10"/>
      <c r="AMD415" s="10"/>
      <c r="AME415" s="10"/>
      <c r="AMF415" s="10"/>
      <c r="AMG415" s="10"/>
      <c r="AMH415" s="10"/>
      <c r="AMI415" s="10"/>
      <c r="AMJ415" s="10"/>
      <c r="AMK415" s="10"/>
      <c r="AML415" s="10"/>
      <c r="AMM415" s="10"/>
      <c r="AMN415" s="10"/>
      <c r="AMO415" s="10"/>
      <c r="AMP415" s="10"/>
      <c r="AMQ415" s="10"/>
      <c r="AMR415" s="10"/>
      <c r="AMS415" s="10"/>
      <c r="AMT415" s="10"/>
      <c r="AMU415" s="10"/>
      <c r="AMV415" s="10"/>
      <c r="AMW415" s="10"/>
      <c r="AMX415" s="10"/>
      <c r="AMY415" s="10"/>
      <c r="AMZ415" s="10"/>
      <c r="ANA415" s="10"/>
      <c r="ANB415" s="10"/>
      <c r="ANC415" s="10"/>
      <c r="AND415" s="10"/>
      <c r="ANE415" s="10"/>
      <c r="ANF415" s="10"/>
      <c r="ANG415" s="10"/>
      <c r="ANH415" s="10"/>
      <c r="ANI415" s="10"/>
      <c r="ANJ415" s="10"/>
      <c r="ANK415" s="10"/>
      <c r="ANL415" s="10"/>
      <c r="ANM415" s="10"/>
      <c r="ANN415" s="10"/>
      <c r="ANO415" s="10"/>
      <c r="ANP415" s="10"/>
      <c r="ANQ415" s="10"/>
      <c r="ANR415" s="10"/>
      <c r="ANS415" s="10"/>
      <c r="ANT415" s="10"/>
      <c r="ANU415" s="10"/>
      <c r="ANV415" s="10"/>
      <c r="ANW415" s="10"/>
      <c r="ANX415" s="10"/>
      <c r="ANY415" s="10"/>
      <c r="ANZ415" s="10"/>
      <c r="AOA415" s="10"/>
      <c r="AOB415" s="10"/>
      <c r="AOC415" s="10"/>
      <c r="AOD415" s="10"/>
      <c r="AOE415" s="10"/>
      <c r="AOF415" s="10"/>
      <c r="AOG415" s="10"/>
      <c r="AOH415" s="10"/>
      <c r="AOI415" s="10"/>
      <c r="AOJ415" s="10"/>
      <c r="AOK415" s="10"/>
      <c r="AOL415" s="10"/>
      <c r="AOM415" s="10"/>
      <c r="AON415" s="10"/>
      <c r="AOO415" s="10"/>
      <c r="AOP415" s="10"/>
      <c r="AOQ415" s="10"/>
      <c r="AOR415" s="10"/>
      <c r="AOS415" s="10"/>
      <c r="AOT415" s="10"/>
      <c r="AOU415" s="10"/>
      <c r="AOV415" s="10"/>
      <c r="AOW415" s="10"/>
      <c r="AOX415" s="10"/>
      <c r="AOY415" s="10"/>
      <c r="AOZ415" s="10"/>
      <c r="APA415" s="10"/>
      <c r="APB415" s="10"/>
      <c r="APC415" s="10"/>
      <c r="APD415" s="10"/>
      <c r="APE415" s="10"/>
      <c r="APF415" s="10"/>
      <c r="APG415" s="10"/>
      <c r="APH415" s="10"/>
      <c r="API415" s="10"/>
      <c r="APJ415" s="10"/>
      <c r="APK415" s="10"/>
      <c r="APL415" s="10"/>
      <c r="APM415" s="10"/>
      <c r="APN415" s="10"/>
      <c r="APO415" s="10"/>
      <c r="APP415" s="10"/>
      <c r="APQ415" s="10"/>
      <c r="APR415" s="10"/>
      <c r="APS415" s="10"/>
      <c r="APT415" s="10"/>
      <c r="APU415" s="10"/>
      <c r="APV415" s="10"/>
      <c r="APW415" s="10"/>
      <c r="APX415" s="10"/>
      <c r="APY415" s="10"/>
      <c r="APZ415" s="10"/>
      <c r="AQA415" s="10"/>
      <c r="AQB415" s="10"/>
      <c r="AQC415" s="10"/>
      <c r="AQD415" s="10"/>
      <c r="AQE415" s="10"/>
      <c r="AQF415" s="10"/>
      <c r="AQG415" s="10"/>
      <c r="AQH415" s="10"/>
      <c r="AQI415" s="10"/>
      <c r="AQJ415" s="10"/>
      <c r="AQK415" s="10"/>
      <c r="AQL415" s="10"/>
      <c r="AQM415" s="10"/>
      <c r="AQN415" s="10"/>
      <c r="AQO415" s="10"/>
      <c r="AQP415" s="10"/>
      <c r="AQQ415" s="10"/>
      <c r="AQR415" s="10"/>
      <c r="AQS415" s="10"/>
      <c r="AQT415" s="10"/>
      <c r="AQU415" s="10"/>
      <c r="AQV415" s="10"/>
      <c r="AQW415" s="10"/>
      <c r="AQX415" s="10"/>
      <c r="AQY415" s="10"/>
      <c r="AQZ415" s="10"/>
      <c r="ARA415" s="10"/>
      <c r="ARB415" s="10"/>
      <c r="ARC415" s="10"/>
      <c r="ARD415" s="10"/>
      <c r="ARE415" s="10"/>
      <c r="ARF415" s="10"/>
      <c r="ARG415" s="10"/>
      <c r="ARH415" s="10"/>
      <c r="ARI415" s="10"/>
      <c r="ARJ415" s="10"/>
      <c r="ARK415" s="10"/>
      <c r="ARL415" s="10"/>
      <c r="ARM415" s="10"/>
      <c r="ARN415" s="10"/>
      <c r="ARO415" s="10"/>
      <c r="ARP415" s="10"/>
      <c r="ARQ415" s="10"/>
      <c r="ARR415" s="10"/>
      <c r="ARS415" s="10"/>
      <c r="ART415" s="10"/>
      <c r="ARU415" s="10"/>
      <c r="ARV415" s="10"/>
      <c r="ARW415" s="10"/>
      <c r="ARX415" s="10"/>
      <c r="ARY415" s="10"/>
      <c r="ARZ415" s="10"/>
      <c r="ASA415" s="10"/>
      <c r="ASB415" s="10"/>
      <c r="ASC415" s="10"/>
      <c r="ASD415" s="10"/>
      <c r="ASE415" s="10"/>
      <c r="ASF415" s="10"/>
      <c r="ASG415" s="10"/>
      <c r="ASH415" s="10"/>
      <c r="ASI415" s="10"/>
      <c r="ASJ415" s="10"/>
      <c r="ASK415" s="10"/>
      <c r="ASL415" s="10"/>
      <c r="ASM415" s="10"/>
      <c r="ASN415" s="10"/>
      <c r="ASO415" s="10"/>
      <c r="ASP415" s="10"/>
      <c r="ASQ415" s="10"/>
      <c r="ASR415" s="10"/>
      <c r="ASS415" s="10"/>
      <c r="AST415" s="10"/>
      <c r="ASU415" s="10"/>
      <c r="ASV415" s="10"/>
      <c r="ASW415" s="10"/>
      <c r="ASX415" s="10"/>
      <c r="ASY415" s="10"/>
      <c r="ASZ415" s="10"/>
      <c r="ATA415" s="10"/>
      <c r="ATB415" s="10"/>
      <c r="ATC415" s="10"/>
      <c r="ATD415" s="10"/>
      <c r="ATE415" s="10"/>
      <c r="ATF415" s="10"/>
      <c r="ATG415" s="10"/>
      <c r="ATH415" s="10"/>
      <c r="ATI415" s="10"/>
      <c r="ATJ415" s="10"/>
      <c r="ATK415" s="10"/>
      <c r="ATL415" s="10"/>
      <c r="ATM415" s="10"/>
      <c r="ATN415" s="10"/>
      <c r="ATO415" s="10"/>
      <c r="ATP415" s="10"/>
      <c r="ATQ415" s="10"/>
      <c r="ATR415" s="10"/>
      <c r="ATS415" s="10"/>
      <c r="ATT415" s="10"/>
      <c r="ATU415" s="10"/>
      <c r="ATV415" s="10"/>
      <c r="ATW415" s="10"/>
      <c r="ATX415" s="10"/>
      <c r="ATY415" s="10"/>
      <c r="ATZ415" s="10"/>
      <c r="AUA415" s="10"/>
      <c r="AUB415" s="10"/>
      <c r="AUC415" s="10"/>
      <c r="AUD415" s="10"/>
      <c r="AUE415" s="10"/>
      <c r="AUF415" s="10"/>
      <c r="AUG415" s="10"/>
      <c r="AUH415" s="10"/>
      <c r="AUI415" s="10"/>
      <c r="AUJ415" s="10"/>
      <c r="AUK415" s="10"/>
      <c r="AUL415" s="10"/>
      <c r="AUM415" s="10"/>
      <c r="AUN415" s="10"/>
      <c r="AUO415" s="10"/>
      <c r="AUP415" s="10"/>
      <c r="AUQ415" s="10"/>
      <c r="AUR415" s="10"/>
      <c r="AUS415" s="10"/>
      <c r="AUT415" s="10"/>
      <c r="AUU415" s="10"/>
      <c r="AUV415" s="10"/>
      <c r="AUW415" s="10"/>
      <c r="AUX415" s="10"/>
      <c r="AUY415" s="10"/>
      <c r="AUZ415" s="10"/>
      <c r="AVA415" s="10"/>
      <c r="AVB415" s="10"/>
      <c r="AVC415" s="10"/>
      <c r="AVD415" s="10"/>
      <c r="AVE415" s="10"/>
      <c r="AVF415" s="10"/>
      <c r="AVG415" s="10"/>
      <c r="AVH415" s="10"/>
      <c r="AVI415" s="10"/>
      <c r="AVJ415" s="10"/>
      <c r="AVK415" s="10"/>
      <c r="AVL415" s="10"/>
      <c r="AVM415" s="10"/>
      <c r="AVN415" s="10"/>
      <c r="AVO415" s="10"/>
      <c r="AVP415" s="10"/>
      <c r="AVQ415" s="10"/>
      <c r="AVR415" s="10"/>
      <c r="AVS415" s="10"/>
      <c r="AVT415" s="10"/>
      <c r="AVU415" s="10"/>
      <c r="AVV415" s="10"/>
      <c r="AVW415" s="10"/>
      <c r="AVX415" s="10"/>
      <c r="AVY415" s="10"/>
      <c r="AVZ415" s="10"/>
      <c r="AWA415" s="10"/>
      <c r="AWB415" s="10"/>
      <c r="AWC415" s="10"/>
      <c r="AWD415" s="10"/>
      <c r="AWE415" s="10"/>
      <c r="AWF415" s="10"/>
      <c r="AWG415" s="10"/>
      <c r="AWH415" s="10"/>
      <c r="AWI415" s="10"/>
      <c r="AWJ415" s="10"/>
      <c r="AWK415" s="10"/>
      <c r="AWL415" s="10"/>
      <c r="AWM415" s="10"/>
      <c r="AWN415" s="10"/>
      <c r="AWO415" s="10"/>
      <c r="AWP415" s="10"/>
      <c r="AWQ415" s="10"/>
      <c r="AWR415" s="10"/>
      <c r="AWS415" s="10"/>
      <c r="AWT415" s="10"/>
      <c r="AWU415" s="10"/>
      <c r="AWV415" s="10"/>
      <c r="AWW415" s="10"/>
      <c r="AWX415" s="10"/>
      <c r="AWY415" s="10"/>
      <c r="AWZ415" s="10"/>
      <c r="AXA415" s="10"/>
      <c r="AXB415" s="10"/>
      <c r="AXC415" s="10"/>
      <c r="AXD415" s="10"/>
      <c r="AXE415" s="10"/>
      <c r="AXF415" s="10"/>
      <c r="AXG415" s="10"/>
      <c r="AXH415" s="10"/>
      <c r="AXI415" s="10"/>
      <c r="AXJ415" s="10"/>
      <c r="AXK415" s="10"/>
      <c r="AXL415" s="10"/>
      <c r="AXM415" s="10"/>
      <c r="AXN415" s="10"/>
      <c r="AXO415" s="10"/>
      <c r="AXP415" s="10"/>
      <c r="AXQ415" s="10"/>
      <c r="AXR415" s="10"/>
      <c r="AXS415" s="10"/>
      <c r="AXT415" s="10"/>
      <c r="AXU415" s="10"/>
      <c r="AXV415" s="10"/>
      <c r="AXW415" s="10"/>
      <c r="AXX415" s="10"/>
      <c r="AXY415" s="10"/>
      <c r="AXZ415" s="10"/>
      <c r="AYA415" s="10"/>
      <c r="AYB415" s="10"/>
      <c r="AYC415" s="10"/>
      <c r="AYD415" s="10"/>
      <c r="AYE415" s="10"/>
      <c r="AYF415" s="10"/>
      <c r="AYG415" s="10"/>
      <c r="AYH415" s="10"/>
      <c r="AYI415" s="10"/>
      <c r="AYJ415" s="10"/>
      <c r="AYK415" s="10"/>
      <c r="AYL415" s="10"/>
      <c r="AYM415" s="10"/>
      <c r="AYN415" s="10"/>
      <c r="AYO415" s="10"/>
      <c r="AYP415" s="10"/>
      <c r="AYQ415" s="10"/>
      <c r="AYR415" s="10"/>
      <c r="AYS415" s="10"/>
      <c r="AYT415" s="10"/>
      <c r="AYU415" s="10"/>
      <c r="AYV415" s="10"/>
      <c r="AYW415" s="10"/>
      <c r="AYX415" s="10"/>
      <c r="AYY415" s="10"/>
      <c r="AYZ415" s="10"/>
      <c r="AZA415" s="10"/>
      <c r="AZB415" s="10"/>
      <c r="AZC415" s="10"/>
      <c r="AZD415" s="10"/>
      <c r="AZE415" s="10"/>
      <c r="AZF415" s="10"/>
      <c r="AZG415" s="10"/>
      <c r="AZH415" s="10"/>
      <c r="AZI415" s="10"/>
      <c r="AZJ415" s="10"/>
      <c r="AZK415" s="10"/>
      <c r="AZL415" s="10"/>
      <c r="AZM415" s="10"/>
      <c r="AZN415" s="10"/>
      <c r="AZO415" s="10"/>
      <c r="AZP415" s="10"/>
      <c r="AZQ415" s="10"/>
      <c r="AZR415" s="10"/>
      <c r="AZS415" s="10"/>
      <c r="AZT415" s="10"/>
      <c r="AZU415" s="10"/>
      <c r="AZV415" s="10"/>
      <c r="AZW415" s="10"/>
      <c r="AZX415" s="10"/>
      <c r="AZY415" s="10"/>
      <c r="AZZ415" s="10"/>
      <c r="BAA415" s="10"/>
      <c r="BAB415" s="10"/>
      <c r="BAC415" s="10"/>
      <c r="BAD415" s="10"/>
      <c r="BAE415" s="10"/>
      <c r="BAF415" s="10"/>
      <c r="BAG415" s="10"/>
      <c r="BAH415" s="10"/>
      <c r="BAI415" s="10"/>
      <c r="BAJ415" s="10"/>
      <c r="BAK415" s="10"/>
      <c r="BAL415" s="10"/>
      <c r="BAM415" s="10"/>
      <c r="BAN415" s="10"/>
      <c r="BAO415" s="10"/>
      <c r="BAP415" s="10"/>
      <c r="BAQ415" s="10"/>
      <c r="BAR415" s="10"/>
      <c r="BAS415" s="10"/>
      <c r="BAT415" s="10"/>
      <c r="BAU415" s="10"/>
      <c r="BAV415" s="10"/>
      <c r="BAW415" s="10"/>
      <c r="BAX415" s="10"/>
      <c r="BAY415" s="10"/>
      <c r="BAZ415" s="10"/>
      <c r="BBA415" s="10"/>
      <c r="BBB415" s="10"/>
      <c r="BBC415" s="10"/>
      <c r="BBD415" s="10"/>
      <c r="BBE415" s="10"/>
      <c r="BBF415" s="10"/>
      <c r="BBG415" s="10"/>
      <c r="BBH415" s="10"/>
      <c r="BBI415" s="10"/>
      <c r="BBJ415" s="10"/>
      <c r="BBK415" s="10"/>
      <c r="BBL415" s="10"/>
      <c r="BBM415" s="10"/>
      <c r="BBN415" s="10"/>
      <c r="BBO415" s="10"/>
      <c r="BBP415" s="10"/>
      <c r="BBQ415" s="10"/>
      <c r="BBR415" s="10"/>
      <c r="BBS415" s="10"/>
      <c r="BBT415" s="10"/>
      <c r="BBU415" s="10"/>
      <c r="BBV415" s="10"/>
      <c r="BBW415" s="10"/>
      <c r="BBX415" s="10"/>
      <c r="BBY415" s="10"/>
      <c r="BBZ415" s="10"/>
      <c r="BCA415" s="10"/>
      <c r="BCB415" s="10"/>
      <c r="BCC415" s="10"/>
      <c r="BCD415" s="10"/>
      <c r="BCE415" s="10"/>
      <c r="BCF415" s="10"/>
      <c r="BCG415" s="10"/>
      <c r="BCH415" s="10"/>
      <c r="BCI415" s="10"/>
      <c r="BCJ415" s="10"/>
      <c r="BCK415" s="10"/>
      <c r="BCL415" s="10"/>
      <c r="BCM415" s="10"/>
      <c r="BCN415" s="10"/>
      <c r="BCO415" s="10"/>
      <c r="BCP415" s="10"/>
      <c r="BCQ415" s="10"/>
      <c r="BCR415" s="10"/>
      <c r="BCS415" s="10"/>
      <c r="BCT415" s="10"/>
    </row>
    <row r="416" spans="1:1450" s="37" customFormat="1" x14ac:dyDescent="0.25">
      <c r="A416" s="17" t="s">
        <v>503</v>
      </c>
      <c r="B416" s="43" t="s">
        <v>503</v>
      </c>
      <c r="C416" s="43" t="s">
        <v>84</v>
      </c>
      <c r="D416" s="43" t="s">
        <v>574</v>
      </c>
      <c r="E416" s="43" t="s">
        <v>572</v>
      </c>
      <c r="F416" s="43" t="s">
        <v>497</v>
      </c>
      <c r="G416" s="43">
        <v>18995</v>
      </c>
      <c r="H416" s="43">
        <v>1146</v>
      </c>
      <c r="I416" s="43">
        <v>548</v>
      </c>
      <c r="J416" s="29"/>
      <c r="K416" s="29"/>
      <c r="L416" s="29"/>
      <c r="M416" s="29"/>
      <c r="N416" s="29"/>
      <c r="O416" s="29" t="str">
        <f t="shared" si="70"/>
        <v/>
      </c>
      <c r="P416" s="29"/>
      <c r="Q416" s="44">
        <f>ABS(G416-$K$414)</f>
        <v>4.6666666666678793</v>
      </c>
      <c r="R416" s="30">
        <f>IF(Q416&gt;$P$414,"",G416)</f>
        <v>18995</v>
      </c>
      <c r="S416" s="30">
        <f t="shared" si="71"/>
        <v>548</v>
      </c>
      <c r="T416" s="29"/>
      <c r="U416" s="29"/>
      <c r="V416" s="29"/>
      <c r="W416" s="44">
        <f>IF(R416="","",((R416-$T$414)/S416)^2)</f>
        <v>7.2519106564644819E-5</v>
      </c>
      <c r="X416" s="29"/>
      <c r="Y416" s="31"/>
      <c r="Z416" s="31"/>
      <c r="AA416" s="31"/>
      <c r="AB416" s="31"/>
      <c r="AC416" s="29"/>
      <c r="AD416" s="29"/>
      <c r="AE416" s="29"/>
      <c r="AF416" s="29"/>
      <c r="AG416" s="63"/>
      <c r="AH416" s="32"/>
      <c r="AI416" s="32"/>
      <c r="AJ416" s="32"/>
      <c r="AK416" s="32"/>
      <c r="AL416" s="29"/>
      <c r="AM416" s="43"/>
      <c r="AN416" s="95"/>
      <c r="AO416" s="29"/>
      <c r="AP416" s="29"/>
      <c r="AQ416" s="29"/>
      <c r="AR416" s="29"/>
      <c r="AS416" s="29"/>
      <c r="AT416" s="29"/>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c r="HU416" s="10"/>
      <c r="HV416" s="10"/>
      <c r="HW416" s="10"/>
      <c r="HX416" s="10"/>
      <c r="HY416" s="10"/>
      <c r="HZ416" s="10"/>
      <c r="IA416" s="10"/>
      <c r="IB416" s="10"/>
      <c r="IC416" s="10"/>
      <c r="ID416" s="10"/>
      <c r="IE416" s="10"/>
      <c r="IF416" s="10"/>
      <c r="IG416" s="10"/>
      <c r="IH416" s="10"/>
      <c r="II416" s="10"/>
      <c r="IJ416" s="10"/>
      <c r="IK416" s="10"/>
      <c r="IL416" s="10"/>
      <c r="IM416" s="10"/>
      <c r="IN416" s="10"/>
      <c r="IO416" s="10"/>
      <c r="IP416" s="10"/>
      <c r="IQ416" s="10"/>
      <c r="IR416" s="10"/>
      <c r="IS416" s="10"/>
      <c r="IT416" s="10"/>
      <c r="IU416" s="10"/>
      <c r="IV416" s="10"/>
      <c r="IW416" s="10"/>
      <c r="IX416" s="10"/>
      <c r="IY416" s="10"/>
      <c r="IZ416" s="10"/>
      <c r="JA416" s="10"/>
      <c r="JB416" s="10"/>
      <c r="JC416" s="10"/>
      <c r="JD416" s="10"/>
      <c r="JE416" s="10"/>
      <c r="JF416" s="10"/>
      <c r="JG416" s="10"/>
      <c r="JH416" s="10"/>
      <c r="JI416" s="10"/>
      <c r="JJ416" s="10"/>
      <c r="JK416" s="10"/>
      <c r="JL416" s="10"/>
      <c r="JM416" s="10"/>
      <c r="JN416" s="10"/>
      <c r="JO416" s="10"/>
      <c r="JP416" s="10"/>
      <c r="JQ416" s="10"/>
      <c r="JR416" s="10"/>
      <c r="JS416" s="10"/>
      <c r="JT416" s="10"/>
      <c r="JU416" s="10"/>
      <c r="JV416" s="10"/>
      <c r="JW416" s="10"/>
      <c r="JX416" s="10"/>
      <c r="JY416" s="10"/>
      <c r="JZ416" s="10"/>
      <c r="KA416" s="10"/>
      <c r="KB416" s="10"/>
      <c r="KC416" s="10"/>
      <c r="KD416" s="10"/>
      <c r="KE416" s="10"/>
      <c r="KF416" s="10"/>
      <c r="KG416" s="10"/>
      <c r="KH416" s="10"/>
      <c r="KI416" s="10"/>
      <c r="KJ416" s="10"/>
      <c r="KK416" s="10"/>
      <c r="KL416" s="10"/>
      <c r="KM416" s="10"/>
      <c r="KN416" s="10"/>
      <c r="KO416" s="10"/>
      <c r="KP416" s="10"/>
      <c r="KQ416" s="10"/>
      <c r="KR416" s="10"/>
      <c r="KS416" s="10"/>
      <c r="KT416" s="10"/>
      <c r="KU416" s="10"/>
      <c r="KV416" s="10"/>
      <c r="KW416" s="10"/>
      <c r="KX416" s="10"/>
      <c r="KY416" s="10"/>
      <c r="KZ416" s="10"/>
      <c r="LA416" s="10"/>
      <c r="LB416" s="10"/>
      <c r="LC416" s="10"/>
      <c r="LD416" s="10"/>
      <c r="LE416" s="10"/>
      <c r="LF416" s="10"/>
      <c r="LG416" s="10"/>
      <c r="LH416" s="10"/>
      <c r="LI416" s="10"/>
      <c r="LJ416" s="10"/>
      <c r="LK416" s="10"/>
      <c r="LL416" s="10"/>
      <c r="LM416" s="10"/>
      <c r="LN416" s="10"/>
      <c r="LO416" s="10"/>
      <c r="LP416" s="10"/>
      <c r="LQ416" s="10"/>
      <c r="LR416" s="10"/>
      <c r="LS416" s="10"/>
      <c r="LT416" s="10"/>
      <c r="LU416" s="10"/>
      <c r="LV416" s="10"/>
      <c r="LW416" s="10"/>
      <c r="LX416" s="10"/>
      <c r="LY416" s="10"/>
      <c r="LZ416" s="10"/>
      <c r="MA416" s="10"/>
      <c r="MB416" s="10"/>
      <c r="MC416" s="10"/>
      <c r="MD416" s="10"/>
      <c r="ME416" s="10"/>
      <c r="MF416" s="10"/>
      <c r="MG416" s="10"/>
      <c r="MH416" s="10"/>
      <c r="MI416" s="10"/>
      <c r="MJ416" s="10"/>
      <c r="MK416" s="10"/>
      <c r="ML416" s="10"/>
      <c r="MM416" s="10"/>
      <c r="MN416" s="10"/>
      <c r="MO416" s="10"/>
      <c r="MP416" s="10"/>
      <c r="MQ416" s="10"/>
      <c r="MR416" s="10"/>
      <c r="MS416" s="10"/>
      <c r="MT416" s="10"/>
      <c r="MU416" s="10"/>
      <c r="MV416" s="10"/>
      <c r="MW416" s="10"/>
      <c r="MX416" s="10"/>
      <c r="MY416" s="10"/>
      <c r="MZ416" s="10"/>
      <c r="NA416" s="10"/>
      <c r="NB416" s="10"/>
      <c r="NC416" s="10"/>
      <c r="ND416" s="10"/>
      <c r="NE416" s="10"/>
      <c r="NF416" s="10"/>
      <c r="NG416" s="10"/>
      <c r="NH416" s="10"/>
      <c r="NI416" s="10"/>
      <c r="NJ416" s="10"/>
      <c r="NK416" s="10"/>
      <c r="NL416" s="10"/>
      <c r="NM416" s="10"/>
      <c r="NN416" s="10"/>
      <c r="NO416" s="10"/>
      <c r="NP416" s="10"/>
      <c r="NQ416" s="10"/>
      <c r="NR416" s="10"/>
      <c r="NS416" s="10"/>
      <c r="NT416" s="10"/>
      <c r="NU416" s="10"/>
      <c r="NV416" s="10"/>
      <c r="NW416" s="10"/>
      <c r="NX416" s="10"/>
      <c r="NY416" s="10"/>
      <c r="NZ416" s="10"/>
      <c r="OA416" s="10"/>
      <c r="OB416" s="10"/>
      <c r="OC416" s="10"/>
      <c r="OD416" s="10"/>
      <c r="OE416" s="10"/>
      <c r="OF416" s="10"/>
      <c r="OG416" s="10"/>
      <c r="OH416" s="10"/>
      <c r="OI416" s="10"/>
      <c r="OJ416" s="10"/>
      <c r="OK416" s="10"/>
      <c r="OL416" s="10"/>
      <c r="OM416" s="10"/>
      <c r="ON416" s="10"/>
      <c r="OO416" s="10"/>
      <c r="OP416" s="10"/>
      <c r="OQ416" s="10"/>
      <c r="OR416" s="10"/>
      <c r="OS416" s="10"/>
      <c r="OT416" s="10"/>
      <c r="OU416" s="10"/>
      <c r="OV416" s="10"/>
      <c r="OW416" s="10"/>
      <c r="OX416" s="10"/>
      <c r="OY416" s="10"/>
      <c r="OZ416" s="10"/>
      <c r="PA416" s="10"/>
      <c r="PB416" s="10"/>
      <c r="PC416" s="10"/>
      <c r="PD416" s="10"/>
      <c r="PE416" s="10"/>
      <c r="PF416" s="10"/>
      <c r="PG416" s="10"/>
      <c r="PH416" s="10"/>
      <c r="PI416" s="10"/>
      <c r="PJ416" s="10"/>
      <c r="PK416" s="10"/>
      <c r="PL416" s="10"/>
      <c r="PM416" s="10"/>
      <c r="PN416" s="10"/>
      <c r="PO416" s="10"/>
      <c r="PP416" s="10"/>
      <c r="PQ416" s="10"/>
      <c r="PR416" s="10"/>
      <c r="PS416" s="10"/>
      <c r="PT416" s="10"/>
      <c r="PU416" s="10"/>
      <c r="PV416" s="10"/>
      <c r="PW416" s="10"/>
      <c r="PX416" s="10"/>
      <c r="PY416" s="10"/>
      <c r="PZ416" s="10"/>
      <c r="QA416" s="10"/>
      <c r="QB416" s="10"/>
      <c r="QC416" s="10"/>
      <c r="QD416" s="10"/>
      <c r="QE416" s="10"/>
      <c r="QF416" s="10"/>
      <c r="QG416" s="10"/>
      <c r="QH416" s="10"/>
      <c r="QI416" s="10"/>
      <c r="QJ416" s="10"/>
      <c r="QK416" s="10"/>
      <c r="QL416" s="10"/>
      <c r="QM416" s="10"/>
      <c r="QN416" s="10"/>
      <c r="QO416" s="10"/>
      <c r="QP416" s="10"/>
      <c r="QQ416" s="10"/>
      <c r="QR416" s="10"/>
      <c r="QS416" s="10"/>
      <c r="QT416" s="10"/>
      <c r="QU416" s="10"/>
      <c r="QV416" s="10"/>
      <c r="QW416" s="10"/>
      <c r="QX416" s="10"/>
      <c r="QY416" s="10"/>
      <c r="QZ416" s="10"/>
      <c r="RA416" s="10"/>
      <c r="RB416" s="10"/>
      <c r="RC416" s="10"/>
      <c r="RD416" s="10"/>
      <c r="RE416" s="10"/>
      <c r="RF416" s="10"/>
      <c r="RG416" s="10"/>
      <c r="RH416" s="10"/>
      <c r="RI416" s="10"/>
      <c r="RJ416" s="10"/>
      <c r="RK416" s="10"/>
      <c r="RL416" s="10"/>
      <c r="RM416" s="10"/>
      <c r="RN416" s="10"/>
      <c r="RO416" s="10"/>
      <c r="RP416" s="10"/>
      <c r="RQ416" s="10"/>
      <c r="RR416" s="10"/>
      <c r="RS416" s="10"/>
      <c r="RT416" s="10"/>
      <c r="RU416" s="10"/>
      <c r="RV416" s="10"/>
      <c r="RW416" s="10"/>
      <c r="RX416" s="10"/>
      <c r="RY416" s="10"/>
      <c r="RZ416" s="10"/>
      <c r="SA416" s="10"/>
      <c r="SB416" s="10"/>
      <c r="SC416" s="10"/>
      <c r="SD416" s="10"/>
      <c r="SE416" s="10"/>
      <c r="SF416" s="10"/>
      <c r="SG416" s="10"/>
      <c r="SH416" s="10"/>
      <c r="SI416" s="10"/>
      <c r="SJ416" s="10"/>
      <c r="SK416" s="10"/>
      <c r="SL416" s="10"/>
      <c r="SM416" s="10"/>
      <c r="SN416" s="10"/>
      <c r="SO416" s="10"/>
      <c r="SP416" s="10"/>
      <c r="SQ416" s="10"/>
      <c r="SR416" s="10"/>
      <c r="SS416" s="10"/>
      <c r="ST416" s="10"/>
      <c r="SU416" s="10"/>
      <c r="SV416" s="10"/>
      <c r="SW416" s="10"/>
      <c r="SX416" s="10"/>
      <c r="SY416" s="10"/>
      <c r="SZ416" s="10"/>
      <c r="TA416" s="10"/>
      <c r="TB416" s="10"/>
      <c r="TC416" s="10"/>
      <c r="TD416" s="10"/>
      <c r="TE416" s="10"/>
      <c r="TF416" s="10"/>
      <c r="TG416" s="10"/>
      <c r="TH416" s="10"/>
      <c r="TI416" s="10"/>
      <c r="TJ416" s="10"/>
      <c r="TK416" s="10"/>
      <c r="TL416" s="10"/>
      <c r="TM416" s="10"/>
      <c r="TN416" s="10"/>
      <c r="TO416" s="10"/>
      <c r="TP416" s="10"/>
      <c r="TQ416" s="10"/>
      <c r="TR416" s="10"/>
      <c r="TS416" s="10"/>
      <c r="TT416" s="10"/>
      <c r="TU416" s="10"/>
      <c r="TV416" s="10"/>
      <c r="TW416" s="10"/>
      <c r="TX416" s="10"/>
      <c r="TY416" s="10"/>
      <c r="TZ416" s="10"/>
      <c r="UA416" s="10"/>
      <c r="UB416" s="10"/>
      <c r="UC416" s="10"/>
      <c r="UD416" s="10"/>
      <c r="UE416" s="10"/>
      <c r="UF416" s="10"/>
      <c r="UG416" s="10"/>
      <c r="UH416" s="10"/>
      <c r="UI416" s="10"/>
      <c r="UJ416" s="10"/>
      <c r="UK416" s="10"/>
      <c r="UL416" s="10"/>
      <c r="UM416" s="10"/>
      <c r="UN416" s="10"/>
      <c r="UO416" s="10"/>
      <c r="UP416" s="10"/>
      <c r="UQ416" s="10"/>
      <c r="UR416" s="10"/>
      <c r="US416" s="10"/>
      <c r="UT416" s="10"/>
      <c r="UU416" s="10"/>
      <c r="UV416" s="10"/>
      <c r="UW416" s="10"/>
      <c r="UX416" s="10"/>
      <c r="UY416" s="10"/>
      <c r="UZ416" s="10"/>
      <c r="VA416" s="10"/>
      <c r="VB416" s="10"/>
      <c r="VC416" s="10"/>
      <c r="VD416" s="10"/>
      <c r="VE416" s="10"/>
      <c r="VF416" s="10"/>
      <c r="VG416" s="10"/>
      <c r="VH416" s="10"/>
      <c r="VI416" s="10"/>
      <c r="VJ416" s="10"/>
      <c r="VK416" s="10"/>
      <c r="VL416" s="10"/>
      <c r="VM416" s="10"/>
      <c r="VN416" s="10"/>
      <c r="VO416" s="10"/>
      <c r="VP416" s="10"/>
      <c r="VQ416" s="10"/>
      <c r="VR416" s="10"/>
      <c r="VS416" s="10"/>
      <c r="VT416" s="10"/>
      <c r="VU416" s="10"/>
      <c r="VV416" s="10"/>
      <c r="VW416" s="10"/>
      <c r="VX416" s="10"/>
      <c r="VY416" s="10"/>
      <c r="VZ416" s="10"/>
      <c r="WA416" s="10"/>
      <c r="WB416" s="10"/>
      <c r="WC416" s="10"/>
      <c r="WD416" s="10"/>
      <c r="WE416" s="10"/>
      <c r="WF416" s="10"/>
      <c r="WG416" s="10"/>
      <c r="WH416" s="10"/>
      <c r="WI416" s="10"/>
      <c r="WJ416" s="10"/>
      <c r="WK416" s="10"/>
      <c r="WL416" s="10"/>
      <c r="WM416" s="10"/>
      <c r="WN416" s="10"/>
      <c r="WO416" s="10"/>
      <c r="WP416" s="10"/>
      <c r="WQ416" s="10"/>
      <c r="WR416" s="10"/>
      <c r="WS416" s="10"/>
      <c r="WT416" s="10"/>
      <c r="WU416" s="10"/>
      <c r="WV416" s="10"/>
      <c r="WW416" s="10"/>
      <c r="WX416" s="10"/>
      <c r="WY416" s="10"/>
      <c r="WZ416" s="10"/>
      <c r="XA416" s="10"/>
      <c r="XB416" s="10"/>
      <c r="XC416" s="10"/>
      <c r="XD416" s="10"/>
      <c r="XE416" s="10"/>
      <c r="XF416" s="10"/>
      <c r="XG416" s="10"/>
      <c r="XH416" s="10"/>
      <c r="XI416" s="10"/>
      <c r="XJ416" s="10"/>
      <c r="XK416" s="10"/>
      <c r="XL416" s="10"/>
      <c r="XM416" s="10"/>
      <c r="XN416" s="10"/>
      <c r="XO416" s="10"/>
      <c r="XP416" s="10"/>
      <c r="XQ416" s="10"/>
      <c r="XR416" s="10"/>
      <c r="XS416" s="10"/>
      <c r="XT416" s="10"/>
      <c r="XU416" s="10"/>
      <c r="XV416" s="10"/>
      <c r="XW416" s="10"/>
      <c r="XX416" s="10"/>
      <c r="XY416" s="10"/>
      <c r="XZ416" s="10"/>
      <c r="YA416" s="10"/>
      <c r="YB416" s="10"/>
      <c r="YC416" s="10"/>
      <c r="YD416" s="10"/>
      <c r="YE416" s="10"/>
      <c r="YF416" s="10"/>
      <c r="YG416" s="10"/>
      <c r="YH416" s="10"/>
      <c r="YI416" s="10"/>
      <c r="YJ416" s="10"/>
      <c r="YK416" s="10"/>
      <c r="YL416" s="10"/>
      <c r="YM416" s="10"/>
      <c r="YN416" s="10"/>
      <c r="YO416" s="10"/>
      <c r="YP416" s="10"/>
      <c r="YQ416" s="10"/>
      <c r="YR416" s="10"/>
      <c r="YS416" s="10"/>
      <c r="YT416" s="10"/>
      <c r="YU416" s="10"/>
      <c r="YV416" s="10"/>
      <c r="YW416" s="10"/>
      <c r="YX416" s="10"/>
      <c r="YY416" s="10"/>
      <c r="YZ416" s="10"/>
      <c r="ZA416" s="10"/>
      <c r="ZB416" s="10"/>
      <c r="ZC416" s="10"/>
      <c r="ZD416" s="10"/>
      <c r="ZE416" s="10"/>
      <c r="ZF416" s="10"/>
      <c r="ZG416" s="10"/>
      <c r="ZH416" s="10"/>
      <c r="ZI416" s="10"/>
      <c r="ZJ416" s="10"/>
      <c r="ZK416" s="10"/>
      <c r="ZL416" s="10"/>
      <c r="ZM416" s="10"/>
      <c r="ZN416" s="10"/>
      <c r="ZO416" s="10"/>
      <c r="ZP416" s="10"/>
      <c r="ZQ416" s="10"/>
      <c r="ZR416" s="10"/>
      <c r="ZS416" s="10"/>
      <c r="ZT416" s="10"/>
      <c r="ZU416" s="10"/>
      <c r="ZV416" s="10"/>
      <c r="ZW416" s="10"/>
      <c r="ZX416" s="10"/>
      <c r="ZY416" s="10"/>
      <c r="ZZ416" s="10"/>
      <c r="AAA416" s="10"/>
      <c r="AAB416" s="10"/>
      <c r="AAC416" s="10"/>
      <c r="AAD416" s="10"/>
      <c r="AAE416" s="10"/>
      <c r="AAF416" s="10"/>
      <c r="AAG416" s="10"/>
      <c r="AAH416" s="10"/>
      <c r="AAI416" s="10"/>
      <c r="AAJ416" s="10"/>
      <c r="AAK416" s="10"/>
      <c r="AAL416" s="10"/>
      <c r="AAM416" s="10"/>
      <c r="AAN416" s="10"/>
      <c r="AAO416" s="10"/>
      <c r="AAP416" s="10"/>
      <c r="AAQ416" s="10"/>
      <c r="AAR416" s="10"/>
      <c r="AAS416" s="10"/>
      <c r="AAT416" s="10"/>
      <c r="AAU416" s="10"/>
      <c r="AAV416" s="10"/>
      <c r="AAW416" s="10"/>
      <c r="AAX416" s="10"/>
      <c r="AAY416" s="10"/>
      <c r="AAZ416" s="10"/>
      <c r="ABA416" s="10"/>
      <c r="ABB416" s="10"/>
      <c r="ABC416" s="10"/>
      <c r="ABD416" s="10"/>
      <c r="ABE416" s="10"/>
      <c r="ABF416" s="10"/>
      <c r="ABG416" s="10"/>
      <c r="ABH416" s="10"/>
      <c r="ABI416" s="10"/>
      <c r="ABJ416" s="10"/>
      <c r="ABK416" s="10"/>
      <c r="ABL416" s="10"/>
      <c r="ABM416" s="10"/>
      <c r="ABN416" s="10"/>
      <c r="ABO416" s="10"/>
      <c r="ABP416" s="10"/>
      <c r="ABQ416" s="10"/>
      <c r="ABR416" s="10"/>
      <c r="ABS416" s="10"/>
      <c r="ABT416" s="10"/>
      <c r="ABU416" s="10"/>
      <c r="ABV416" s="10"/>
      <c r="ABW416" s="10"/>
      <c r="ABX416" s="10"/>
      <c r="ABY416" s="10"/>
      <c r="ABZ416" s="10"/>
      <c r="ACA416" s="10"/>
      <c r="ACB416" s="10"/>
      <c r="ACC416" s="10"/>
      <c r="ACD416" s="10"/>
      <c r="ACE416" s="10"/>
      <c r="ACF416" s="10"/>
      <c r="ACG416" s="10"/>
      <c r="ACH416" s="10"/>
      <c r="ACI416" s="10"/>
      <c r="ACJ416" s="10"/>
      <c r="ACK416" s="10"/>
      <c r="ACL416" s="10"/>
      <c r="ACM416" s="10"/>
      <c r="ACN416" s="10"/>
      <c r="ACO416" s="10"/>
      <c r="ACP416" s="10"/>
      <c r="ACQ416" s="10"/>
      <c r="ACR416" s="10"/>
      <c r="ACS416" s="10"/>
      <c r="ACT416" s="10"/>
      <c r="ACU416" s="10"/>
      <c r="ACV416" s="10"/>
      <c r="ACW416" s="10"/>
      <c r="ACX416" s="10"/>
      <c r="ACY416" s="10"/>
      <c r="ACZ416" s="10"/>
      <c r="ADA416" s="10"/>
      <c r="ADB416" s="10"/>
      <c r="ADC416" s="10"/>
      <c r="ADD416" s="10"/>
      <c r="ADE416" s="10"/>
      <c r="ADF416" s="10"/>
      <c r="ADG416" s="10"/>
      <c r="ADH416" s="10"/>
      <c r="ADI416" s="10"/>
      <c r="ADJ416" s="10"/>
      <c r="ADK416" s="10"/>
      <c r="ADL416" s="10"/>
      <c r="ADM416" s="10"/>
      <c r="ADN416" s="10"/>
      <c r="ADO416" s="10"/>
      <c r="ADP416" s="10"/>
      <c r="ADQ416" s="10"/>
      <c r="ADR416" s="10"/>
      <c r="ADS416" s="10"/>
      <c r="ADT416" s="10"/>
      <c r="ADU416" s="10"/>
      <c r="ADV416" s="10"/>
      <c r="ADW416" s="10"/>
      <c r="ADX416" s="10"/>
      <c r="ADY416" s="10"/>
      <c r="ADZ416" s="10"/>
      <c r="AEA416" s="10"/>
      <c r="AEB416" s="10"/>
      <c r="AEC416" s="10"/>
      <c r="AED416" s="10"/>
      <c r="AEE416" s="10"/>
      <c r="AEF416" s="10"/>
      <c r="AEG416" s="10"/>
      <c r="AEH416" s="10"/>
      <c r="AEI416" s="10"/>
      <c r="AEJ416" s="10"/>
      <c r="AEK416" s="10"/>
      <c r="AEL416" s="10"/>
      <c r="AEM416" s="10"/>
      <c r="AEN416" s="10"/>
      <c r="AEO416" s="10"/>
      <c r="AEP416" s="10"/>
      <c r="AEQ416" s="10"/>
      <c r="AER416" s="10"/>
      <c r="AES416" s="10"/>
      <c r="AET416" s="10"/>
      <c r="AEU416" s="10"/>
      <c r="AEV416" s="10"/>
      <c r="AEW416" s="10"/>
      <c r="AEX416" s="10"/>
      <c r="AEY416" s="10"/>
      <c r="AEZ416" s="10"/>
      <c r="AFA416" s="10"/>
      <c r="AFB416" s="10"/>
      <c r="AFC416" s="10"/>
      <c r="AFD416" s="10"/>
      <c r="AFE416" s="10"/>
      <c r="AFF416" s="10"/>
      <c r="AFG416" s="10"/>
      <c r="AFH416" s="10"/>
      <c r="AFI416" s="10"/>
      <c r="AFJ416" s="10"/>
      <c r="AFK416" s="10"/>
      <c r="AFL416" s="10"/>
      <c r="AFM416" s="10"/>
      <c r="AFN416" s="10"/>
      <c r="AFO416" s="10"/>
      <c r="AFP416" s="10"/>
      <c r="AFQ416" s="10"/>
      <c r="AFR416" s="10"/>
      <c r="AFS416" s="10"/>
      <c r="AFT416" s="10"/>
      <c r="AFU416" s="10"/>
      <c r="AFV416" s="10"/>
      <c r="AFW416" s="10"/>
      <c r="AFX416" s="10"/>
      <c r="AFY416" s="10"/>
      <c r="AFZ416" s="10"/>
      <c r="AGA416" s="10"/>
      <c r="AGB416" s="10"/>
      <c r="AGC416" s="10"/>
      <c r="AGD416" s="10"/>
      <c r="AGE416" s="10"/>
      <c r="AGF416" s="10"/>
      <c r="AGG416" s="10"/>
      <c r="AGH416" s="10"/>
      <c r="AGI416" s="10"/>
      <c r="AGJ416" s="10"/>
      <c r="AGK416" s="10"/>
      <c r="AGL416" s="10"/>
      <c r="AGM416" s="10"/>
      <c r="AGN416" s="10"/>
      <c r="AGO416" s="10"/>
      <c r="AGP416" s="10"/>
      <c r="AGQ416" s="10"/>
      <c r="AGR416" s="10"/>
      <c r="AGS416" s="10"/>
      <c r="AGT416" s="10"/>
      <c r="AGU416" s="10"/>
      <c r="AGV416" s="10"/>
      <c r="AGW416" s="10"/>
      <c r="AGX416" s="10"/>
      <c r="AGY416" s="10"/>
      <c r="AGZ416" s="10"/>
      <c r="AHA416" s="10"/>
      <c r="AHB416" s="10"/>
      <c r="AHC416" s="10"/>
      <c r="AHD416" s="10"/>
      <c r="AHE416" s="10"/>
      <c r="AHF416" s="10"/>
      <c r="AHG416" s="10"/>
      <c r="AHH416" s="10"/>
      <c r="AHI416" s="10"/>
      <c r="AHJ416" s="10"/>
      <c r="AHK416" s="10"/>
      <c r="AHL416" s="10"/>
      <c r="AHM416" s="10"/>
      <c r="AHN416" s="10"/>
      <c r="AHO416" s="10"/>
      <c r="AHP416" s="10"/>
      <c r="AHQ416" s="10"/>
      <c r="AHR416" s="10"/>
      <c r="AHS416" s="10"/>
      <c r="AHT416" s="10"/>
      <c r="AHU416" s="10"/>
      <c r="AHV416" s="10"/>
      <c r="AHW416" s="10"/>
      <c r="AHX416" s="10"/>
      <c r="AHY416" s="10"/>
      <c r="AHZ416" s="10"/>
      <c r="AIA416" s="10"/>
      <c r="AIB416" s="10"/>
      <c r="AIC416" s="10"/>
      <c r="AID416" s="10"/>
      <c r="AIE416" s="10"/>
      <c r="AIF416" s="10"/>
      <c r="AIG416" s="10"/>
      <c r="AIH416" s="10"/>
      <c r="AII416" s="10"/>
      <c r="AIJ416" s="10"/>
      <c r="AIK416" s="10"/>
      <c r="AIL416" s="10"/>
      <c r="AIM416" s="10"/>
      <c r="AIN416" s="10"/>
      <c r="AIO416" s="10"/>
      <c r="AIP416" s="10"/>
      <c r="AIQ416" s="10"/>
      <c r="AIR416" s="10"/>
      <c r="AIS416" s="10"/>
      <c r="AIT416" s="10"/>
      <c r="AIU416" s="10"/>
      <c r="AIV416" s="10"/>
      <c r="AIW416" s="10"/>
      <c r="AIX416" s="10"/>
      <c r="AIY416" s="10"/>
      <c r="AIZ416" s="10"/>
      <c r="AJA416" s="10"/>
      <c r="AJB416" s="10"/>
      <c r="AJC416" s="10"/>
      <c r="AJD416" s="10"/>
      <c r="AJE416" s="10"/>
      <c r="AJF416" s="10"/>
      <c r="AJG416" s="10"/>
      <c r="AJH416" s="10"/>
      <c r="AJI416" s="10"/>
      <c r="AJJ416" s="10"/>
      <c r="AJK416" s="10"/>
      <c r="AJL416" s="10"/>
      <c r="AJM416" s="10"/>
      <c r="AJN416" s="10"/>
      <c r="AJO416" s="10"/>
      <c r="AJP416" s="10"/>
      <c r="AJQ416" s="10"/>
      <c r="AJR416" s="10"/>
      <c r="AJS416" s="10"/>
      <c r="AJT416" s="10"/>
      <c r="AJU416" s="10"/>
      <c r="AJV416" s="10"/>
      <c r="AJW416" s="10"/>
      <c r="AJX416" s="10"/>
      <c r="AJY416" s="10"/>
      <c r="AJZ416" s="10"/>
      <c r="AKA416" s="10"/>
      <c r="AKB416" s="10"/>
      <c r="AKC416" s="10"/>
      <c r="AKD416" s="10"/>
      <c r="AKE416" s="10"/>
      <c r="AKF416" s="10"/>
      <c r="AKG416" s="10"/>
      <c r="AKH416" s="10"/>
      <c r="AKI416" s="10"/>
      <c r="AKJ416" s="10"/>
      <c r="AKK416" s="10"/>
      <c r="AKL416" s="10"/>
      <c r="AKM416" s="10"/>
      <c r="AKN416" s="10"/>
      <c r="AKO416" s="10"/>
      <c r="AKP416" s="10"/>
      <c r="AKQ416" s="10"/>
      <c r="AKR416" s="10"/>
      <c r="AKS416" s="10"/>
      <c r="AKT416" s="10"/>
      <c r="AKU416" s="10"/>
      <c r="AKV416" s="10"/>
      <c r="AKW416" s="10"/>
      <c r="AKX416" s="10"/>
      <c r="AKY416" s="10"/>
      <c r="AKZ416" s="10"/>
      <c r="ALA416" s="10"/>
      <c r="ALB416" s="10"/>
      <c r="ALC416" s="10"/>
      <c r="ALD416" s="10"/>
      <c r="ALE416" s="10"/>
      <c r="ALF416" s="10"/>
      <c r="ALG416" s="10"/>
      <c r="ALH416" s="10"/>
      <c r="ALI416" s="10"/>
      <c r="ALJ416" s="10"/>
      <c r="ALK416" s="10"/>
      <c r="ALL416" s="10"/>
      <c r="ALM416" s="10"/>
      <c r="ALN416" s="10"/>
      <c r="ALO416" s="10"/>
      <c r="ALP416" s="10"/>
      <c r="ALQ416" s="10"/>
      <c r="ALR416" s="10"/>
      <c r="ALS416" s="10"/>
      <c r="ALT416" s="10"/>
      <c r="ALU416" s="10"/>
      <c r="ALV416" s="10"/>
      <c r="ALW416" s="10"/>
      <c r="ALX416" s="10"/>
      <c r="ALY416" s="10"/>
      <c r="ALZ416" s="10"/>
      <c r="AMA416" s="10"/>
      <c r="AMB416" s="10"/>
      <c r="AMC416" s="10"/>
      <c r="AMD416" s="10"/>
      <c r="AME416" s="10"/>
      <c r="AMF416" s="10"/>
      <c r="AMG416" s="10"/>
      <c r="AMH416" s="10"/>
      <c r="AMI416" s="10"/>
      <c r="AMJ416" s="10"/>
      <c r="AMK416" s="10"/>
      <c r="AML416" s="10"/>
      <c r="AMM416" s="10"/>
      <c r="AMN416" s="10"/>
      <c r="AMO416" s="10"/>
      <c r="AMP416" s="10"/>
      <c r="AMQ416" s="10"/>
      <c r="AMR416" s="10"/>
      <c r="AMS416" s="10"/>
      <c r="AMT416" s="10"/>
      <c r="AMU416" s="10"/>
      <c r="AMV416" s="10"/>
      <c r="AMW416" s="10"/>
      <c r="AMX416" s="10"/>
      <c r="AMY416" s="10"/>
      <c r="AMZ416" s="10"/>
      <c r="ANA416" s="10"/>
      <c r="ANB416" s="10"/>
      <c r="ANC416" s="10"/>
      <c r="AND416" s="10"/>
      <c r="ANE416" s="10"/>
      <c r="ANF416" s="10"/>
      <c r="ANG416" s="10"/>
      <c r="ANH416" s="10"/>
      <c r="ANI416" s="10"/>
      <c r="ANJ416" s="10"/>
      <c r="ANK416" s="10"/>
      <c r="ANL416" s="10"/>
      <c r="ANM416" s="10"/>
      <c r="ANN416" s="10"/>
      <c r="ANO416" s="10"/>
      <c r="ANP416" s="10"/>
      <c r="ANQ416" s="10"/>
      <c r="ANR416" s="10"/>
      <c r="ANS416" s="10"/>
      <c r="ANT416" s="10"/>
      <c r="ANU416" s="10"/>
      <c r="ANV416" s="10"/>
      <c r="ANW416" s="10"/>
      <c r="ANX416" s="10"/>
      <c r="ANY416" s="10"/>
      <c r="ANZ416" s="10"/>
      <c r="AOA416" s="10"/>
      <c r="AOB416" s="10"/>
      <c r="AOC416" s="10"/>
      <c r="AOD416" s="10"/>
      <c r="AOE416" s="10"/>
      <c r="AOF416" s="10"/>
      <c r="AOG416" s="10"/>
      <c r="AOH416" s="10"/>
      <c r="AOI416" s="10"/>
      <c r="AOJ416" s="10"/>
      <c r="AOK416" s="10"/>
      <c r="AOL416" s="10"/>
      <c r="AOM416" s="10"/>
      <c r="AON416" s="10"/>
      <c r="AOO416" s="10"/>
      <c r="AOP416" s="10"/>
      <c r="AOQ416" s="10"/>
      <c r="AOR416" s="10"/>
      <c r="AOS416" s="10"/>
      <c r="AOT416" s="10"/>
      <c r="AOU416" s="10"/>
      <c r="AOV416" s="10"/>
      <c r="AOW416" s="10"/>
      <c r="AOX416" s="10"/>
      <c r="AOY416" s="10"/>
      <c r="AOZ416" s="10"/>
      <c r="APA416" s="10"/>
      <c r="APB416" s="10"/>
      <c r="APC416" s="10"/>
      <c r="APD416" s="10"/>
      <c r="APE416" s="10"/>
      <c r="APF416" s="10"/>
      <c r="APG416" s="10"/>
      <c r="APH416" s="10"/>
      <c r="API416" s="10"/>
      <c r="APJ416" s="10"/>
      <c r="APK416" s="10"/>
      <c r="APL416" s="10"/>
      <c r="APM416" s="10"/>
      <c r="APN416" s="10"/>
      <c r="APO416" s="10"/>
      <c r="APP416" s="10"/>
      <c r="APQ416" s="10"/>
      <c r="APR416" s="10"/>
      <c r="APS416" s="10"/>
      <c r="APT416" s="10"/>
      <c r="APU416" s="10"/>
      <c r="APV416" s="10"/>
      <c r="APW416" s="10"/>
      <c r="APX416" s="10"/>
      <c r="APY416" s="10"/>
      <c r="APZ416" s="10"/>
      <c r="AQA416" s="10"/>
      <c r="AQB416" s="10"/>
      <c r="AQC416" s="10"/>
      <c r="AQD416" s="10"/>
      <c r="AQE416" s="10"/>
      <c r="AQF416" s="10"/>
      <c r="AQG416" s="10"/>
      <c r="AQH416" s="10"/>
      <c r="AQI416" s="10"/>
      <c r="AQJ416" s="10"/>
      <c r="AQK416" s="10"/>
      <c r="AQL416" s="10"/>
      <c r="AQM416" s="10"/>
      <c r="AQN416" s="10"/>
      <c r="AQO416" s="10"/>
      <c r="AQP416" s="10"/>
      <c r="AQQ416" s="10"/>
      <c r="AQR416" s="10"/>
      <c r="AQS416" s="10"/>
      <c r="AQT416" s="10"/>
      <c r="AQU416" s="10"/>
      <c r="AQV416" s="10"/>
      <c r="AQW416" s="10"/>
      <c r="AQX416" s="10"/>
      <c r="AQY416" s="10"/>
      <c r="AQZ416" s="10"/>
      <c r="ARA416" s="10"/>
      <c r="ARB416" s="10"/>
      <c r="ARC416" s="10"/>
      <c r="ARD416" s="10"/>
      <c r="ARE416" s="10"/>
      <c r="ARF416" s="10"/>
      <c r="ARG416" s="10"/>
      <c r="ARH416" s="10"/>
      <c r="ARI416" s="10"/>
      <c r="ARJ416" s="10"/>
      <c r="ARK416" s="10"/>
      <c r="ARL416" s="10"/>
      <c r="ARM416" s="10"/>
      <c r="ARN416" s="10"/>
      <c r="ARO416" s="10"/>
      <c r="ARP416" s="10"/>
      <c r="ARQ416" s="10"/>
      <c r="ARR416" s="10"/>
      <c r="ARS416" s="10"/>
      <c r="ART416" s="10"/>
      <c r="ARU416" s="10"/>
      <c r="ARV416" s="10"/>
      <c r="ARW416" s="10"/>
      <c r="ARX416" s="10"/>
      <c r="ARY416" s="10"/>
      <c r="ARZ416" s="10"/>
      <c r="ASA416" s="10"/>
      <c r="ASB416" s="10"/>
      <c r="ASC416" s="10"/>
      <c r="ASD416" s="10"/>
      <c r="ASE416" s="10"/>
      <c r="ASF416" s="10"/>
      <c r="ASG416" s="10"/>
      <c r="ASH416" s="10"/>
      <c r="ASI416" s="10"/>
      <c r="ASJ416" s="10"/>
      <c r="ASK416" s="10"/>
      <c r="ASL416" s="10"/>
      <c r="ASM416" s="10"/>
      <c r="ASN416" s="10"/>
      <c r="ASO416" s="10"/>
      <c r="ASP416" s="10"/>
      <c r="ASQ416" s="10"/>
      <c r="ASR416" s="10"/>
      <c r="ASS416" s="10"/>
      <c r="AST416" s="10"/>
      <c r="ASU416" s="10"/>
      <c r="ASV416" s="10"/>
      <c r="ASW416" s="10"/>
      <c r="ASX416" s="10"/>
      <c r="ASY416" s="10"/>
      <c r="ASZ416" s="10"/>
      <c r="ATA416" s="10"/>
      <c r="ATB416" s="10"/>
      <c r="ATC416" s="10"/>
      <c r="ATD416" s="10"/>
      <c r="ATE416" s="10"/>
      <c r="ATF416" s="10"/>
      <c r="ATG416" s="10"/>
      <c r="ATH416" s="10"/>
      <c r="ATI416" s="10"/>
      <c r="ATJ416" s="10"/>
      <c r="ATK416" s="10"/>
      <c r="ATL416" s="10"/>
      <c r="ATM416" s="10"/>
      <c r="ATN416" s="10"/>
      <c r="ATO416" s="10"/>
      <c r="ATP416" s="10"/>
      <c r="ATQ416" s="10"/>
      <c r="ATR416" s="10"/>
      <c r="ATS416" s="10"/>
      <c r="ATT416" s="10"/>
      <c r="ATU416" s="10"/>
      <c r="ATV416" s="10"/>
      <c r="ATW416" s="10"/>
      <c r="ATX416" s="10"/>
      <c r="ATY416" s="10"/>
      <c r="ATZ416" s="10"/>
      <c r="AUA416" s="10"/>
      <c r="AUB416" s="10"/>
      <c r="AUC416" s="10"/>
      <c r="AUD416" s="10"/>
      <c r="AUE416" s="10"/>
      <c r="AUF416" s="10"/>
      <c r="AUG416" s="10"/>
      <c r="AUH416" s="10"/>
      <c r="AUI416" s="10"/>
      <c r="AUJ416" s="10"/>
      <c r="AUK416" s="10"/>
      <c r="AUL416" s="10"/>
      <c r="AUM416" s="10"/>
      <c r="AUN416" s="10"/>
      <c r="AUO416" s="10"/>
      <c r="AUP416" s="10"/>
      <c r="AUQ416" s="10"/>
      <c r="AUR416" s="10"/>
      <c r="AUS416" s="10"/>
      <c r="AUT416" s="10"/>
      <c r="AUU416" s="10"/>
      <c r="AUV416" s="10"/>
      <c r="AUW416" s="10"/>
      <c r="AUX416" s="10"/>
      <c r="AUY416" s="10"/>
      <c r="AUZ416" s="10"/>
      <c r="AVA416" s="10"/>
      <c r="AVB416" s="10"/>
      <c r="AVC416" s="10"/>
      <c r="AVD416" s="10"/>
      <c r="AVE416" s="10"/>
      <c r="AVF416" s="10"/>
      <c r="AVG416" s="10"/>
      <c r="AVH416" s="10"/>
      <c r="AVI416" s="10"/>
      <c r="AVJ416" s="10"/>
      <c r="AVK416" s="10"/>
      <c r="AVL416" s="10"/>
      <c r="AVM416" s="10"/>
      <c r="AVN416" s="10"/>
      <c r="AVO416" s="10"/>
      <c r="AVP416" s="10"/>
      <c r="AVQ416" s="10"/>
      <c r="AVR416" s="10"/>
      <c r="AVS416" s="10"/>
      <c r="AVT416" s="10"/>
      <c r="AVU416" s="10"/>
      <c r="AVV416" s="10"/>
      <c r="AVW416" s="10"/>
      <c r="AVX416" s="10"/>
      <c r="AVY416" s="10"/>
      <c r="AVZ416" s="10"/>
      <c r="AWA416" s="10"/>
      <c r="AWB416" s="10"/>
      <c r="AWC416" s="10"/>
      <c r="AWD416" s="10"/>
      <c r="AWE416" s="10"/>
      <c r="AWF416" s="10"/>
      <c r="AWG416" s="10"/>
      <c r="AWH416" s="10"/>
      <c r="AWI416" s="10"/>
      <c r="AWJ416" s="10"/>
      <c r="AWK416" s="10"/>
      <c r="AWL416" s="10"/>
      <c r="AWM416" s="10"/>
      <c r="AWN416" s="10"/>
      <c r="AWO416" s="10"/>
      <c r="AWP416" s="10"/>
      <c r="AWQ416" s="10"/>
      <c r="AWR416" s="10"/>
      <c r="AWS416" s="10"/>
      <c r="AWT416" s="10"/>
      <c r="AWU416" s="10"/>
      <c r="AWV416" s="10"/>
      <c r="AWW416" s="10"/>
      <c r="AWX416" s="10"/>
      <c r="AWY416" s="10"/>
      <c r="AWZ416" s="10"/>
      <c r="AXA416" s="10"/>
      <c r="AXB416" s="10"/>
      <c r="AXC416" s="10"/>
      <c r="AXD416" s="10"/>
      <c r="AXE416" s="10"/>
      <c r="AXF416" s="10"/>
      <c r="AXG416" s="10"/>
      <c r="AXH416" s="10"/>
      <c r="AXI416" s="10"/>
      <c r="AXJ416" s="10"/>
      <c r="AXK416" s="10"/>
      <c r="AXL416" s="10"/>
      <c r="AXM416" s="10"/>
      <c r="AXN416" s="10"/>
      <c r="AXO416" s="10"/>
      <c r="AXP416" s="10"/>
      <c r="AXQ416" s="10"/>
      <c r="AXR416" s="10"/>
      <c r="AXS416" s="10"/>
      <c r="AXT416" s="10"/>
      <c r="AXU416" s="10"/>
      <c r="AXV416" s="10"/>
      <c r="AXW416" s="10"/>
      <c r="AXX416" s="10"/>
      <c r="AXY416" s="10"/>
      <c r="AXZ416" s="10"/>
      <c r="AYA416" s="10"/>
      <c r="AYB416" s="10"/>
      <c r="AYC416" s="10"/>
      <c r="AYD416" s="10"/>
      <c r="AYE416" s="10"/>
      <c r="AYF416" s="10"/>
      <c r="AYG416" s="10"/>
      <c r="AYH416" s="10"/>
      <c r="AYI416" s="10"/>
      <c r="AYJ416" s="10"/>
      <c r="AYK416" s="10"/>
      <c r="AYL416" s="10"/>
      <c r="AYM416" s="10"/>
      <c r="AYN416" s="10"/>
      <c r="AYO416" s="10"/>
      <c r="AYP416" s="10"/>
      <c r="AYQ416" s="10"/>
      <c r="AYR416" s="10"/>
      <c r="AYS416" s="10"/>
      <c r="AYT416" s="10"/>
      <c r="AYU416" s="10"/>
      <c r="AYV416" s="10"/>
      <c r="AYW416" s="10"/>
      <c r="AYX416" s="10"/>
      <c r="AYY416" s="10"/>
      <c r="AYZ416" s="10"/>
      <c r="AZA416" s="10"/>
      <c r="AZB416" s="10"/>
      <c r="AZC416" s="10"/>
      <c r="AZD416" s="10"/>
      <c r="AZE416" s="10"/>
      <c r="AZF416" s="10"/>
      <c r="AZG416" s="10"/>
      <c r="AZH416" s="10"/>
      <c r="AZI416" s="10"/>
      <c r="AZJ416" s="10"/>
      <c r="AZK416" s="10"/>
      <c r="AZL416" s="10"/>
      <c r="AZM416" s="10"/>
      <c r="AZN416" s="10"/>
      <c r="AZO416" s="10"/>
      <c r="AZP416" s="10"/>
      <c r="AZQ416" s="10"/>
      <c r="AZR416" s="10"/>
      <c r="AZS416" s="10"/>
      <c r="AZT416" s="10"/>
      <c r="AZU416" s="10"/>
      <c r="AZV416" s="10"/>
      <c r="AZW416" s="10"/>
      <c r="AZX416" s="10"/>
      <c r="AZY416" s="10"/>
      <c r="AZZ416" s="10"/>
      <c r="BAA416" s="10"/>
      <c r="BAB416" s="10"/>
      <c r="BAC416" s="10"/>
      <c r="BAD416" s="10"/>
      <c r="BAE416" s="10"/>
      <c r="BAF416" s="10"/>
      <c r="BAG416" s="10"/>
      <c r="BAH416" s="10"/>
      <c r="BAI416" s="10"/>
      <c r="BAJ416" s="10"/>
      <c r="BAK416" s="10"/>
      <c r="BAL416" s="10"/>
      <c r="BAM416" s="10"/>
      <c r="BAN416" s="10"/>
      <c r="BAO416" s="10"/>
      <c r="BAP416" s="10"/>
      <c r="BAQ416" s="10"/>
      <c r="BAR416" s="10"/>
      <c r="BAS416" s="10"/>
      <c r="BAT416" s="10"/>
      <c r="BAU416" s="10"/>
      <c r="BAV416" s="10"/>
      <c r="BAW416" s="10"/>
      <c r="BAX416" s="10"/>
      <c r="BAY416" s="10"/>
      <c r="BAZ416" s="10"/>
      <c r="BBA416" s="10"/>
      <c r="BBB416" s="10"/>
      <c r="BBC416" s="10"/>
      <c r="BBD416" s="10"/>
      <c r="BBE416" s="10"/>
      <c r="BBF416" s="10"/>
      <c r="BBG416" s="10"/>
      <c r="BBH416" s="10"/>
      <c r="BBI416" s="10"/>
      <c r="BBJ416" s="10"/>
      <c r="BBK416" s="10"/>
      <c r="BBL416" s="10"/>
      <c r="BBM416" s="10"/>
      <c r="BBN416" s="10"/>
      <c r="BBO416" s="10"/>
      <c r="BBP416" s="10"/>
      <c r="BBQ416" s="10"/>
      <c r="BBR416" s="10"/>
      <c r="BBS416" s="10"/>
      <c r="BBT416" s="10"/>
      <c r="BBU416" s="10"/>
      <c r="BBV416" s="10"/>
      <c r="BBW416" s="10"/>
      <c r="BBX416" s="10"/>
      <c r="BBY416" s="10"/>
      <c r="BBZ416" s="10"/>
      <c r="BCA416" s="10"/>
      <c r="BCB416" s="10"/>
      <c r="BCC416" s="10"/>
      <c r="BCD416" s="10"/>
      <c r="BCE416" s="10"/>
      <c r="BCF416" s="10"/>
      <c r="BCG416" s="10"/>
      <c r="BCH416" s="10"/>
      <c r="BCI416" s="10"/>
      <c r="BCJ416" s="10"/>
      <c r="BCK416" s="10"/>
      <c r="BCL416" s="10"/>
      <c r="BCM416" s="10"/>
      <c r="BCN416" s="10"/>
      <c r="BCO416" s="10"/>
      <c r="BCP416" s="10"/>
      <c r="BCQ416" s="10"/>
      <c r="BCR416" s="10"/>
      <c r="BCS416" s="10"/>
      <c r="BCT416" s="10"/>
    </row>
    <row r="417" spans="1:1450" s="37" customFormat="1" x14ac:dyDescent="0.25">
      <c r="A417" s="66" t="s">
        <v>503</v>
      </c>
      <c r="B417" s="67" t="s">
        <v>503</v>
      </c>
      <c r="C417" s="67" t="s">
        <v>84</v>
      </c>
      <c r="D417" s="67" t="s">
        <v>575</v>
      </c>
      <c r="E417" s="67" t="s">
        <v>576</v>
      </c>
      <c r="F417" s="67" t="s">
        <v>498</v>
      </c>
      <c r="G417" s="67">
        <v>313</v>
      </c>
      <c r="H417" s="67">
        <v>41</v>
      </c>
      <c r="I417" s="67">
        <v>38</v>
      </c>
      <c r="J417" s="33">
        <v>3</v>
      </c>
      <c r="K417" s="68">
        <f>AVERAGE(G417:G419)</f>
        <v>387</v>
      </c>
      <c r="L417" s="68">
        <f>STDEV(G417:G419)</f>
        <v>200.51683221116375</v>
      </c>
      <c r="M417" s="33"/>
      <c r="N417" s="96">
        <v>1.196</v>
      </c>
      <c r="O417" s="33" t="str">
        <f t="shared" si="70"/>
        <v/>
      </c>
      <c r="P417" s="68">
        <f>ABS(L417*N417)</f>
        <v>239.81813132455184</v>
      </c>
      <c r="Q417" s="68">
        <f>ABS(G417-$K$417)</f>
        <v>74</v>
      </c>
      <c r="R417" s="34">
        <f>IF(Q417&gt;$P$417,"",G417)</f>
        <v>313</v>
      </c>
      <c r="S417" s="34">
        <f t="shared" si="71"/>
        <v>38</v>
      </c>
      <c r="T417" s="68">
        <f>AVERAGE(R417:R419)</f>
        <v>387</v>
      </c>
      <c r="U417" s="68">
        <f>STDEV(R417:R419)</f>
        <v>200.51683221116375</v>
      </c>
      <c r="V417" s="33"/>
      <c r="W417" s="68">
        <f>IF(R417="","",((R417-$T$417)/S417)^2)</f>
        <v>3.7922437673130198</v>
      </c>
      <c r="X417" s="70">
        <f>(1/(J417-1))*SUM(W417:W419)</f>
        <v>29.383292663814302</v>
      </c>
      <c r="Y417" s="71">
        <f>U417/T417</f>
        <v>0.5181313493828521</v>
      </c>
      <c r="Z417" s="75"/>
      <c r="AA417" s="71" t="str">
        <f>IF(X417&lt;2,"A",IF(Y417&lt;0.15,"B","C"))</f>
        <v>C</v>
      </c>
      <c r="AB417" s="75"/>
      <c r="AC417" s="38">
        <f>T417/1000</f>
        <v>0.38700000000000001</v>
      </c>
      <c r="AD417" s="72">
        <f>AC417*(SQRT((U417/T417)^2+(0.21/3.98)^2))</f>
        <v>0.20155386372399603</v>
      </c>
      <c r="AE417" s="71">
        <f>AD417/AC417</f>
        <v>0.52081101737466673</v>
      </c>
      <c r="AF417" s="71"/>
      <c r="AG417" s="73">
        <v>93</v>
      </c>
      <c r="AH417" s="36"/>
      <c r="AI417" s="72">
        <f>(MEDIAN(R417:R419))/1000</f>
        <v>0.313</v>
      </c>
      <c r="AJ417" s="72">
        <f>(QUARTILE(R417:R419,1))/1000</f>
        <v>0.27350000000000002</v>
      </c>
      <c r="AK417" s="72">
        <f>(QUARTILE(R417:R419,3))/1000</f>
        <v>0.46350000000000002</v>
      </c>
      <c r="AL417" s="38">
        <f>(AK417-AJ417)</f>
        <v>0.19</v>
      </c>
      <c r="AM417" s="43"/>
      <c r="AN417" s="95"/>
      <c r="AO417" s="29"/>
      <c r="AP417" s="29"/>
      <c r="AQ417" s="29"/>
      <c r="AR417" s="29"/>
      <c r="AS417" s="29"/>
      <c r="AT417" s="29"/>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c r="HU417" s="10"/>
      <c r="HV417" s="10"/>
      <c r="HW417" s="10"/>
      <c r="HX417" s="10"/>
      <c r="HY417" s="10"/>
      <c r="HZ417" s="10"/>
      <c r="IA417" s="10"/>
      <c r="IB417" s="10"/>
      <c r="IC417" s="10"/>
      <c r="ID417" s="10"/>
      <c r="IE417" s="10"/>
      <c r="IF417" s="10"/>
      <c r="IG417" s="10"/>
      <c r="IH417" s="10"/>
      <c r="II417" s="10"/>
      <c r="IJ417" s="10"/>
      <c r="IK417" s="10"/>
      <c r="IL417" s="10"/>
      <c r="IM417" s="10"/>
      <c r="IN417" s="10"/>
      <c r="IO417" s="10"/>
      <c r="IP417" s="10"/>
      <c r="IQ417" s="10"/>
      <c r="IR417" s="10"/>
      <c r="IS417" s="10"/>
      <c r="IT417" s="10"/>
      <c r="IU417" s="10"/>
      <c r="IV417" s="10"/>
      <c r="IW417" s="10"/>
      <c r="IX417" s="10"/>
      <c r="IY417" s="10"/>
      <c r="IZ417" s="10"/>
      <c r="JA417" s="10"/>
      <c r="JB417" s="10"/>
      <c r="JC417" s="10"/>
      <c r="JD417" s="10"/>
      <c r="JE417" s="10"/>
      <c r="JF417" s="10"/>
      <c r="JG417" s="10"/>
      <c r="JH417" s="10"/>
      <c r="JI417" s="10"/>
      <c r="JJ417" s="10"/>
      <c r="JK417" s="10"/>
      <c r="JL417" s="10"/>
      <c r="JM417" s="10"/>
      <c r="JN417" s="10"/>
      <c r="JO417" s="10"/>
      <c r="JP417" s="10"/>
      <c r="JQ417" s="10"/>
      <c r="JR417" s="10"/>
      <c r="JS417" s="10"/>
      <c r="JT417" s="10"/>
      <c r="JU417" s="10"/>
      <c r="JV417" s="10"/>
      <c r="JW417" s="10"/>
      <c r="JX417" s="10"/>
      <c r="JY417" s="10"/>
      <c r="JZ417" s="10"/>
      <c r="KA417" s="10"/>
      <c r="KB417" s="10"/>
      <c r="KC417" s="10"/>
      <c r="KD417" s="10"/>
      <c r="KE417" s="10"/>
      <c r="KF417" s="10"/>
      <c r="KG417" s="10"/>
      <c r="KH417" s="10"/>
      <c r="KI417" s="10"/>
      <c r="KJ417" s="10"/>
      <c r="KK417" s="10"/>
      <c r="KL417" s="10"/>
      <c r="KM417" s="10"/>
      <c r="KN417" s="10"/>
      <c r="KO417" s="10"/>
      <c r="KP417" s="10"/>
      <c r="KQ417" s="10"/>
      <c r="KR417" s="10"/>
      <c r="KS417" s="10"/>
      <c r="KT417" s="10"/>
      <c r="KU417" s="10"/>
      <c r="KV417" s="10"/>
      <c r="KW417" s="10"/>
      <c r="KX417" s="10"/>
      <c r="KY417" s="10"/>
      <c r="KZ417" s="10"/>
      <c r="LA417" s="10"/>
      <c r="LB417" s="10"/>
      <c r="LC417" s="10"/>
      <c r="LD417" s="10"/>
      <c r="LE417" s="10"/>
      <c r="LF417" s="10"/>
      <c r="LG417" s="10"/>
      <c r="LH417" s="10"/>
      <c r="LI417" s="10"/>
      <c r="LJ417" s="10"/>
      <c r="LK417" s="10"/>
      <c r="LL417" s="10"/>
      <c r="LM417" s="10"/>
      <c r="LN417" s="10"/>
      <c r="LO417" s="10"/>
      <c r="LP417" s="10"/>
      <c r="LQ417" s="10"/>
      <c r="LR417" s="10"/>
      <c r="LS417" s="10"/>
      <c r="LT417" s="10"/>
      <c r="LU417" s="10"/>
      <c r="LV417" s="10"/>
      <c r="LW417" s="10"/>
      <c r="LX417" s="10"/>
      <c r="LY417" s="10"/>
      <c r="LZ417" s="10"/>
      <c r="MA417" s="10"/>
      <c r="MB417" s="10"/>
      <c r="MC417" s="10"/>
      <c r="MD417" s="10"/>
      <c r="ME417" s="10"/>
      <c r="MF417" s="10"/>
      <c r="MG417" s="10"/>
      <c r="MH417" s="10"/>
      <c r="MI417" s="10"/>
      <c r="MJ417" s="10"/>
      <c r="MK417" s="10"/>
      <c r="ML417" s="10"/>
      <c r="MM417" s="10"/>
      <c r="MN417" s="10"/>
      <c r="MO417" s="10"/>
      <c r="MP417" s="10"/>
      <c r="MQ417" s="10"/>
      <c r="MR417" s="10"/>
      <c r="MS417" s="10"/>
      <c r="MT417" s="10"/>
      <c r="MU417" s="10"/>
      <c r="MV417" s="10"/>
      <c r="MW417" s="10"/>
      <c r="MX417" s="10"/>
      <c r="MY417" s="10"/>
      <c r="MZ417" s="10"/>
      <c r="NA417" s="10"/>
      <c r="NB417" s="10"/>
      <c r="NC417" s="10"/>
      <c r="ND417" s="10"/>
      <c r="NE417" s="10"/>
      <c r="NF417" s="10"/>
      <c r="NG417" s="10"/>
      <c r="NH417" s="10"/>
      <c r="NI417" s="10"/>
      <c r="NJ417" s="10"/>
      <c r="NK417" s="10"/>
      <c r="NL417" s="10"/>
      <c r="NM417" s="10"/>
      <c r="NN417" s="10"/>
      <c r="NO417" s="10"/>
      <c r="NP417" s="10"/>
      <c r="NQ417" s="10"/>
      <c r="NR417" s="10"/>
      <c r="NS417" s="10"/>
      <c r="NT417" s="10"/>
      <c r="NU417" s="10"/>
      <c r="NV417" s="10"/>
      <c r="NW417" s="10"/>
      <c r="NX417" s="10"/>
      <c r="NY417" s="10"/>
      <c r="NZ417" s="10"/>
      <c r="OA417" s="10"/>
      <c r="OB417" s="10"/>
      <c r="OC417" s="10"/>
      <c r="OD417" s="10"/>
      <c r="OE417" s="10"/>
      <c r="OF417" s="10"/>
      <c r="OG417" s="10"/>
      <c r="OH417" s="10"/>
      <c r="OI417" s="10"/>
      <c r="OJ417" s="10"/>
      <c r="OK417" s="10"/>
      <c r="OL417" s="10"/>
      <c r="OM417" s="10"/>
      <c r="ON417" s="10"/>
      <c r="OO417" s="10"/>
      <c r="OP417" s="10"/>
      <c r="OQ417" s="10"/>
      <c r="OR417" s="10"/>
      <c r="OS417" s="10"/>
      <c r="OT417" s="10"/>
      <c r="OU417" s="10"/>
      <c r="OV417" s="10"/>
      <c r="OW417" s="10"/>
      <c r="OX417" s="10"/>
      <c r="OY417" s="10"/>
      <c r="OZ417" s="10"/>
      <c r="PA417" s="10"/>
      <c r="PB417" s="10"/>
      <c r="PC417" s="10"/>
      <c r="PD417" s="10"/>
      <c r="PE417" s="10"/>
      <c r="PF417" s="10"/>
      <c r="PG417" s="10"/>
      <c r="PH417" s="10"/>
      <c r="PI417" s="10"/>
      <c r="PJ417" s="10"/>
      <c r="PK417" s="10"/>
      <c r="PL417" s="10"/>
      <c r="PM417" s="10"/>
      <c r="PN417" s="10"/>
      <c r="PO417" s="10"/>
      <c r="PP417" s="10"/>
      <c r="PQ417" s="10"/>
      <c r="PR417" s="10"/>
      <c r="PS417" s="10"/>
      <c r="PT417" s="10"/>
      <c r="PU417" s="10"/>
      <c r="PV417" s="10"/>
      <c r="PW417" s="10"/>
      <c r="PX417" s="10"/>
      <c r="PY417" s="10"/>
      <c r="PZ417" s="10"/>
      <c r="QA417" s="10"/>
      <c r="QB417" s="10"/>
      <c r="QC417" s="10"/>
      <c r="QD417" s="10"/>
      <c r="QE417" s="10"/>
      <c r="QF417" s="10"/>
      <c r="QG417" s="10"/>
      <c r="QH417" s="10"/>
      <c r="QI417" s="10"/>
      <c r="QJ417" s="10"/>
      <c r="QK417" s="10"/>
      <c r="QL417" s="10"/>
      <c r="QM417" s="10"/>
      <c r="QN417" s="10"/>
      <c r="QO417" s="10"/>
      <c r="QP417" s="10"/>
      <c r="QQ417" s="10"/>
      <c r="QR417" s="10"/>
      <c r="QS417" s="10"/>
      <c r="QT417" s="10"/>
      <c r="QU417" s="10"/>
      <c r="QV417" s="10"/>
      <c r="QW417" s="10"/>
      <c r="QX417" s="10"/>
      <c r="QY417" s="10"/>
      <c r="QZ417" s="10"/>
      <c r="RA417" s="10"/>
      <c r="RB417" s="10"/>
      <c r="RC417" s="10"/>
      <c r="RD417" s="10"/>
      <c r="RE417" s="10"/>
      <c r="RF417" s="10"/>
      <c r="RG417" s="10"/>
      <c r="RH417" s="10"/>
      <c r="RI417" s="10"/>
      <c r="RJ417" s="10"/>
      <c r="RK417" s="10"/>
      <c r="RL417" s="10"/>
      <c r="RM417" s="10"/>
      <c r="RN417" s="10"/>
      <c r="RO417" s="10"/>
      <c r="RP417" s="10"/>
      <c r="RQ417" s="10"/>
      <c r="RR417" s="10"/>
      <c r="RS417" s="10"/>
      <c r="RT417" s="10"/>
      <c r="RU417" s="10"/>
      <c r="RV417" s="10"/>
      <c r="RW417" s="10"/>
      <c r="RX417" s="10"/>
      <c r="RY417" s="10"/>
      <c r="RZ417" s="10"/>
      <c r="SA417" s="10"/>
      <c r="SB417" s="10"/>
      <c r="SC417" s="10"/>
      <c r="SD417" s="10"/>
      <c r="SE417" s="10"/>
      <c r="SF417" s="10"/>
      <c r="SG417" s="10"/>
      <c r="SH417" s="10"/>
      <c r="SI417" s="10"/>
      <c r="SJ417" s="10"/>
      <c r="SK417" s="10"/>
      <c r="SL417" s="10"/>
      <c r="SM417" s="10"/>
      <c r="SN417" s="10"/>
      <c r="SO417" s="10"/>
      <c r="SP417" s="10"/>
      <c r="SQ417" s="10"/>
      <c r="SR417" s="10"/>
      <c r="SS417" s="10"/>
      <c r="ST417" s="10"/>
      <c r="SU417" s="10"/>
      <c r="SV417" s="10"/>
      <c r="SW417" s="10"/>
      <c r="SX417" s="10"/>
      <c r="SY417" s="10"/>
      <c r="SZ417" s="10"/>
      <c r="TA417" s="10"/>
      <c r="TB417" s="10"/>
      <c r="TC417" s="10"/>
      <c r="TD417" s="10"/>
      <c r="TE417" s="10"/>
      <c r="TF417" s="10"/>
      <c r="TG417" s="10"/>
      <c r="TH417" s="10"/>
      <c r="TI417" s="10"/>
      <c r="TJ417" s="10"/>
      <c r="TK417" s="10"/>
      <c r="TL417" s="10"/>
      <c r="TM417" s="10"/>
      <c r="TN417" s="10"/>
      <c r="TO417" s="10"/>
      <c r="TP417" s="10"/>
      <c r="TQ417" s="10"/>
      <c r="TR417" s="10"/>
      <c r="TS417" s="10"/>
      <c r="TT417" s="10"/>
      <c r="TU417" s="10"/>
      <c r="TV417" s="10"/>
      <c r="TW417" s="10"/>
      <c r="TX417" s="10"/>
      <c r="TY417" s="10"/>
      <c r="TZ417" s="10"/>
      <c r="UA417" s="10"/>
      <c r="UB417" s="10"/>
      <c r="UC417" s="10"/>
      <c r="UD417" s="10"/>
      <c r="UE417" s="10"/>
      <c r="UF417" s="10"/>
      <c r="UG417" s="10"/>
      <c r="UH417" s="10"/>
      <c r="UI417" s="10"/>
      <c r="UJ417" s="10"/>
      <c r="UK417" s="10"/>
      <c r="UL417" s="10"/>
      <c r="UM417" s="10"/>
      <c r="UN417" s="10"/>
      <c r="UO417" s="10"/>
      <c r="UP417" s="10"/>
      <c r="UQ417" s="10"/>
      <c r="UR417" s="10"/>
      <c r="US417" s="10"/>
      <c r="UT417" s="10"/>
      <c r="UU417" s="10"/>
      <c r="UV417" s="10"/>
      <c r="UW417" s="10"/>
      <c r="UX417" s="10"/>
      <c r="UY417" s="10"/>
      <c r="UZ417" s="10"/>
      <c r="VA417" s="10"/>
      <c r="VB417" s="10"/>
      <c r="VC417" s="10"/>
      <c r="VD417" s="10"/>
      <c r="VE417" s="10"/>
      <c r="VF417" s="10"/>
      <c r="VG417" s="10"/>
      <c r="VH417" s="10"/>
      <c r="VI417" s="10"/>
      <c r="VJ417" s="10"/>
      <c r="VK417" s="10"/>
      <c r="VL417" s="10"/>
      <c r="VM417" s="10"/>
      <c r="VN417" s="10"/>
      <c r="VO417" s="10"/>
      <c r="VP417" s="10"/>
      <c r="VQ417" s="10"/>
      <c r="VR417" s="10"/>
      <c r="VS417" s="10"/>
      <c r="VT417" s="10"/>
      <c r="VU417" s="10"/>
      <c r="VV417" s="10"/>
      <c r="VW417" s="10"/>
      <c r="VX417" s="10"/>
      <c r="VY417" s="10"/>
      <c r="VZ417" s="10"/>
      <c r="WA417" s="10"/>
      <c r="WB417" s="10"/>
      <c r="WC417" s="10"/>
      <c r="WD417" s="10"/>
      <c r="WE417" s="10"/>
      <c r="WF417" s="10"/>
      <c r="WG417" s="10"/>
      <c r="WH417" s="10"/>
      <c r="WI417" s="10"/>
      <c r="WJ417" s="10"/>
      <c r="WK417" s="10"/>
      <c r="WL417" s="10"/>
      <c r="WM417" s="10"/>
      <c r="WN417" s="10"/>
      <c r="WO417" s="10"/>
      <c r="WP417" s="10"/>
      <c r="WQ417" s="10"/>
      <c r="WR417" s="10"/>
      <c r="WS417" s="10"/>
      <c r="WT417" s="10"/>
      <c r="WU417" s="10"/>
      <c r="WV417" s="10"/>
      <c r="WW417" s="10"/>
      <c r="WX417" s="10"/>
      <c r="WY417" s="10"/>
      <c r="WZ417" s="10"/>
      <c r="XA417" s="10"/>
      <c r="XB417" s="10"/>
      <c r="XC417" s="10"/>
      <c r="XD417" s="10"/>
      <c r="XE417" s="10"/>
      <c r="XF417" s="10"/>
      <c r="XG417" s="10"/>
      <c r="XH417" s="10"/>
      <c r="XI417" s="10"/>
      <c r="XJ417" s="10"/>
      <c r="XK417" s="10"/>
      <c r="XL417" s="10"/>
      <c r="XM417" s="10"/>
      <c r="XN417" s="10"/>
      <c r="XO417" s="10"/>
      <c r="XP417" s="10"/>
      <c r="XQ417" s="10"/>
      <c r="XR417" s="10"/>
      <c r="XS417" s="10"/>
      <c r="XT417" s="10"/>
      <c r="XU417" s="10"/>
      <c r="XV417" s="10"/>
      <c r="XW417" s="10"/>
      <c r="XX417" s="10"/>
      <c r="XY417" s="10"/>
      <c r="XZ417" s="10"/>
      <c r="YA417" s="10"/>
      <c r="YB417" s="10"/>
      <c r="YC417" s="10"/>
      <c r="YD417" s="10"/>
      <c r="YE417" s="10"/>
      <c r="YF417" s="10"/>
      <c r="YG417" s="10"/>
      <c r="YH417" s="10"/>
      <c r="YI417" s="10"/>
      <c r="YJ417" s="10"/>
      <c r="YK417" s="10"/>
      <c r="YL417" s="10"/>
      <c r="YM417" s="10"/>
      <c r="YN417" s="10"/>
      <c r="YO417" s="10"/>
      <c r="YP417" s="10"/>
      <c r="YQ417" s="10"/>
      <c r="YR417" s="10"/>
      <c r="YS417" s="10"/>
      <c r="YT417" s="10"/>
      <c r="YU417" s="10"/>
      <c r="YV417" s="10"/>
      <c r="YW417" s="10"/>
      <c r="YX417" s="10"/>
      <c r="YY417" s="10"/>
      <c r="YZ417" s="10"/>
      <c r="ZA417" s="10"/>
      <c r="ZB417" s="10"/>
      <c r="ZC417" s="10"/>
      <c r="ZD417" s="10"/>
      <c r="ZE417" s="10"/>
      <c r="ZF417" s="10"/>
      <c r="ZG417" s="10"/>
      <c r="ZH417" s="10"/>
      <c r="ZI417" s="10"/>
      <c r="ZJ417" s="10"/>
      <c r="ZK417" s="10"/>
      <c r="ZL417" s="10"/>
      <c r="ZM417" s="10"/>
      <c r="ZN417" s="10"/>
      <c r="ZO417" s="10"/>
      <c r="ZP417" s="10"/>
      <c r="ZQ417" s="10"/>
      <c r="ZR417" s="10"/>
      <c r="ZS417" s="10"/>
      <c r="ZT417" s="10"/>
      <c r="ZU417" s="10"/>
      <c r="ZV417" s="10"/>
      <c r="ZW417" s="10"/>
      <c r="ZX417" s="10"/>
      <c r="ZY417" s="10"/>
      <c r="ZZ417" s="10"/>
      <c r="AAA417" s="10"/>
      <c r="AAB417" s="10"/>
      <c r="AAC417" s="10"/>
      <c r="AAD417" s="10"/>
      <c r="AAE417" s="10"/>
      <c r="AAF417" s="10"/>
      <c r="AAG417" s="10"/>
      <c r="AAH417" s="10"/>
      <c r="AAI417" s="10"/>
      <c r="AAJ417" s="10"/>
      <c r="AAK417" s="10"/>
      <c r="AAL417" s="10"/>
      <c r="AAM417" s="10"/>
      <c r="AAN417" s="10"/>
      <c r="AAO417" s="10"/>
      <c r="AAP417" s="10"/>
      <c r="AAQ417" s="10"/>
      <c r="AAR417" s="10"/>
      <c r="AAS417" s="10"/>
      <c r="AAT417" s="10"/>
      <c r="AAU417" s="10"/>
      <c r="AAV417" s="10"/>
      <c r="AAW417" s="10"/>
      <c r="AAX417" s="10"/>
      <c r="AAY417" s="10"/>
      <c r="AAZ417" s="10"/>
      <c r="ABA417" s="10"/>
      <c r="ABB417" s="10"/>
      <c r="ABC417" s="10"/>
      <c r="ABD417" s="10"/>
      <c r="ABE417" s="10"/>
      <c r="ABF417" s="10"/>
      <c r="ABG417" s="10"/>
      <c r="ABH417" s="10"/>
      <c r="ABI417" s="10"/>
      <c r="ABJ417" s="10"/>
      <c r="ABK417" s="10"/>
      <c r="ABL417" s="10"/>
      <c r="ABM417" s="10"/>
      <c r="ABN417" s="10"/>
      <c r="ABO417" s="10"/>
      <c r="ABP417" s="10"/>
      <c r="ABQ417" s="10"/>
      <c r="ABR417" s="10"/>
      <c r="ABS417" s="10"/>
      <c r="ABT417" s="10"/>
      <c r="ABU417" s="10"/>
      <c r="ABV417" s="10"/>
      <c r="ABW417" s="10"/>
      <c r="ABX417" s="10"/>
      <c r="ABY417" s="10"/>
      <c r="ABZ417" s="10"/>
      <c r="ACA417" s="10"/>
      <c r="ACB417" s="10"/>
      <c r="ACC417" s="10"/>
      <c r="ACD417" s="10"/>
      <c r="ACE417" s="10"/>
      <c r="ACF417" s="10"/>
      <c r="ACG417" s="10"/>
      <c r="ACH417" s="10"/>
      <c r="ACI417" s="10"/>
      <c r="ACJ417" s="10"/>
      <c r="ACK417" s="10"/>
      <c r="ACL417" s="10"/>
      <c r="ACM417" s="10"/>
      <c r="ACN417" s="10"/>
      <c r="ACO417" s="10"/>
      <c r="ACP417" s="10"/>
      <c r="ACQ417" s="10"/>
      <c r="ACR417" s="10"/>
      <c r="ACS417" s="10"/>
      <c r="ACT417" s="10"/>
      <c r="ACU417" s="10"/>
      <c r="ACV417" s="10"/>
      <c r="ACW417" s="10"/>
      <c r="ACX417" s="10"/>
      <c r="ACY417" s="10"/>
      <c r="ACZ417" s="10"/>
      <c r="ADA417" s="10"/>
      <c r="ADB417" s="10"/>
      <c r="ADC417" s="10"/>
      <c r="ADD417" s="10"/>
      <c r="ADE417" s="10"/>
      <c r="ADF417" s="10"/>
      <c r="ADG417" s="10"/>
      <c r="ADH417" s="10"/>
      <c r="ADI417" s="10"/>
      <c r="ADJ417" s="10"/>
      <c r="ADK417" s="10"/>
      <c r="ADL417" s="10"/>
      <c r="ADM417" s="10"/>
      <c r="ADN417" s="10"/>
      <c r="ADO417" s="10"/>
      <c r="ADP417" s="10"/>
      <c r="ADQ417" s="10"/>
      <c r="ADR417" s="10"/>
      <c r="ADS417" s="10"/>
      <c r="ADT417" s="10"/>
      <c r="ADU417" s="10"/>
      <c r="ADV417" s="10"/>
      <c r="ADW417" s="10"/>
      <c r="ADX417" s="10"/>
      <c r="ADY417" s="10"/>
      <c r="ADZ417" s="10"/>
      <c r="AEA417" s="10"/>
      <c r="AEB417" s="10"/>
      <c r="AEC417" s="10"/>
      <c r="AED417" s="10"/>
      <c r="AEE417" s="10"/>
      <c r="AEF417" s="10"/>
      <c r="AEG417" s="10"/>
      <c r="AEH417" s="10"/>
      <c r="AEI417" s="10"/>
      <c r="AEJ417" s="10"/>
      <c r="AEK417" s="10"/>
      <c r="AEL417" s="10"/>
      <c r="AEM417" s="10"/>
      <c r="AEN417" s="10"/>
      <c r="AEO417" s="10"/>
      <c r="AEP417" s="10"/>
      <c r="AEQ417" s="10"/>
      <c r="AER417" s="10"/>
      <c r="AES417" s="10"/>
      <c r="AET417" s="10"/>
      <c r="AEU417" s="10"/>
      <c r="AEV417" s="10"/>
      <c r="AEW417" s="10"/>
      <c r="AEX417" s="10"/>
      <c r="AEY417" s="10"/>
      <c r="AEZ417" s="10"/>
      <c r="AFA417" s="10"/>
      <c r="AFB417" s="10"/>
      <c r="AFC417" s="10"/>
      <c r="AFD417" s="10"/>
      <c r="AFE417" s="10"/>
      <c r="AFF417" s="10"/>
      <c r="AFG417" s="10"/>
      <c r="AFH417" s="10"/>
      <c r="AFI417" s="10"/>
      <c r="AFJ417" s="10"/>
      <c r="AFK417" s="10"/>
      <c r="AFL417" s="10"/>
      <c r="AFM417" s="10"/>
      <c r="AFN417" s="10"/>
      <c r="AFO417" s="10"/>
      <c r="AFP417" s="10"/>
      <c r="AFQ417" s="10"/>
      <c r="AFR417" s="10"/>
      <c r="AFS417" s="10"/>
      <c r="AFT417" s="10"/>
      <c r="AFU417" s="10"/>
      <c r="AFV417" s="10"/>
      <c r="AFW417" s="10"/>
      <c r="AFX417" s="10"/>
      <c r="AFY417" s="10"/>
      <c r="AFZ417" s="10"/>
      <c r="AGA417" s="10"/>
      <c r="AGB417" s="10"/>
      <c r="AGC417" s="10"/>
      <c r="AGD417" s="10"/>
      <c r="AGE417" s="10"/>
      <c r="AGF417" s="10"/>
      <c r="AGG417" s="10"/>
      <c r="AGH417" s="10"/>
      <c r="AGI417" s="10"/>
      <c r="AGJ417" s="10"/>
      <c r="AGK417" s="10"/>
      <c r="AGL417" s="10"/>
      <c r="AGM417" s="10"/>
      <c r="AGN417" s="10"/>
      <c r="AGO417" s="10"/>
      <c r="AGP417" s="10"/>
      <c r="AGQ417" s="10"/>
      <c r="AGR417" s="10"/>
      <c r="AGS417" s="10"/>
      <c r="AGT417" s="10"/>
      <c r="AGU417" s="10"/>
      <c r="AGV417" s="10"/>
      <c r="AGW417" s="10"/>
      <c r="AGX417" s="10"/>
      <c r="AGY417" s="10"/>
      <c r="AGZ417" s="10"/>
      <c r="AHA417" s="10"/>
      <c r="AHB417" s="10"/>
      <c r="AHC417" s="10"/>
      <c r="AHD417" s="10"/>
      <c r="AHE417" s="10"/>
      <c r="AHF417" s="10"/>
      <c r="AHG417" s="10"/>
      <c r="AHH417" s="10"/>
      <c r="AHI417" s="10"/>
      <c r="AHJ417" s="10"/>
      <c r="AHK417" s="10"/>
      <c r="AHL417" s="10"/>
      <c r="AHM417" s="10"/>
      <c r="AHN417" s="10"/>
      <c r="AHO417" s="10"/>
      <c r="AHP417" s="10"/>
      <c r="AHQ417" s="10"/>
      <c r="AHR417" s="10"/>
      <c r="AHS417" s="10"/>
      <c r="AHT417" s="10"/>
      <c r="AHU417" s="10"/>
      <c r="AHV417" s="10"/>
      <c r="AHW417" s="10"/>
      <c r="AHX417" s="10"/>
      <c r="AHY417" s="10"/>
      <c r="AHZ417" s="10"/>
      <c r="AIA417" s="10"/>
      <c r="AIB417" s="10"/>
      <c r="AIC417" s="10"/>
      <c r="AID417" s="10"/>
      <c r="AIE417" s="10"/>
      <c r="AIF417" s="10"/>
      <c r="AIG417" s="10"/>
      <c r="AIH417" s="10"/>
      <c r="AII417" s="10"/>
      <c r="AIJ417" s="10"/>
      <c r="AIK417" s="10"/>
      <c r="AIL417" s="10"/>
      <c r="AIM417" s="10"/>
      <c r="AIN417" s="10"/>
      <c r="AIO417" s="10"/>
      <c r="AIP417" s="10"/>
      <c r="AIQ417" s="10"/>
      <c r="AIR417" s="10"/>
      <c r="AIS417" s="10"/>
      <c r="AIT417" s="10"/>
      <c r="AIU417" s="10"/>
      <c r="AIV417" s="10"/>
      <c r="AIW417" s="10"/>
      <c r="AIX417" s="10"/>
      <c r="AIY417" s="10"/>
      <c r="AIZ417" s="10"/>
      <c r="AJA417" s="10"/>
      <c r="AJB417" s="10"/>
      <c r="AJC417" s="10"/>
      <c r="AJD417" s="10"/>
      <c r="AJE417" s="10"/>
      <c r="AJF417" s="10"/>
      <c r="AJG417" s="10"/>
      <c r="AJH417" s="10"/>
      <c r="AJI417" s="10"/>
      <c r="AJJ417" s="10"/>
      <c r="AJK417" s="10"/>
      <c r="AJL417" s="10"/>
      <c r="AJM417" s="10"/>
      <c r="AJN417" s="10"/>
      <c r="AJO417" s="10"/>
      <c r="AJP417" s="10"/>
      <c r="AJQ417" s="10"/>
      <c r="AJR417" s="10"/>
      <c r="AJS417" s="10"/>
      <c r="AJT417" s="10"/>
      <c r="AJU417" s="10"/>
      <c r="AJV417" s="10"/>
      <c r="AJW417" s="10"/>
      <c r="AJX417" s="10"/>
      <c r="AJY417" s="10"/>
      <c r="AJZ417" s="10"/>
      <c r="AKA417" s="10"/>
      <c r="AKB417" s="10"/>
      <c r="AKC417" s="10"/>
      <c r="AKD417" s="10"/>
      <c r="AKE417" s="10"/>
      <c r="AKF417" s="10"/>
      <c r="AKG417" s="10"/>
      <c r="AKH417" s="10"/>
      <c r="AKI417" s="10"/>
      <c r="AKJ417" s="10"/>
      <c r="AKK417" s="10"/>
      <c r="AKL417" s="10"/>
      <c r="AKM417" s="10"/>
      <c r="AKN417" s="10"/>
      <c r="AKO417" s="10"/>
      <c r="AKP417" s="10"/>
      <c r="AKQ417" s="10"/>
      <c r="AKR417" s="10"/>
      <c r="AKS417" s="10"/>
      <c r="AKT417" s="10"/>
      <c r="AKU417" s="10"/>
      <c r="AKV417" s="10"/>
      <c r="AKW417" s="10"/>
      <c r="AKX417" s="10"/>
      <c r="AKY417" s="10"/>
      <c r="AKZ417" s="10"/>
      <c r="ALA417" s="10"/>
      <c r="ALB417" s="10"/>
      <c r="ALC417" s="10"/>
      <c r="ALD417" s="10"/>
      <c r="ALE417" s="10"/>
      <c r="ALF417" s="10"/>
      <c r="ALG417" s="10"/>
      <c r="ALH417" s="10"/>
      <c r="ALI417" s="10"/>
      <c r="ALJ417" s="10"/>
      <c r="ALK417" s="10"/>
      <c r="ALL417" s="10"/>
      <c r="ALM417" s="10"/>
      <c r="ALN417" s="10"/>
      <c r="ALO417" s="10"/>
      <c r="ALP417" s="10"/>
      <c r="ALQ417" s="10"/>
      <c r="ALR417" s="10"/>
      <c r="ALS417" s="10"/>
      <c r="ALT417" s="10"/>
      <c r="ALU417" s="10"/>
      <c r="ALV417" s="10"/>
      <c r="ALW417" s="10"/>
      <c r="ALX417" s="10"/>
      <c r="ALY417" s="10"/>
      <c r="ALZ417" s="10"/>
      <c r="AMA417" s="10"/>
      <c r="AMB417" s="10"/>
      <c r="AMC417" s="10"/>
      <c r="AMD417" s="10"/>
      <c r="AME417" s="10"/>
      <c r="AMF417" s="10"/>
      <c r="AMG417" s="10"/>
      <c r="AMH417" s="10"/>
      <c r="AMI417" s="10"/>
      <c r="AMJ417" s="10"/>
      <c r="AMK417" s="10"/>
      <c r="AML417" s="10"/>
      <c r="AMM417" s="10"/>
      <c r="AMN417" s="10"/>
      <c r="AMO417" s="10"/>
      <c r="AMP417" s="10"/>
      <c r="AMQ417" s="10"/>
      <c r="AMR417" s="10"/>
      <c r="AMS417" s="10"/>
      <c r="AMT417" s="10"/>
      <c r="AMU417" s="10"/>
      <c r="AMV417" s="10"/>
      <c r="AMW417" s="10"/>
      <c r="AMX417" s="10"/>
      <c r="AMY417" s="10"/>
      <c r="AMZ417" s="10"/>
      <c r="ANA417" s="10"/>
      <c r="ANB417" s="10"/>
      <c r="ANC417" s="10"/>
      <c r="AND417" s="10"/>
      <c r="ANE417" s="10"/>
      <c r="ANF417" s="10"/>
      <c r="ANG417" s="10"/>
      <c r="ANH417" s="10"/>
      <c r="ANI417" s="10"/>
      <c r="ANJ417" s="10"/>
      <c r="ANK417" s="10"/>
      <c r="ANL417" s="10"/>
      <c r="ANM417" s="10"/>
      <c r="ANN417" s="10"/>
      <c r="ANO417" s="10"/>
      <c r="ANP417" s="10"/>
      <c r="ANQ417" s="10"/>
      <c r="ANR417" s="10"/>
      <c r="ANS417" s="10"/>
      <c r="ANT417" s="10"/>
      <c r="ANU417" s="10"/>
      <c r="ANV417" s="10"/>
      <c r="ANW417" s="10"/>
      <c r="ANX417" s="10"/>
      <c r="ANY417" s="10"/>
      <c r="ANZ417" s="10"/>
      <c r="AOA417" s="10"/>
      <c r="AOB417" s="10"/>
      <c r="AOC417" s="10"/>
      <c r="AOD417" s="10"/>
      <c r="AOE417" s="10"/>
      <c r="AOF417" s="10"/>
      <c r="AOG417" s="10"/>
      <c r="AOH417" s="10"/>
      <c r="AOI417" s="10"/>
      <c r="AOJ417" s="10"/>
      <c r="AOK417" s="10"/>
      <c r="AOL417" s="10"/>
      <c r="AOM417" s="10"/>
      <c r="AON417" s="10"/>
      <c r="AOO417" s="10"/>
      <c r="AOP417" s="10"/>
      <c r="AOQ417" s="10"/>
      <c r="AOR417" s="10"/>
      <c r="AOS417" s="10"/>
      <c r="AOT417" s="10"/>
      <c r="AOU417" s="10"/>
      <c r="AOV417" s="10"/>
      <c r="AOW417" s="10"/>
      <c r="AOX417" s="10"/>
      <c r="AOY417" s="10"/>
      <c r="AOZ417" s="10"/>
      <c r="APA417" s="10"/>
      <c r="APB417" s="10"/>
      <c r="APC417" s="10"/>
      <c r="APD417" s="10"/>
      <c r="APE417" s="10"/>
      <c r="APF417" s="10"/>
      <c r="APG417" s="10"/>
      <c r="APH417" s="10"/>
      <c r="API417" s="10"/>
      <c r="APJ417" s="10"/>
      <c r="APK417" s="10"/>
      <c r="APL417" s="10"/>
      <c r="APM417" s="10"/>
      <c r="APN417" s="10"/>
      <c r="APO417" s="10"/>
      <c r="APP417" s="10"/>
      <c r="APQ417" s="10"/>
      <c r="APR417" s="10"/>
      <c r="APS417" s="10"/>
      <c r="APT417" s="10"/>
      <c r="APU417" s="10"/>
      <c r="APV417" s="10"/>
      <c r="APW417" s="10"/>
      <c r="APX417" s="10"/>
      <c r="APY417" s="10"/>
      <c r="APZ417" s="10"/>
      <c r="AQA417" s="10"/>
      <c r="AQB417" s="10"/>
      <c r="AQC417" s="10"/>
      <c r="AQD417" s="10"/>
      <c r="AQE417" s="10"/>
      <c r="AQF417" s="10"/>
      <c r="AQG417" s="10"/>
      <c r="AQH417" s="10"/>
      <c r="AQI417" s="10"/>
      <c r="AQJ417" s="10"/>
      <c r="AQK417" s="10"/>
      <c r="AQL417" s="10"/>
      <c r="AQM417" s="10"/>
      <c r="AQN417" s="10"/>
      <c r="AQO417" s="10"/>
      <c r="AQP417" s="10"/>
      <c r="AQQ417" s="10"/>
      <c r="AQR417" s="10"/>
      <c r="AQS417" s="10"/>
      <c r="AQT417" s="10"/>
      <c r="AQU417" s="10"/>
      <c r="AQV417" s="10"/>
      <c r="AQW417" s="10"/>
      <c r="AQX417" s="10"/>
      <c r="AQY417" s="10"/>
      <c r="AQZ417" s="10"/>
      <c r="ARA417" s="10"/>
      <c r="ARB417" s="10"/>
      <c r="ARC417" s="10"/>
      <c r="ARD417" s="10"/>
      <c r="ARE417" s="10"/>
      <c r="ARF417" s="10"/>
      <c r="ARG417" s="10"/>
      <c r="ARH417" s="10"/>
      <c r="ARI417" s="10"/>
      <c r="ARJ417" s="10"/>
      <c r="ARK417" s="10"/>
      <c r="ARL417" s="10"/>
      <c r="ARM417" s="10"/>
      <c r="ARN417" s="10"/>
      <c r="ARO417" s="10"/>
      <c r="ARP417" s="10"/>
      <c r="ARQ417" s="10"/>
      <c r="ARR417" s="10"/>
      <c r="ARS417" s="10"/>
      <c r="ART417" s="10"/>
      <c r="ARU417" s="10"/>
      <c r="ARV417" s="10"/>
      <c r="ARW417" s="10"/>
      <c r="ARX417" s="10"/>
      <c r="ARY417" s="10"/>
      <c r="ARZ417" s="10"/>
      <c r="ASA417" s="10"/>
      <c r="ASB417" s="10"/>
      <c r="ASC417" s="10"/>
      <c r="ASD417" s="10"/>
      <c r="ASE417" s="10"/>
      <c r="ASF417" s="10"/>
      <c r="ASG417" s="10"/>
      <c r="ASH417" s="10"/>
      <c r="ASI417" s="10"/>
      <c r="ASJ417" s="10"/>
      <c r="ASK417" s="10"/>
      <c r="ASL417" s="10"/>
      <c r="ASM417" s="10"/>
      <c r="ASN417" s="10"/>
      <c r="ASO417" s="10"/>
      <c r="ASP417" s="10"/>
      <c r="ASQ417" s="10"/>
      <c r="ASR417" s="10"/>
      <c r="ASS417" s="10"/>
      <c r="AST417" s="10"/>
      <c r="ASU417" s="10"/>
      <c r="ASV417" s="10"/>
      <c r="ASW417" s="10"/>
      <c r="ASX417" s="10"/>
      <c r="ASY417" s="10"/>
      <c r="ASZ417" s="10"/>
      <c r="ATA417" s="10"/>
      <c r="ATB417" s="10"/>
      <c r="ATC417" s="10"/>
      <c r="ATD417" s="10"/>
      <c r="ATE417" s="10"/>
      <c r="ATF417" s="10"/>
      <c r="ATG417" s="10"/>
      <c r="ATH417" s="10"/>
      <c r="ATI417" s="10"/>
      <c r="ATJ417" s="10"/>
      <c r="ATK417" s="10"/>
      <c r="ATL417" s="10"/>
      <c r="ATM417" s="10"/>
      <c r="ATN417" s="10"/>
      <c r="ATO417" s="10"/>
      <c r="ATP417" s="10"/>
      <c r="ATQ417" s="10"/>
      <c r="ATR417" s="10"/>
      <c r="ATS417" s="10"/>
      <c r="ATT417" s="10"/>
      <c r="ATU417" s="10"/>
      <c r="ATV417" s="10"/>
      <c r="ATW417" s="10"/>
      <c r="ATX417" s="10"/>
      <c r="ATY417" s="10"/>
      <c r="ATZ417" s="10"/>
      <c r="AUA417" s="10"/>
      <c r="AUB417" s="10"/>
      <c r="AUC417" s="10"/>
      <c r="AUD417" s="10"/>
      <c r="AUE417" s="10"/>
      <c r="AUF417" s="10"/>
      <c r="AUG417" s="10"/>
      <c r="AUH417" s="10"/>
      <c r="AUI417" s="10"/>
      <c r="AUJ417" s="10"/>
      <c r="AUK417" s="10"/>
      <c r="AUL417" s="10"/>
      <c r="AUM417" s="10"/>
      <c r="AUN417" s="10"/>
      <c r="AUO417" s="10"/>
      <c r="AUP417" s="10"/>
      <c r="AUQ417" s="10"/>
      <c r="AUR417" s="10"/>
      <c r="AUS417" s="10"/>
      <c r="AUT417" s="10"/>
      <c r="AUU417" s="10"/>
      <c r="AUV417" s="10"/>
      <c r="AUW417" s="10"/>
      <c r="AUX417" s="10"/>
      <c r="AUY417" s="10"/>
      <c r="AUZ417" s="10"/>
      <c r="AVA417" s="10"/>
      <c r="AVB417" s="10"/>
      <c r="AVC417" s="10"/>
      <c r="AVD417" s="10"/>
      <c r="AVE417" s="10"/>
      <c r="AVF417" s="10"/>
      <c r="AVG417" s="10"/>
      <c r="AVH417" s="10"/>
      <c r="AVI417" s="10"/>
      <c r="AVJ417" s="10"/>
      <c r="AVK417" s="10"/>
      <c r="AVL417" s="10"/>
      <c r="AVM417" s="10"/>
      <c r="AVN417" s="10"/>
      <c r="AVO417" s="10"/>
      <c r="AVP417" s="10"/>
      <c r="AVQ417" s="10"/>
      <c r="AVR417" s="10"/>
      <c r="AVS417" s="10"/>
      <c r="AVT417" s="10"/>
      <c r="AVU417" s="10"/>
      <c r="AVV417" s="10"/>
      <c r="AVW417" s="10"/>
      <c r="AVX417" s="10"/>
      <c r="AVY417" s="10"/>
      <c r="AVZ417" s="10"/>
      <c r="AWA417" s="10"/>
      <c r="AWB417" s="10"/>
      <c r="AWC417" s="10"/>
      <c r="AWD417" s="10"/>
      <c r="AWE417" s="10"/>
      <c r="AWF417" s="10"/>
      <c r="AWG417" s="10"/>
      <c r="AWH417" s="10"/>
      <c r="AWI417" s="10"/>
      <c r="AWJ417" s="10"/>
      <c r="AWK417" s="10"/>
      <c r="AWL417" s="10"/>
      <c r="AWM417" s="10"/>
      <c r="AWN417" s="10"/>
      <c r="AWO417" s="10"/>
      <c r="AWP417" s="10"/>
      <c r="AWQ417" s="10"/>
      <c r="AWR417" s="10"/>
      <c r="AWS417" s="10"/>
      <c r="AWT417" s="10"/>
      <c r="AWU417" s="10"/>
      <c r="AWV417" s="10"/>
      <c r="AWW417" s="10"/>
      <c r="AWX417" s="10"/>
      <c r="AWY417" s="10"/>
      <c r="AWZ417" s="10"/>
      <c r="AXA417" s="10"/>
      <c r="AXB417" s="10"/>
      <c r="AXC417" s="10"/>
      <c r="AXD417" s="10"/>
      <c r="AXE417" s="10"/>
      <c r="AXF417" s="10"/>
      <c r="AXG417" s="10"/>
      <c r="AXH417" s="10"/>
      <c r="AXI417" s="10"/>
      <c r="AXJ417" s="10"/>
      <c r="AXK417" s="10"/>
      <c r="AXL417" s="10"/>
      <c r="AXM417" s="10"/>
      <c r="AXN417" s="10"/>
      <c r="AXO417" s="10"/>
      <c r="AXP417" s="10"/>
      <c r="AXQ417" s="10"/>
      <c r="AXR417" s="10"/>
      <c r="AXS417" s="10"/>
      <c r="AXT417" s="10"/>
      <c r="AXU417" s="10"/>
      <c r="AXV417" s="10"/>
      <c r="AXW417" s="10"/>
      <c r="AXX417" s="10"/>
      <c r="AXY417" s="10"/>
      <c r="AXZ417" s="10"/>
      <c r="AYA417" s="10"/>
      <c r="AYB417" s="10"/>
      <c r="AYC417" s="10"/>
      <c r="AYD417" s="10"/>
      <c r="AYE417" s="10"/>
      <c r="AYF417" s="10"/>
      <c r="AYG417" s="10"/>
      <c r="AYH417" s="10"/>
      <c r="AYI417" s="10"/>
      <c r="AYJ417" s="10"/>
      <c r="AYK417" s="10"/>
      <c r="AYL417" s="10"/>
      <c r="AYM417" s="10"/>
      <c r="AYN417" s="10"/>
      <c r="AYO417" s="10"/>
      <c r="AYP417" s="10"/>
      <c r="AYQ417" s="10"/>
      <c r="AYR417" s="10"/>
      <c r="AYS417" s="10"/>
      <c r="AYT417" s="10"/>
      <c r="AYU417" s="10"/>
      <c r="AYV417" s="10"/>
      <c r="AYW417" s="10"/>
      <c r="AYX417" s="10"/>
      <c r="AYY417" s="10"/>
      <c r="AYZ417" s="10"/>
      <c r="AZA417" s="10"/>
      <c r="AZB417" s="10"/>
      <c r="AZC417" s="10"/>
      <c r="AZD417" s="10"/>
      <c r="AZE417" s="10"/>
      <c r="AZF417" s="10"/>
      <c r="AZG417" s="10"/>
      <c r="AZH417" s="10"/>
      <c r="AZI417" s="10"/>
      <c r="AZJ417" s="10"/>
      <c r="AZK417" s="10"/>
      <c r="AZL417" s="10"/>
      <c r="AZM417" s="10"/>
      <c r="AZN417" s="10"/>
      <c r="AZO417" s="10"/>
      <c r="AZP417" s="10"/>
      <c r="AZQ417" s="10"/>
      <c r="AZR417" s="10"/>
      <c r="AZS417" s="10"/>
      <c r="AZT417" s="10"/>
      <c r="AZU417" s="10"/>
      <c r="AZV417" s="10"/>
      <c r="AZW417" s="10"/>
      <c r="AZX417" s="10"/>
      <c r="AZY417" s="10"/>
      <c r="AZZ417" s="10"/>
      <c r="BAA417" s="10"/>
      <c r="BAB417" s="10"/>
      <c r="BAC417" s="10"/>
      <c r="BAD417" s="10"/>
      <c r="BAE417" s="10"/>
      <c r="BAF417" s="10"/>
      <c r="BAG417" s="10"/>
      <c r="BAH417" s="10"/>
      <c r="BAI417" s="10"/>
      <c r="BAJ417" s="10"/>
      <c r="BAK417" s="10"/>
      <c r="BAL417" s="10"/>
      <c r="BAM417" s="10"/>
      <c r="BAN417" s="10"/>
      <c r="BAO417" s="10"/>
      <c r="BAP417" s="10"/>
      <c r="BAQ417" s="10"/>
      <c r="BAR417" s="10"/>
      <c r="BAS417" s="10"/>
      <c r="BAT417" s="10"/>
      <c r="BAU417" s="10"/>
      <c r="BAV417" s="10"/>
      <c r="BAW417" s="10"/>
      <c r="BAX417" s="10"/>
      <c r="BAY417" s="10"/>
      <c r="BAZ417" s="10"/>
      <c r="BBA417" s="10"/>
      <c r="BBB417" s="10"/>
      <c r="BBC417" s="10"/>
      <c r="BBD417" s="10"/>
      <c r="BBE417" s="10"/>
      <c r="BBF417" s="10"/>
      <c r="BBG417" s="10"/>
      <c r="BBH417" s="10"/>
      <c r="BBI417" s="10"/>
      <c r="BBJ417" s="10"/>
      <c r="BBK417" s="10"/>
      <c r="BBL417" s="10"/>
      <c r="BBM417" s="10"/>
      <c r="BBN417" s="10"/>
      <c r="BBO417" s="10"/>
      <c r="BBP417" s="10"/>
      <c r="BBQ417" s="10"/>
      <c r="BBR417" s="10"/>
      <c r="BBS417" s="10"/>
      <c r="BBT417" s="10"/>
      <c r="BBU417" s="10"/>
      <c r="BBV417" s="10"/>
      <c r="BBW417" s="10"/>
      <c r="BBX417" s="10"/>
      <c r="BBY417" s="10"/>
      <c r="BBZ417" s="10"/>
      <c r="BCA417" s="10"/>
      <c r="BCB417" s="10"/>
      <c r="BCC417" s="10"/>
      <c r="BCD417" s="10"/>
      <c r="BCE417" s="10"/>
      <c r="BCF417" s="10"/>
      <c r="BCG417" s="10"/>
      <c r="BCH417" s="10"/>
      <c r="BCI417" s="10"/>
      <c r="BCJ417" s="10"/>
      <c r="BCK417" s="10"/>
      <c r="BCL417" s="10"/>
      <c r="BCM417" s="10"/>
      <c r="BCN417" s="10"/>
      <c r="BCO417" s="10"/>
      <c r="BCP417" s="10"/>
      <c r="BCQ417" s="10"/>
      <c r="BCR417" s="10"/>
      <c r="BCS417" s="10"/>
      <c r="BCT417" s="10"/>
    </row>
    <row r="418" spans="1:1450" x14ac:dyDescent="0.25">
      <c r="A418" s="66" t="s">
        <v>503</v>
      </c>
      <c r="B418" s="67" t="s">
        <v>503</v>
      </c>
      <c r="C418" s="67" t="s">
        <v>84</v>
      </c>
      <c r="D418" s="67" t="s">
        <v>577</v>
      </c>
      <c r="E418" s="67" t="s">
        <v>576</v>
      </c>
      <c r="F418" s="67" t="s">
        <v>499</v>
      </c>
      <c r="G418" s="67">
        <v>614</v>
      </c>
      <c r="H418" s="67">
        <v>168</v>
      </c>
      <c r="I418" s="67">
        <v>165</v>
      </c>
      <c r="J418" s="33"/>
      <c r="K418" s="33"/>
      <c r="L418" s="33"/>
      <c r="M418" s="33"/>
      <c r="N418" s="33"/>
      <c r="O418" s="33" t="str">
        <f t="shared" si="70"/>
        <v/>
      </c>
      <c r="P418" s="33"/>
      <c r="Q418" s="68">
        <f>ABS(G418-$K$417)</f>
        <v>227</v>
      </c>
      <c r="R418" s="34">
        <f>IF(Q418&gt;$P$417,"",G418)</f>
        <v>614</v>
      </c>
      <c r="S418" s="34">
        <f t="shared" si="71"/>
        <v>165</v>
      </c>
      <c r="T418" s="33"/>
      <c r="U418" s="33"/>
      <c r="V418" s="33"/>
      <c r="W418" s="68">
        <f>IF(R418="","",((R418-$T$417)/S418)^2)</f>
        <v>1.8927089072543617</v>
      </c>
      <c r="X418" s="33"/>
      <c r="Y418" s="75"/>
      <c r="Z418" s="75"/>
      <c r="AA418" s="75"/>
      <c r="AB418" s="75"/>
      <c r="AC418" s="33"/>
      <c r="AD418" s="33"/>
      <c r="AE418" s="33"/>
      <c r="AF418" s="33"/>
      <c r="AG418" s="76"/>
      <c r="AH418" s="36"/>
      <c r="AI418" s="36"/>
      <c r="AJ418" s="36"/>
      <c r="AK418" s="36"/>
      <c r="AL418" s="33"/>
      <c r="AM418" s="43"/>
      <c r="AN418" s="95"/>
      <c r="AO418" s="29"/>
      <c r="AP418" s="29"/>
      <c r="AQ418" s="29"/>
      <c r="AR418" s="29"/>
      <c r="AS418" s="29"/>
      <c r="AT418" s="29"/>
    </row>
    <row r="419" spans="1:1450" x14ac:dyDescent="0.25">
      <c r="A419" s="66" t="s">
        <v>503</v>
      </c>
      <c r="B419" s="67" t="s">
        <v>503</v>
      </c>
      <c r="C419" s="67" t="s">
        <v>84</v>
      </c>
      <c r="D419" s="67" t="s">
        <v>578</v>
      </c>
      <c r="E419" s="67" t="s">
        <v>576</v>
      </c>
      <c r="F419" s="67" t="s">
        <v>500</v>
      </c>
      <c r="G419" s="67">
        <v>234</v>
      </c>
      <c r="H419" s="67">
        <v>24</v>
      </c>
      <c r="I419" s="67">
        <v>21</v>
      </c>
      <c r="J419" s="33"/>
      <c r="K419" s="33"/>
      <c r="L419" s="33"/>
      <c r="M419" s="33"/>
      <c r="N419" s="33"/>
      <c r="O419" s="33" t="str">
        <f t="shared" si="70"/>
        <v/>
      </c>
      <c r="P419" s="33"/>
      <c r="Q419" s="68">
        <f>ABS(G419-$K$417)</f>
        <v>153</v>
      </c>
      <c r="R419" s="34">
        <f>IF(Q419&gt;$P$417,"",G419)</f>
        <v>234</v>
      </c>
      <c r="S419" s="34">
        <f t="shared" si="71"/>
        <v>21</v>
      </c>
      <c r="T419" s="33"/>
      <c r="U419" s="33"/>
      <c r="V419" s="33"/>
      <c r="W419" s="68">
        <f>IF(R419="","",((R419-$T$417)/S419)^2)</f>
        <v>53.08163265306122</v>
      </c>
      <c r="X419" s="33"/>
      <c r="Y419" s="75"/>
      <c r="Z419" s="75"/>
      <c r="AA419" s="75"/>
      <c r="AB419" s="75"/>
      <c r="AC419" s="33"/>
      <c r="AD419" s="33"/>
      <c r="AE419" s="33"/>
      <c r="AF419" s="33"/>
      <c r="AG419" s="76"/>
      <c r="AH419" s="36"/>
      <c r="AI419" s="36"/>
      <c r="AJ419" s="36"/>
      <c r="AK419" s="36"/>
      <c r="AL419" s="33"/>
      <c r="AM419" s="43"/>
      <c r="AN419" s="95"/>
      <c r="AO419" s="29"/>
      <c r="AP419" s="29"/>
      <c r="AQ419" s="29"/>
      <c r="AR419" s="29"/>
      <c r="AS419" s="29"/>
      <c r="AT419" s="29"/>
    </row>
    <row r="420" spans="1:1450" x14ac:dyDescent="0.25">
      <c r="A420" s="17" t="s">
        <v>630</v>
      </c>
      <c r="B420" s="43" t="s">
        <v>630</v>
      </c>
      <c r="C420" s="43" t="s">
        <v>84</v>
      </c>
      <c r="D420" s="43" t="s">
        <v>724</v>
      </c>
      <c r="E420" s="43" t="s">
        <v>725</v>
      </c>
      <c r="F420" s="43" t="s">
        <v>634</v>
      </c>
      <c r="G420" s="43">
        <v>16845</v>
      </c>
      <c r="H420" s="43">
        <v>1205</v>
      </c>
      <c r="I420" s="43">
        <v>810</v>
      </c>
      <c r="J420" s="43">
        <v>5</v>
      </c>
      <c r="K420" s="44">
        <f>AVERAGE(G420:G424)</f>
        <v>21448.799999999999</v>
      </c>
      <c r="L420" s="44">
        <f>STDEV(G420:G424)</f>
        <v>3097.5817503336448</v>
      </c>
      <c r="M420" s="29"/>
      <c r="N420" s="45">
        <v>1.5089999999999999</v>
      </c>
      <c r="O420" s="29" t="str">
        <f t="shared" si="70"/>
        <v/>
      </c>
      <c r="P420" s="44">
        <f>ABS(L420*N420)</f>
        <v>4674.2508612534693</v>
      </c>
      <c r="Q420" s="44">
        <f>ABS(G420-$K$420)</f>
        <v>4603.7999999999993</v>
      </c>
      <c r="R420" s="30">
        <f>IF(Q420&gt;$P$420,"",G420)</f>
        <v>16845</v>
      </c>
      <c r="S420" s="30">
        <f t="shared" si="71"/>
        <v>810</v>
      </c>
      <c r="T420" s="44">
        <f>AVERAGE(R420:R424)</f>
        <v>21448.799999999999</v>
      </c>
      <c r="U420" s="44">
        <f>STDEV(R420:R424)</f>
        <v>3097.5817503336448</v>
      </c>
      <c r="V420" s="29"/>
      <c r="W420" s="44">
        <f>IF(R420="","",((R420-$T$420)/S420)^2)</f>
        <v>32.304487791495191</v>
      </c>
      <c r="X420" s="46">
        <f>(1/(J420-1))*SUM(W420:W424)</f>
        <v>12.151957366505</v>
      </c>
      <c r="Y420" s="47">
        <f>U420/T420</f>
        <v>0.14441748490981524</v>
      </c>
      <c r="Z420" s="31"/>
      <c r="AA420" s="47" t="str">
        <f>IF(X420&lt;2,"A",IF(Y420&lt;0.15,"B","C"))</f>
        <v>B</v>
      </c>
      <c r="AB420" s="31"/>
      <c r="AC420" s="48">
        <f>T420/1000</f>
        <v>21.448799999999999</v>
      </c>
      <c r="AD420" s="49">
        <f>AC420*(SQRT((U420/T420)^2+(0.21/3.98)^2))</f>
        <v>3.297848423334349</v>
      </c>
      <c r="AE420" s="47">
        <f>AD420/AC420</f>
        <v>0.15375444888918491</v>
      </c>
      <c r="AF420" s="47"/>
      <c r="AG420" s="50">
        <v>27</v>
      </c>
      <c r="AH420" s="32"/>
      <c r="AI420" s="49">
        <f>(MEDIAN(R420:R424))/1000</f>
        <v>21.861999999999998</v>
      </c>
      <c r="AJ420" s="49">
        <f>(QUARTILE(R420:R424,1))/1000</f>
        <v>20.12</v>
      </c>
      <c r="AK420" s="49">
        <f>(QUARTILE(R420:R424,3))/1000</f>
        <v>24.117000000000001</v>
      </c>
      <c r="AL420" s="48">
        <f>(AK420-AJ420)</f>
        <v>3.9969999999999999</v>
      </c>
      <c r="AM420" s="43"/>
      <c r="AN420" s="95"/>
      <c r="AO420" s="29"/>
      <c r="AP420" s="29"/>
      <c r="AQ420" s="29"/>
      <c r="AR420" s="29"/>
      <c r="AS420" s="29"/>
      <c r="AT420" s="29"/>
    </row>
    <row r="421" spans="1:1450" s="37" customFormat="1" x14ac:dyDescent="0.25">
      <c r="A421" s="17" t="s">
        <v>630</v>
      </c>
      <c r="B421" s="43" t="s">
        <v>630</v>
      </c>
      <c r="C421" s="43" t="s">
        <v>84</v>
      </c>
      <c r="D421" s="43" t="s">
        <v>726</v>
      </c>
      <c r="E421" s="43" t="s">
        <v>725</v>
      </c>
      <c r="F421" s="43" t="s">
        <v>727</v>
      </c>
      <c r="G421" s="43">
        <v>21862</v>
      </c>
      <c r="H421" s="43">
        <v>1302</v>
      </c>
      <c r="I421" s="43">
        <v>592</v>
      </c>
      <c r="J421" s="43"/>
      <c r="K421" s="43"/>
      <c r="L421" s="29"/>
      <c r="M421" s="29"/>
      <c r="N421" s="29"/>
      <c r="O421" s="29" t="str">
        <f t="shared" si="70"/>
        <v/>
      </c>
      <c r="P421" s="29"/>
      <c r="Q421" s="44">
        <f>ABS(G421-$K$420)</f>
        <v>413.20000000000073</v>
      </c>
      <c r="R421" s="30">
        <f>IF(Q421&gt;$P$420,"",G421)</f>
        <v>21862</v>
      </c>
      <c r="S421" s="30">
        <f t="shared" si="71"/>
        <v>592</v>
      </c>
      <c r="T421" s="29"/>
      <c r="U421" s="29"/>
      <c r="V421" s="29"/>
      <c r="W421" s="44">
        <f>IF(R421="","",((R421-$T$420)/S421)^2)</f>
        <v>0.48716627100073223</v>
      </c>
      <c r="X421" s="29"/>
      <c r="Y421" s="31"/>
      <c r="Z421" s="31"/>
      <c r="AA421" s="31"/>
      <c r="AB421" s="31"/>
      <c r="AC421" s="29"/>
      <c r="AD421" s="29"/>
      <c r="AE421" s="29"/>
      <c r="AF421" s="29"/>
      <c r="AG421" s="63"/>
      <c r="AH421" s="32"/>
      <c r="AI421" s="32"/>
      <c r="AJ421" s="32"/>
      <c r="AK421" s="32"/>
      <c r="AL421" s="29"/>
      <c r="AM421" s="52"/>
      <c r="AN421" s="52"/>
      <c r="AO421" s="29"/>
      <c r="AP421" s="29"/>
      <c r="AQ421" s="29"/>
      <c r="AR421" s="29"/>
      <c r="AS421" s="29"/>
      <c r="AT421" s="29"/>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c r="HU421" s="10"/>
      <c r="HV421" s="10"/>
      <c r="HW421" s="10"/>
      <c r="HX421" s="10"/>
      <c r="HY421" s="10"/>
      <c r="HZ421" s="10"/>
      <c r="IA421" s="10"/>
      <c r="IB421" s="10"/>
      <c r="IC421" s="10"/>
      <c r="ID421" s="10"/>
      <c r="IE421" s="10"/>
      <c r="IF421" s="10"/>
      <c r="IG421" s="10"/>
      <c r="IH421" s="10"/>
      <c r="II421" s="10"/>
      <c r="IJ421" s="10"/>
      <c r="IK421" s="10"/>
      <c r="IL421" s="10"/>
      <c r="IM421" s="10"/>
      <c r="IN421" s="10"/>
      <c r="IO421" s="10"/>
      <c r="IP421" s="10"/>
      <c r="IQ421" s="10"/>
      <c r="IR421" s="10"/>
      <c r="IS421" s="10"/>
      <c r="IT421" s="10"/>
      <c r="IU421" s="10"/>
      <c r="IV421" s="10"/>
      <c r="IW421" s="10"/>
      <c r="IX421" s="10"/>
      <c r="IY421" s="10"/>
      <c r="IZ421" s="10"/>
      <c r="JA421" s="10"/>
      <c r="JB421" s="10"/>
      <c r="JC421" s="10"/>
      <c r="JD421" s="10"/>
      <c r="JE421" s="10"/>
      <c r="JF421" s="10"/>
      <c r="JG421" s="10"/>
      <c r="JH421" s="10"/>
      <c r="JI421" s="10"/>
      <c r="JJ421" s="10"/>
      <c r="JK421" s="10"/>
      <c r="JL421" s="10"/>
      <c r="JM421" s="10"/>
      <c r="JN421" s="10"/>
      <c r="JO421" s="10"/>
      <c r="JP421" s="10"/>
      <c r="JQ421" s="10"/>
      <c r="JR421" s="10"/>
      <c r="JS421" s="10"/>
      <c r="JT421" s="10"/>
      <c r="JU421" s="10"/>
      <c r="JV421" s="10"/>
      <c r="JW421" s="10"/>
      <c r="JX421" s="10"/>
      <c r="JY421" s="10"/>
      <c r="JZ421" s="10"/>
      <c r="KA421" s="10"/>
      <c r="KB421" s="10"/>
      <c r="KC421" s="10"/>
      <c r="KD421" s="10"/>
      <c r="KE421" s="10"/>
      <c r="KF421" s="10"/>
      <c r="KG421" s="10"/>
      <c r="KH421" s="10"/>
      <c r="KI421" s="10"/>
      <c r="KJ421" s="10"/>
      <c r="KK421" s="10"/>
      <c r="KL421" s="10"/>
      <c r="KM421" s="10"/>
      <c r="KN421" s="10"/>
      <c r="KO421" s="10"/>
      <c r="KP421" s="10"/>
      <c r="KQ421" s="10"/>
      <c r="KR421" s="10"/>
      <c r="KS421" s="10"/>
      <c r="KT421" s="10"/>
      <c r="KU421" s="10"/>
      <c r="KV421" s="10"/>
      <c r="KW421" s="10"/>
      <c r="KX421" s="10"/>
      <c r="KY421" s="10"/>
      <c r="KZ421" s="10"/>
      <c r="LA421" s="10"/>
      <c r="LB421" s="10"/>
      <c r="LC421" s="10"/>
      <c r="LD421" s="10"/>
      <c r="LE421" s="10"/>
      <c r="LF421" s="10"/>
      <c r="LG421" s="10"/>
      <c r="LH421" s="10"/>
      <c r="LI421" s="10"/>
      <c r="LJ421" s="10"/>
      <c r="LK421" s="10"/>
      <c r="LL421" s="10"/>
      <c r="LM421" s="10"/>
      <c r="LN421" s="10"/>
      <c r="LO421" s="10"/>
      <c r="LP421" s="10"/>
      <c r="LQ421" s="10"/>
      <c r="LR421" s="10"/>
      <c r="LS421" s="10"/>
      <c r="LT421" s="10"/>
      <c r="LU421" s="10"/>
      <c r="LV421" s="10"/>
      <c r="LW421" s="10"/>
      <c r="LX421" s="10"/>
      <c r="LY421" s="10"/>
      <c r="LZ421" s="10"/>
      <c r="MA421" s="10"/>
      <c r="MB421" s="10"/>
      <c r="MC421" s="10"/>
      <c r="MD421" s="10"/>
      <c r="ME421" s="10"/>
      <c r="MF421" s="10"/>
      <c r="MG421" s="10"/>
      <c r="MH421" s="10"/>
      <c r="MI421" s="10"/>
      <c r="MJ421" s="10"/>
      <c r="MK421" s="10"/>
      <c r="ML421" s="10"/>
      <c r="MM421" s="10"/>
      <c r="MN421" s="10"/>
      <c r="MO421" s="10"/>
      <c r="MP421" s="10"/>
      <c r="MQ421" s="10"/>
      <c r="MR421" s="10"/>
      <c r="MS421" s="10"/>
      <c r="MT421" s="10"/>
      <c r="MU421" s="10"/>
      <c r="MV421" s="10"/>
      <c r="MW421" s="10"/>
      <c r="MX421" s="10"/>
      <c r="MY421" s="10"/>
      <c r="MZ421" s="10"/>
      <c r="NA421" s="10"/>
      <c r="NB421" s="10"/>
      <c r="NC421" s="10"/>
      <c r="ND421" s="10"/>
      <c r="NE421" s="10"/>
      <c r="NF421" s="10"/>
      <c r="NG421" s="10"/>
      <c r="NH421" s="10"/>
      <c r="NI421" s="10"/>
      <c r="NJ421" s="10"/>
      <c r="NK421" s="10"/>
      <c r="NL421" s="10"/>
      <c r="NM421" s="10"/>
      <c r="NN421" s="10"/>
      <c r="NO421" s="10"/>
      <c r="NP421" s="10"/>
      <c r="NQ421" s="10"/>
      <c r="NR421" s="10"/>
      <c r="NS421" s="10"/>
      <c r="NT421" s="10"/>
      <c r="NU421" s="10"/>
      <c r="NV421" s="10"/>
      <c r="NW421" s="10"/>
      <c r="NX421" s="10"/>
      <c r="NY421" s="10"/>
      <c r="NZ421" s="10"/>
      <c r="OA421" s="10"/>
      <c r="OB421" s="10"/>
      <c r="OC421" s="10"/>
      <c r="OD421" s="10"/>
      <c r="OE421" s="10"/>
      <c r="OF421" s="10"/>
      <c r="OG421" s="10"/>
      <c r="OH421" s="10"/>
      <c r="OI421" s="10"/>
      <c r="OJ421" s="10"/>
      <c r="OK421" s="10"/>
      <c r="OL421" s="10"/>
      <c r="OM421" s="10"/>
      <c r="ON421" s="10"/>
      <c r="OO421" s="10"/>
      <c r="OP421" s="10"/>
      <c r="OQ421" s="10"/>
      <c r="OR421" s="10"/>
      <c r="OS421" s="10"/>
      <c r="OT421" s="10"/>
      <c r="OU421" s="10"/>
      <c r="OV421" s="10"/>
      <c r="OW421" s="10"/>
      <c r="OX421" s="10"/>
      <c r="OY421" s="10"/>
      <c r="OZ421" s="10"/>
      <c r="PA421" s="10"/>
      <c r="PB421" s="10"/>
      <c r="PC421" s="10"/>
      <c r="PD421" s="10"/>
      <c r="PE421" s="10"/>
      <c r="PF421" s="10"/>
      <c r="PG421" s="10"/>
      <c r="PH421" s="10"/>
      <c r="PI421" s="10"/>
      <c r="PJ421" s="10"/>
      <c r="PK421" s="10"/>
      <c r="PL421" s="10"/>
      <c r="PM421" s="10"/>
      <c r="PN421" s="10"/>
      <c r="PO421" s="10"/>
      <c r="PP421" s="10"/>
      <c r="PQ421" s="10"/>
      <c r="PR421" s="10"/>
      <c r="PS421" s="10"/>
      <c r="PT421" s="10"/>
      <c r="PU421" s="10"/>
      <c r="PV421" s="10"/>
      <c r="PW421" s="10"/>
      <c r="PX421" s="10"/>
      <c r="PY421" s="10"/>
      <c r="PZ421" s="10"/>
      <c r="QA421" s="10"/>
      <c r="QB421" s="10"/>
      <c r="QC421" s="10"/>
      <c r="QD421" s="10"/>
      <c r="QE421" s="10"/>
      <c r="QF421" s="10"/>
      <c r="QG421" s="10"/>
      <c r="QH421" s="10"/>
      <c r="QI421" s="10"/>
      <c r="QJ421" s="10"/>
      <c r="QK421" s="10"/>
      <c r="QL421" s="10"/>
      <c r="QM421" s="10"/>
      <c r="QN421" s="10"/>
      <c r="QO421" s="10"/>
      <c r="QP421" s="10"/>
      <c r="QQ421" s="10"/>
      <c r="QR421" s="10"/>
      <c r="QS421" s="10"/>
      <c r="QT421" s="10"/>
      <c r="QU421" s="10"/>
      <c r="QV421" s="10"/>
      <c r="QW421" s="10"/>
      <c r="QX421" s="10"/>
      <c r="QY421" s="10"/>
      <c r="QZ421" s="10"/>
      <c r="RA421" s="10"/>
      <c r="RB421" s="10"/>
      <c r="RC421" s="10"/>
      <c r="RD421" s="10"/>
      <c r="RE421" s="10"/>
      <c r="RF421" s="10"/>
      <c r="RG421" s="10"/>
      <c r="RH421" s="10"/>
      <c r="RI421" s="10"/>
      <c r="RJ421" s="10"/>
      <c r="RK421" s="10"/>
      <c r="RL421" s="10"/>
      <c r="RM421" s="10"/>
      <c r="RN421" s="10"/>
      <c r="RO421" s="10"/>
      <c r="RP421" s="10"/>
      <c r="RQ421" s="10"/>
      <c r="RR421" s="10"/>
      <c r="RS421" s="10"/>
      <c r="RT421" s="10"/>
      <c r="RU421" s="10"/>
      <c r="RV421" s="10"/>
      <c r="RW421" s="10"/>
      <c r="RX421" s="10"/>
      <c r="RY421" s="10"/>
      <c r="RZ421" s="10"/>
      <c r="SA421" s="10"/>
      <c r="SB421" s="10"/>
      <c r="SC421" s="10"/>
      <c r="SD421" s="10"/>
      <c r="SE421" s="10"/>
      <c r="SF421" s="10"/>
      <c r="SG421" s="10"/>
      <c r="SH421" s="10"/>
      <c r="SI421" s="10"/>
      <c r="SJ421" s="10"/>
      <c r="SK421" s="10"/>
      <c r="SL421" s="10"/>
      <c r="SM421" s="10"/>
      <c r="SN421" s="10"/>
      <c r="SO421" s="10"/>
      <c r="SP421" s="10"/>
      <c r="SQ421" s="10"/>
      <c r="SR421" s="10"/>
      <c r="SS421" s="10"/>
      <c r="ST421" s="10"/>
      <c r="SU421" s="10"/>
      <c r="SV421" s="10"/>
      <c r="SW421" s="10"/>
      <c r="SX421" s="10"/>
      <c r="SY421" s="10"/>
      <c r="SZ421" s="10"/>
      <c r="TA421" s="10"/>
      <c r="TB421" s="10"/>
      <c r="TC421" s="10"/>
      <c r="TD421" s="10"/>
      <c r="TE421" s="10"/>
      <c r="TF421" s="10"/>
      <c r="TG421" s="10"/>
      <c r="TH421" s="10"/>
      <c r="TI421" s="10"/>
      <c r="TJ421" s="10"/>
      <c r="TK421" s="10"/>
      <c r="TL421" s="10"/>
      <c r="TM421" s="10"/>
      <c r="TN421" s="10"/>
      <c r="TO421" s="10"/>
      <c r="TP421" s="10"/>
      <c r="TQ421" s="10"/>
      <c r="TR421" s="10"/>
      <c r="TS421" s="10"/>
      <c r="TT421" s="10"/>
      <c r="TU421" s="10"/>
      <c r="TV421" s="10"/>
      <c r="TW421" s="10"/>
      <c r="TX421" s="10"/>
      <c r="TY421" s="10"/>
      <c r="TZ421" s="10"/>
      <c r="UA421" s="10"/>
      <c r="UB421" s="10"/>
      <c r="UC421" s="10"/>
      <c r="UD421" s="10"/>
      <c r="UE421" s="10"/>
      <c r="UF421" s="10"/>
      <c r="UG421" s="10"/>
      <c r="UH421" s="10"/>
      <c r="UI421" s="10"/>
      <c r="UJ421" s="10"/>
      <c r="UK421" s="10"/>
      <c r="UL421" s="10"/>
      <c r="UM421" s="10"/>
      <c r="UN421" s="10"/>
      <c r="UO421" s="10"/>
      <c r="UP421" s="10"/>
      <c r="UQ421" s="10"/>
      <c r="UR421" s="10"/>
      <c r="US421" s="10"/>
      <c r="UT421" s="10"/>
      <c r="UU421" s="10"/>
      <c r="UV421" s="10"/>
      <c r="UW421" s="10"/>
      <c r="UX421" s="10"/>
      <c r="UY421" s="10"/>
      <c r="UZ421" s="10"/>
      <c r="VA421" s="10"/>
      <c r="VB421" s="10"/>
      <c r="VC421" s="10"/>
      <c r="VD421" s="10"/>
      <c r="VE421" s="10"/>
      <c r="VF421" s="10"/>
      <c r="VG421" s="10"/>
      <c r="VH421" s="10"/>
      <c r="VI421" s="10"/>
      <c r="VJ421" s="10"/>
      <c r="VK421" s="10"/>
      <c r="VL421" s="10"/>
      <c r="VM421" s="10"/>
      <c r="VN421" s="10"/>
      <c r="VO421" s="10"/>
      <c r="VP421" s="10"/>
      <c r="VQ421" s="10"/>
      <c r="VR421" s="10"/>
      <c r="VS421" s="10"/>
      <c r="VT421" s="10"/>
      <c r="VU421" s="10"/>
      <c r="VV421" s="10"/>
      <c r="VW421" s="10"/>
      <c r="VX421" s="10"/>
      <c r="VY421" s="10"/>
      <c r="VZ421" s="10"/>
      <c r="WA421" s="10"/>
      <c r="WB421" s="10"/>
      <c r="WC421" s="10"/>
      <c r="WD421" s="10"/>
      <c r="WE421" s="10"/>
      <c r="WF421" s="10"/>
      <c r="WG421" s="10"/>
      <c r="WH421" s="10"/>
      <c r="WI421" s="10"/>
      <c r="WJ421" s="10"/>
      <c r="WK421" s="10"/>
      <c r="WL421" s="10"/>
      <c r="WM421" s="10"/>
      <c r="WN421" s="10"/>
      <c r="WO421" s="10"/>
      <c r="WP421" s="10"/>
      <c r="WQ421" s="10"/>
      <c r="WR421" s="10"/>
      <c r="WS421" s="10"/>
      <c r="WT421" s="10"/>
      <c r="WU421" s="10"/>
      <c r="WV421" s="10"/>
      <c r="WW421" s="10"/>
      <c r="WX421" s="10"/>
      <c r="WY421" s="10"/>
      <c r="WZ421" s="10"/>
      <c r="XA421" s="10"/>
      <c r="XB421" s="10"/>
      <c r="XC421" s="10"/>
      <c r="XD421" s="10"/>
      <c r="XE421" s="10"/>
      <c r="XF421" s="10"/>
      <c r="XG421" s="10"/>
      <c r="XH421" s="10"/>
      <c r="XI421" s="10"/>
      <c r="XJ421" s="10"/>
      <c r="XK421" s="10"/>
      <c r="XL421" s="10"/>
      <c r="XM421" s="10"/>
      <c r="XN421" s="10"/>
      <c r="XO421" s="10"/>
      <c r="XP421" s="10"/>
      <c r="XQ421" s="10"/>
      <c r="XR421" s="10"/>
      <c r="XS421" s="10"/>
      <c r="XT421" s="10"/>
      <c r="XU421" s="10"/>
      <c r="XV421" s="10"/>
      <c r="XW421" s="10"/>
      <c r="XX421" s="10"/>
      <c r="XY421" s="10"/>
      <c r="XZ421" s="10"/>
      <c r="YA421" s="10"/>
      <c r="YB421" s="10"/>
      <c r="YC421" s="10"/>
      <c r="YD421" s="10"/>
      <c r="YE421" s="10"/>
      <c r="YF421" s="10"/>
      <c r="YG421" s="10"/>
      <c r="YH421" s="10"/>
      <c r="YI421" s="10"/>
      <c r="YJ421" s="10"/>
      <c r="YK421" s="10"/>
      <c r="YL421" s="10"/>
      <c r="YM421" s="10"/>
      <c r="YN421" s="10"/>
      <c r="YO421" s="10"/>
      <c r="YP421" s="10"/>
      <c r="YQ421" s="10"/>
      <c r="YR421" s="10"/>
      <c r="YS421" s="10"/>
      <c r="YT421" s="10"/>
      <c r="YU421" s="10"/>
      <c r="YV421" s="10"/>
      <c r="YW421" s="10"/>
      <c r="YX421" s="10"/>
      <c r="YY421" s="10"/>
      <c r="YZ421" s="10"/>
      <c r="ZA421" s="10"/>
      <c r="ZB421" s="10"/>
      <c r="ZC421" s="10"/>
      <c r="ZD421" s="10"/>
      <c r="ZE421" s="10"/>
      <c r="ZF421" s="10"/>
      <c r="ZG421" s="10"/>
      <c r="ZH421" s="10"/>
      <c r="ZI421" s="10"/>
      <c r="ZJ421" s="10"/>
      <c r="ZK421" s="10"/>
      <c r="ZL421" s="10"/>
      <c r="ZM421" s="10"/>
      <c r="ZN421" s="10"/>
      <c r="ZO421" s="10"/>
      <c r="ZP421" s="10"/>
      <c r="ZQ421" s="10"/>
      <c r="ZR421" s="10"/>
      <c r="ZS421" s="10"/>
      <c r="ZT421" s="10"/>
      <c r="ZU421" s="10"/>
      <c r="ZV421" s="10"/>
      <c r="ZW421" s="10"/>
      <c r="ZX421" s="10"/>
      <c r="ZY421" s="10"/>
      <c r="ZZ421" s="10"/>
      <c r="AAA421" s="10"/>
      <c r="AAB421" s="10"/>
      <c r="AAC421" s="10"/>
      <c r="AAD421" s="10"/>
      <c r="AAE421" s="10"/>
      <c r="AAF421" s="10"/>
      <c r="AAG421" s="10"/>
      <c r="AAH421" s="10"/>
      <c r="AAI421" s="10"/>
      <c r="AAJ421" s="10"/>
      <c r="AAK421" s="10"/>
      <c r="AAL421" s="10"/>
      <c r="AAM421" s="10"/>
      <c r="AAN421" s="10"/>
      <c r="AAO421" s="10"/>
      <c r="AAP421" s="10"/>
      <c r="AAQ421" s="10"/>
      <c r="AAR421" s="10"/>
      <c r="AAS421" s="10"/>
      <c r="AAT421" s="10"/>
      <c r="AAU421" s="10"/>
      <c r="AAV421" s="10"/>
      <c r="AAW421" s="10"/>
      <c r="AAX421" s="10"/>
      <c r="AAY421" s="10"/>
      <c r="AAZ421" s="10"/>
      <c r="ABA421" s="10"/>
      <c r="ABB421" s="10"/>
      <c r="ABC421" s="10"/>
      <c r="ABD421" s="10"/>
      <c r="ABE421" s="10"/>
      <c r="ABF421" s="10"/>
      <c r="ABG421" s="10"/>
      <c r="ABH421" s="10"/>
      <c r="ABI421" s="10"/>
      <c r="ABJ421" s="10"/>
      <c r="ABK421" s="10"/>
      <c r="ABL421" s="10"/>
      <c r="ABM421" s="10"/>
      <c r="ABN421" s="10"/>
      <c r="ABO421" s="10"/>
      <c r="ABP421" s="10"/>
      <c r="ABQ421" s="10"/>
      <c r="ABR421" s="10"/>
      <c r="ABS421" s="10"/>
      <c r="ABT421" s="10"/>
      <c r="ABU421" s="10"/>
      <c r="ABV421" s="10"/>
      <c r="ABW421" s="10"/>
      <c r="ABX421" s="10"/>
      <c r="ABY421" s="10"/>
      <c r="ABZ421" s="10"/>
      <c r="ACA421" s="10"/>
      <c r="ACB421" s="10"/>
      <c r="ACC421" s="10"/>
      <c r="ACD421" s="10"/>
      <c r="ACE421" s="10"/>
      <c r="ACF421" s="10"/>
      <c r="ACG421" s="10"/>
      <c r="ACH421" s="10"/>
      <c r="ACI421" s="10"/>
      <c r="ACJ421" s="10"/>
      <c r="ACK421" s="10"/>
      <c r="ACL421" s="10"/>
      <c r="ACM421" s="10"/>
      <c r="ACN421" s="10"/>
      <c r="ACO421" s="10"/>
      <c r="ACP421" s="10"/>
      <c r="ACQ421" s="10"/>
      <c r="ACR421" s="10"/>
      <c r="ACS421" s="10"/>
      <c r="ACT421" s="10"/>
      <c r="ACU421" s="10"/>
      <c r="ACV421" s="10"/>
      <c r="ACW421" s="10"/>
      <c r="ACX421" s="10"/>
      <c r="ACY421" s="10"/>
      <c r="ACZ421" s="10"/>
      <c r="ADA421" s="10"/>
      <c r="ADB421" s="10"/>
      <c r="ADC421" s="10"/>
      <c r="ADD421" s="10"/>
      <c r="ADE421" s="10"/>
      <c r="ADF421" s="10"/>
      <c r="ADG421" s="10"/>
      <c r="ADH421" s="10"/>
      <c r="ADI421" s="10"/>
      <c r="ADJ421" s="10"/>
      <c r="ADK421" s="10"/>
      <c r="ADL421" s="10"/>
      <c r="ADM421" s="10"/>
      <c r="ADN421" s="10"/>
      <c r="ADO421" s="10"/>
      <c r="ADP421" s="10"/>
      <c r="ADQ421" s="10"/>
      <c r="ADR421" s="10"/>
      <c r="ADS421" s="10"/>
      <c r="ADT421" s="10"/>
      <c r="ADU421" s="10"/>
      <c r="ADV421" s="10"/>
      <c r="ADW421" s="10"/>
      <c r="ADX421" s="10"/>
      <c r="ADY421" s="10"/>
      <c r="ADZ421" s="10"/>
      <c r="AEA421" s="10"/>
      <c r="AEB421" s="10"/>
      <c r="AEC421" s="10"/>
      <c r="AED421" s="10"/>
      <c r="AEE421" s="10"/>
      <c r="AEF421" s="10"/>
      <c r="AEG421" s="10"/>
      <c r="AEH421" s="10"/>
      <c r="AEI421" s="10"/>
      <c r="AEJ421" s="10"/>
      <c r="AEK421" s="10"/>
      <c r="AEL421" s="10"/>
      <c r="AEM421" s="10"/>
      <c r="AEN421" s="10"/>
      <c r="AEO421" s="10"/>
      <c r="AEP421" s="10"/>
      <c r="AEQ421" s="10"/>
      <c r="AER421" s="10"/>
      <c r="AES421" s="10"/>
      <c r="AET421" s="10"/>
      <c r="AEU421" s="10"/>
      <c r="AEV421" s="10"/>
      <c r="AEW421" s="10"/>
      <c r="AEX421" s="10"/>
      <c r="AEY421" s="10"/>
      <c r="AEZ421" s="10"/>
      <c r="AFA421" s="10"/>
      <c r="AFB421" s="10"/>
      <c r="AFC421" s="10"/>
      <c r="AFD421" s="10"/>
      <c r="AFE421" s="10"/>
      <c r="AFF421" s="10"/>
      <c r="AFG421" s="10"/>
      <c r="AFH421" s="10"/>
      <c r="AFI421" s="10"/>
      <c r="AFJ421" s="10"/>
      <c r="AFK421" s="10"/>
      <c r="AFL421" s="10"/>
      <c r="AFM421" s="10"/>
      <c r="AFN421" s="10"/>
      <c r="AFO421" s="10"/>
      <c r="AFP421" s="10"/>
      <c r="AFQ421" s="10"/>
      <c r="AFR421" s="10"/>
      <c r="AFS421" s="10"/>
      <c r="AFT421" s="10"/>
      <c r="AFU421" s="10"/>
      <c r="AFV421" s="10"/>
      <c r="AFW421" s="10"/>
      <c r="AFX421" s="10"/>
      <c r="AFY421" s="10"/>
      <c r="AFZ421" s="10"/>
      <c r="AGA421" s="10"/>
      <c r="AGB421" s="10"/>
      <c r="AGC421" s="10"/>
      <c r="AGD421" s="10"/>
      <c r="AGE421" s="10"/>
      <c r="AGF421" s="10"/>
      <c r="AGG421" s="10"/>
      <c r="AGH421" s="10"/>
      <c r="AGI421" s="10"/>
      <c r="AGJ421" s="10"/>
      <c r="AGK421" s="10"/>
      <c r="AGL421" s="10"/>
      <c r="AGM421" s="10"/>
      <c r="AGN421" s="10"/>
      <c r="AGO421" s="10"/>
      <c r="AGP421" s="10"/>
      <c r="AGQ421" s="10"/>
      <c r="AGR421" s="10"/>
      <c r="AGS421" s="10"/>
      <c r="AGT421" s="10"/>
      <c r="AGU421" s="10"/>
      <c r="AGV421" s="10"/>
      <c r="AGW421" s="10"/>
      <c r="AGX421" s="10"/>
      <c r="AGY421" s="10"/>
      <c r="AGZ421" s="10"/>
      <c r="AHA421" s="10"/>
      <c r="AHB421" s="10"/>
      <c r="AHC421" s="10"/>
      <c r="AHD421" s="10"/>
      <c r="AHE421" s="10"/>
      <c r="AHF421" s="10"/>
      <c r="AHG421" s="10"/>
      <c r="AHH421" s="10"/>
      <c r="AHI421" s="10"/>
      <c r="AHJ421" s="10"/>
      <c r="AHK421" s="10"/>
      <c r="AHL421" s="10"/>
      <c r="AHM421" s="10"/>
      <c r="AHN421" s="10"/>
      <c r="AHO421" s="10"/>
      <c r="AHP421" s="10"/>
      <c r="AHQ421" s="10"/>
      <c r="AHR421" s="10"/>
      <c r="AHS421" s="10"/>
      <c r="AHT421" s="10"/>
      <c r="AHU421" s="10"/>
      <c r="AHV421" s="10"/>
      <c r="AHW421" s="10"/>
      <c r="AHX421" s="10"/>
      <c r="AHY421" s="10"/>
      <c r="AHZ421" s="10"/>
      <c r="AIA421" s="10"/>
      <c r="AIB421" s="10"/>
      <c r="AIC421" s="10"/>
      <c r="AID421" s="10"/>
      <c r="AIE421" s="10"/>
      <c r="AIF421" s="10"/>
      <c r="AIG421" s="10"/>
      <c r="AIH421" s="10"/>
      <c r="AII421" s="10"/>
      <c r="AIJ421" s="10"/>
      <c r="AIK421" s="10"/>
      <c r="AIL421" s="10"/>
      <c r="AIM421" s="10"/>
      <c r="AIN421" s="10"/>
      <c r="AIO421" s="10"/>
      <c r="AIP421" s="10"/>
      <c r="AIQ421" s="10"/>
      <c r="AIR421" s="10"/>
      <c r="AIS421" s="10"/>
      <c r="AIT421" s="10"/>
      <c r="AIU421" s="10"/>
      <c r="AIV421" s="10"/>
      <c r="AIW421" s="10"/>
      <c r="AIX421" s="10"/>
      <c r="AIY421" s="10"/>
      <c r="AIZ421" s="10"/>
      <c r="AJA421" s="10"/>
      <c r="AJB421" s="10"/>
      <c r="AJC421" s="10"/>
      <c r="AJD421" s="10"/>
      <c r="AJE421" s="10"/>
      <c r="AJF421" s="10"/>
      <c r="AJG421" s="10"/>
      <c r="AJH421" s="10"/>
      <c r="AJI421" s="10"/>
      <c r="AJJ421" s="10"/>
      <c r="AJK421" s="10"/>
      <c r="AJL421" s="10"/>
      <c r="AJM421" s="10"/>
      <c r="AJN421" s="10"/>
      <c r="AJO421" s="10"/>
      <c r="AJP421" s="10"/>
      <c r="AJQ421" s="10"/>
      <c r="AJR421" s="10"/>
      <c r="AJS421" s="10"/>
      <c r="AJT421" s="10"/>
      <c r="AJU421" s="10"/>
      <c r="AJV421" s="10"/>
      <c r="AJW421" s="10"/>
      <c r="AJX421" s="10"/>
      <c r="AJY421" s="10"/>
      <c r="AJZ421" s="10"/>
      <c r="AKA421" s="10"/>
      <c r="AKB421" s="10"/>
      <c r="AKC421" s="10"/>
      <c r="AKD421" s="10"/>
      <c r="AKE421" s="10"/>
      <c r="AKF421" s="10"/>
      <c r="AKG421" s="10"/>
      <c r="AKH421" s="10"/>
      <c r="AKI421" s="10"/>
      <c r="AKJ421" s="10"/>
      <c r="AKK421" s="10"/>
      <c r="AKL421" s="10"/>
      <c r="AKM421" s="10"/>
      <c r="AKN421" s="10"/>
      <c r="AKO421" s="10"/>
      <c r="AKP421" s="10"/>
      <c r="AKQ421" s="10"/>
      <c r="AKR421" s="10"/>
      <c r="AKS421" s="10"/>
      <c r="AKT421" s="10"/>
      <c r="AKU421" s="10"/>
      <c r="AKV421" s="10"/>
      <c r="AKW421" s="10"/>
      <c r="AKX421" s="10"/>
      <c r="AKY421" s="10"/>
      <c r="AKZ421" s="10"/>
      <c r="ALA421" s="10"/>
      <c r="ALB421" s="10"/>
      <c r="ALC421" s="10"/>
      <c r="ALD421" s="10"/>
      <c r="ALE421" s="10"/>
      <c r="ALF421" s="10"/>
      <c r="ALG421" s="10"/>
      <c r="ALH421" s="10"/>
      <c r="ALI421" s="10"/>
      <c r="ALJ421" s="10"/>
      <c r="ALK421" s="10"/>
      <c r="ALL421" s="10"/>
      <c r="ALM421" s="10"/>
      <c r="ALN421" s="10"/>
      <c r="ALO421" s="10"/>
      <c r="ALP421" s="10"/>
      <c r="ALQ421" s="10"/>
      <c r="ALR421" s="10"/>
      <c r="ALS421" s="10"/>
      <c r="ALT421" s="10"/>
      <c r="ALU421" s="10"/>
      <c r="ALV421" s="10"/>
      <c r="ALW421" s="10"/>
      <c r="ALX421" s="10"/>
      <c r="ALY421" s="10"/>
      <c r="ALZ421" s="10"/>
      <c r="AMA421" s="10"/>
      <c r="AMB421" s="10"/>
      <c r="AMC421" s="10"/>
      <c r="AMD421" s="10"/>
      <c r="AME421" s="10"/>
      <c r="AMF421" s="10"/>
      <c r="AMG421" s="10"/>
      <c r="AMH421" s="10"/>
      <c r="AMI421" s="10"/>
      <c r="AMJ421" s="10"/>
      <c r="AMK421" s="10"/>
      <c r="AML421" s="10"/>
      <c r="AMM421" s="10"/>
      <c r="AMN421" s="10"/>
      <c r="AMO421" s="10"/>
      <c r="AMP421" s="10"/>
      <c r="AMQ421" s="10"/>
      <c r="AMR421" s="10"/>
      <c r="AMS421" s="10"/>
      <c r="AMT421" s="10"/>
      <c r="AMU421" s="10"/>
      <c r="AMV421" s="10"/>
      <c r="AMW421" s="10"/>
      <c r="AMX421" s="10"/>
      <c r="AMY421" s="10"/>
      <c r="AMZ421" s="10"/>
      <c r="ANA421" s="10"/>
      <c r="ANB421" s="10"/>
      <c r="ANC421" s="10"/>
      <c r="AND421" s="10"/>
      <c r="ANE421" s="10"/>
      <c r="ANF421" s="10"/>
      <c r="ANG421" s="10"/>
      <c r="ANH421" s="10"/>
      <c r="ANI421" s="10"/>
      <c r="ANJ421" s="10"/>
      <c r="ANK421" s="10"/>
      <c r="ANL421" s="10"/>
      <c r="ANM421" s="10"/>
      <c r="ANN421" s="10"/>
      <c r="ANO421" s="10"/>
      <c r="ANP421" s="10"/>
      <c r="ANQ421" s="10"/>
      <c r="ANR421" s="10"/>
      <c r="ANS421" s="10"/>
      <c r="ANT421" s="10"/>
      <c r="ANU421" s="10"/>
      <c r="ANV421" s="10"/>
      <c r="ANW421" s="10"/>
      <c r="ANX421" s="10"/>
      <c r="ANY421" s="10"/>
      <c r="ANZ421" s="10"/>
      <c r="AOA421" s="10"/>
      <c r="AOB421" s="10"/>
      <c r="AOC421" s="10"/>
      <c r="AOD421" s="10"/>
      <c r="AOE421" s="10"/>
      <c r="AOF421" s="10"/>
      <c r="AOG421" s="10"/>
      <c r="AOH421" s="10"/>
      <c r="AOI421" s="10"/>
      <c r="AOJ421" s="10"/>
      <c r="AOK421" s="10"/>
      <c r="AOL421" s="10"/>
      <c r="AOM421" s="10"/>
      <c r="AON421" s="10"/>
      <c r="AOO421" s="10"/>
      <c r="AOP421" s="10"/>
      <c r="AOQ421" s="10"/>
      <c r="AOR421" s="10"/>
      <c r="AOS421" s="10"/>
      <c r="AOT421" s="10"/>
      <c r="AOU421" s="10"/>
      <c r="AOV421" s="10"/>
      <c r="AOW421" s="10"/>
      <c r="AOX421" s="10"/>
      <c r="AOY421" s="10"/>
      <c r="AOZ421" s="10"/>
      <c r="APA421" s="10"/>
      <c r="APB421" s="10"/>
      <c r="APC421" s="10"/>
      <c r="APD421" s="10"/>
      <c r="APE421" s="10"/>
      <c r="APF421" s="10"/>
      <c r="APG421" s="10"/>
      <c r="APH421" s="10"/>
      <c r="API421" s="10"/>
      <c r="APJ421" s="10"/>
      <c r="APK421" s="10"/>
      <c r="APL421" s="10"/>
      <c r="APM421" s="10"/>
      <c r="APN421" s="10"/>
      <c r="APO421" s="10"/>
      <c r="APP421" s="10"/>
      <c r="APQ421" s="10"/>
      <c r="APR421" s="10"/>
      <c r="APS421" s="10"/>
      <c r="APT421" s="10"/>
      <c r="APU421" s="10"/>
      <c r="APV421" s="10"/>
      <c r="APW421" s="10"/>
      <c r="APX421" s="10"/>
      <c r="APY421" s="10"/>
      <c r="APZ421" s="10"/>
      <c r="AQA421" s="10"/>
      <c r="AQB421" s="10"/>
      <c r="AQC421" s="10"/>
      <c r="AQD421" s="10"/>
      <c r="AQE421" s="10"/>
      <c r="AQF421" s="10"/>
      <c r="AQG421" s="10"/>
      <c r="AQH421" s="10"/>
      <c r="AQI421" s="10"/>
      <c r="AQJ421" s="10"/>
      <c r="AQK421" s="10"/>
      <c r="AQL421" s="10"/>
      <c r="AQM421" s="10"/>
      <c r="AQN421" s="10"/>
      <c r="AQO421" s="10"/>
      <c r="AQP421" s="10"/>
      <c r="AQQ421" s="10"/>
      <c r="AQR421" s="10"/>
      <c r="AQS421" s="10"/>
      <c r="AQT421" s="10"/>
      <c r="AQU421" s="10"/>
      <c r="AQV421" s="10"/>
      <c r="AQW421" s="10"/>
      <c r="AQX421" s="10"/>
      <c r="AQY421" s="10"/>
      <c r="AQZ421" s="10"/>
      <c r="ARA421" s="10"/>
      <c r="ARB421" s="10"/>
      <c r="ARC421" s="10"/>
      <c r="ARD421" s="10"/>
      <c r="ARE421" s="10"/>
      <c r="ARF421" s="10"/>
      <c r="ARG421" s="10"/>
      <c r="ARH421" s="10"/>
      <c r="ARI421" s="10"/>
      <c r="ARJ421" s="10"/>
      <c r="ARK421" s="10"/>
      <c r="ARL421" s="10"/>
      <c r="ARM421" s="10"/>
      <c r="ARN421" s="10"/>
      <c r="ARO421" s="10"/>
      <c r="ARP421" s="10"/>
      <c r="ARQ421" s="10"/>
      <c r="ARR421" s="10"/>
      <c r="ARS421" s="10"/>
      <c r="ART421" s="10"/>
      <c r="ARU421" s="10"/>
      <c r="ARV421" s="10"/>
      <c r="ARW421" s="10"/>
      <c r="ARX421" s="10"/>
      <c r="ARY421" s="10"/>
      <c r="ARZ421" s="10"/>
      <c r="ASA421" s="10"/>
      <c r="ASB421" s="10"/>
      <c r="ASC421" s="10"/>
      <c r="ASD421" s="10"/>
      <c r="ASE421" s="10"/>
      <c r="ASF421" s="10"/>
      <c r="ASG421" s="10"/>
      <c r="ASH421" s="10"/>
      <c r="ASI421" s="10"/>
      <c r="ASJ421" s="10"/>
      <c r="ASK421" s="10"/>
      <c r="ASL421" s="10"/>
      <c r="ASM421" s="10"/>
      <c r="ASN421" s="10"/>
      <c r="ASO421" s="10"/>
      <c r="ASP421" s="10"/>
      <c r="ASQ421" s="10"/>
      <c r="ASR421" s="10"/>
      <c r="ASS421" s="10"/>
      <c r="AST421" s="10"/>
      <c r="ASU421" s="10"/>
      <c r="ASV421" s="10"/>
      <c r="ASW421" s="10"/>
      <c r="ASX421" s="10"/>
      <c r="ASY421" s="10"/>
      <c r="ASZ421" s="10"/>
      <c r="ATA421" s="10"/>
      <c r="ATB421" s="10"/>
      <c r="ATC421" s="10"/>
      <c r="ATD421" s="10"/>
      <c r="ATE421" s="10"/>
      <c r="ATF421" s="10"/>
      <c r="ATG421" s="10"/>
      <c r="ATH421" s="10"/>
      <c r="ATI421" s="10"/>
      <c r="ATJ421" s="10"/>
      <c r="ATK421" s="10"/>
      <c r="ATL421" s="10"/>
      <c r="ATM421" s="10"/>
      <c r="ATN421" s="10"/>
      <c r="ATO421" s="10"/>
      <c r="ATP421" s="10"/>
      <c r="ATQ421" s="10"/>
      <c r="ATR421" s="10"/>
      <c r="ATS421" s="10"/>
      <c r="ATT421" s="10"/>
      <c r="ATU421" s="10"/>
      <c r="ATV421" s="10"/>
      <c r="ATW421" s="10"/>
      <c r="ATX421" s="10"/>
      <c r="ATY421" s="10"/>
      <c r="ATZ421" s="10"/>
      <c r="AUA421" s="10"/>
      <c r="AUB421" s="10"/>
      <c r="AUC421" s="10"/>
      <c r="AUD421" s="10"/>
      <c r="AUE421" s="10"/>
      <c r="AUF421" s="10"/>
      <c r="AUG421" s="10"/>
      <c r="AUH421" s="10"/>
      <c r="AUI421" s="10"/>
      <c r="AUJ421" s="10"/>
      <c r="AUK421" s="10"/>
      <c r="AUL421" s="10"/>
      <c r="AUM421" s="10"/>
      <c r="AUN421" s="10"/>
      <c r="AUO421" s="10"/>
      <c r="AUP421" s="10"/>
      <c r="AUQ421" s="10"/>
      <c r="AUR421" s="10"/>
      <c r="AUS421" s="10"/>
      <c r="AUT421" s="10"/>
      <c r="AUU421" s="10"/>
      <c r="AUV421" s="10"/>
      <c r="AUW421" s="10"/>
      <c r="AUX421" s="10"/>
      <c r="AUY421" s="10"/>
      <c r="AUZ421" s="10"/>
      <c r="AVA421" s="10"/>
      <c r="AVB421" s="10"/>
      <c r="AVC421" s="10"/>
      <c r="AVD421" s="10"/>
      <c r="AVE421" s="10"/>
      <c r="AVF421" s="10"/>
      <c r="AVG421" s="10"/>
      <c r="AVH421" s="10"/>
      <c r="AVI421" s="10"/>
      <c r="AVJ421" s="10"/>
      <c r="AVK421" s="10"/>
      <c r="AVL421" s="10"/>
      <c r="AVM421" s="10"/>
      <c r="AVN421" s="10"/>
      <c r="AVO421" s="10"/>
      <c r="AVP421" s="10"/>
      <c r="AVQ421" s="10"/>
      <c r="AVR421" s="10"/>
      <c r="AVS421" s="10"/>
      <c r="AVT421" s="10"/>
      <c r="AVU421" s="10"/>
      <c r="AVV421" s="10"/>
      <c r="AVW421" s="10"/>
      <c r="AVX421" s="10"/>
      <c r="AVY421" s="10"/>
      <c r="AVZ421" s="10"/>
      <c r="AWA421" s="10"/>
      <c r="AWB421" s="10"/>
      <c r="AWC421" s="10"/>
      <c r="AWD421" s="10"/>
      <c r="AWE421" s="10"/>
      <c r="AWF421" s="10"/>
      <c r="AWG421" s="10"/>
      <c r="AWH421" s="10"/>
      <c r="AWI421" s="10"/>
      <c r="AWJ421" s="10"/>
      <c r="AWK421" s="10"/>
      <c r="AWL421" s="10"/>
      <c r="AWM421" s="10"/>
      <c r="AWN421" s="10"/>
      <c r="AWO421" s="10"/>
      <c r="AWP421" s="10"/>
      <c r="AWQ421" s="10"/>
      <c r="AWR421" s="10"/>
      <c r="AWS421" s="10"/>
      <c r="AWT421" s="10"/>
      <c r="AWU421" s="10"/>
      <c r="AWV421" s="10"/>
      <c r="AWW421" s="10"/>
      <c r="AWX421" s="10"/>
      <c r="AWY421" s="10"/>
      <c r="AWZ421" s="10"/>
      <c r="AXA421" s="10"/>
      <c r="AXB421" s="10"/>
      <c r="AXC421" s="10"/>
      <c r="AXD421" s="10"/>
      <c r="AXE421" s="10"/>
      <c r="AXF421" s="10"/>
      <c r="AXG421" s="10"/>
      <c r="AXH421" s="10"/>
      <c r="AXI421" s="10"/>
      <c r="AXJ421" s="10"/>
      <c r="AXK421" s="10"/>
      <c r="AXL421" s="10"/>
      <c r="AXM421" s="10"/>
      <c r="AXN421" s="10"/>
      <c r="AXO421" s="10"/>
      <c r="AXP421" s="10"/>
      <c r="AXQ421" s="10"/>
      <c r="AXR421" s="10"/>
      <c r="AXS421" s="10"/>
      <c r="AXT421" s="10"/>
      <c r="AXU421" s="10"/>
      <c r="AXV421" s="10"/>
      <c r="AXW421" s="10"/>
      <c r="AXX421" s="10"/>
      <c r="AXY421" s="10"/>
      <c r="AXZ421" s="10"/>
      <c r="AYA421" s="10"/>
      <c r="AYB421" s="10"/>
      <c r="AYC421" s="10"/>
      <c r="AYD421" s="10"/>
      <c r="AYE421" s="10"/>
      <c r="AYF421" s="10"/>
      <c r="AYG421" s="10"/>
      <c r="AYH421" s="10"/>
      <c r="AYI421" s="10"/>
      <c r="AYJ421" s="10"/>
      <c r="AYK421" s="10"/>
      <c r="AYL421" s="10"/>
      <c r="AYM421" s="10"/>
      <c r="AYN421" s="10"/>
      <c r="AYO421" s="10"/>
      <c r="AYP421" s="10"/>
      <c r="AYQ421" s="10"/>
      <c r="AYR421" s="10"/>
      <c r="AYS421" s="10"/>
      <c r="AYT421" s="10"/>
      <c r="AYU421" s="10"/>
      <c r="AYV421" s="10"/>
      <c r="AYW421" s="10"/>
      <c r="AYX421" s="10"/>
      <c r="AYY421" s="10"/>
      <c r="AYZ421" s="10"/>
      <c r="AZA421" s="10"/>
      <c r="AZB421" s="10"/>
      <c r="AZC421" s="10"/>
      <c r="AZD421" s="10"/>
      <c r="AZE421" s="10"/>
      <c r="AZF421" s="10"/>
      <c r="AZG421" s="10"/>
      <c r="AZH421" s="10"/>
      <c r="AZI421" s="10"/>
      <c r="AZJ421" s="10"/>
      <c r="AZK421" s="10"/>
      <c r="AZL421" s="10"/>
      <c r="AZM421" s="10"/>
      <c r="AZN421" s="10"/>
      <c r="AZO421" s="10"/>
      <c r="AZP421" s="10"/>
      <c r="AZQ421" s="10"/>
      <c r="AZR421" s="10"/>
      <c r="AZS421" s="10"/>
      <c r="AZT421" s="10"/>
      <c r="AZU421" s="10"/>
      <c r="AZV421" s="10"/>
      <c r="AZW421" s="10"/>
      <c r="AZX421" s="10"/>
      <c r="AZY421" s="10"/>
      <c r="AZZ421" s="10"/>
      <c r="BAA421" s="10"/>
      <c r="BAB421" s="10"/>
      <c r="BAC421" s="10"/>
      <c r="BAD421" s="10"/>
      <c r="BAE421" s="10"/>
      <c r="BAF421" s="10"/>
      <c r="BAG421" s="10"/>
      <c r="BAH421" s="10"/>
      <c r="BAI421" s="10"/>
      <c r="BAJ421" s="10"/>
      <c r="BAK421" s="10"/>
      <c r="BAL421" s="10"/>
      <c r="BAM421" s="10"/>
      <c r="BAN421" s="10"/>
      <c r="BAO421" s="10"/>
      <c r="BAP421" s="10"/>
      <c r="BAQ421" s="10"/>
      <c r="BAR421" s="10"/>
      <c r="BAS421" s="10"/>
      <c r="BAT421" s="10"/>
      <c r="BAU421" s="10"/>
      <c r="BAV421" s="10"/>
      <c r="BAW421" s="10"/>
      <c r="BAX421" s="10"/>
      <c r="BAY421" s="10"/>
      <c r="BAZ421" s="10"/>
      <c r="BBA421" s="10"/>
      <c r="BBB421" s="10"/>
      <c r="BBC421" s="10"/>
      <c r="BBD421" s="10"/>
      <c r="BBE421" s="10"/>
      <c r="BBF421" s="10"/>
      <c r="BBG421" s="10"/>
      <c r="BBH421" s="10"/>
      <c r="BBI421" s="10"/>
      <c r="BBJ421" s="10"/>
      <c r="BBK421" s="10"/>
      <c r="BBL421" s="10"/>
      <c r="BBM421" s="10"/>
      <c r="BBN421" s="10"/>
      <c r="BBO421" s="10"/>
      <c r="BBP421" s="10"/>
      <c r="BBQ421" s="10"/>
      <c r="BBR421" s="10"/>
      <c r="BBS421" s="10"/>
      <c r="BBT421" s="10"/>
      <c r="BBU421" s="10"/>
      <c r="BBV421" s="10"/>
      <c r="BBW421" s="10"/>
      <c r="BBX421" s="10"/>
      <c r="BBY421" s="10"/>
      <c r="BBZ421" s="10"/>
      <c r="BCA421" s="10"/>
      <c r="BCB421" s="10"/>
      <c r="BCC421" s="10"/>
      <c r="BCD421" s="10"/>
      <c r="BCE421" s="10"/>
      <c r="BCF421" s="10"/>
      <c r="BCG421" s="10"/>
      <c r="BCH421" s="10"/>
      <c r="BCI421" s="10"/>
      <c r="BCJ421" s="10"/>
      <c r="BCK421" s="10"/>
      <c r="BCL421" s="10"/>
      <c r="BCM421" s="10"/>
      <c r="BCN421" s="10"/>
      <c r="BCO421" s="10"/>
      <c r="BCP421" s="10"/>
      <c r="BCQ421" s="10"/>
      <c r="BCR421" s="10"/>
      <c r="BCS421" s="10"/>
      <c r="BCT421" s="10"/>
    </row>
    <row r="422" spans="1:1450" s="37" customFormat="1" x14ac:dyDescent="0.25">
      <c r="A422" s="17" t="s">
        <v>630</v>
      </c>
      <c r="B422" s="43" t="s">
        <v>630</v>
      </c>
      <c r="C422" s="43" t="s">
        <v>84</v>
      </c>
      <c r="D422" s="43" t="s">
        <v>728</v>
      </c>
      <c r="E422" s="43" t="s">
        <v>725</v>
      </c>
      <c r="F422" s="43" t="s">
        <v>631</v>
      </c>
      <c r="G422" s="43">
        <v>24300</v>
      </c>
      <c r="H422" s="43">
        <v>1620</v>
      </c>
      <c r="I422" s="43">
        <v>980</v>
      </c>
      <c r="J422" s="43"/>
      <c r="K422" s="43"/>
      <c r="L422" s="29"/>
      <c r="M422" s="29"/>
      <c r="N422" s="29"/>
      <c r="O422" s="29" t="str">
        <f t="shared" si="70"/>
        <v/>
      </c>
      <c r="P422" s="29"/>
      <c r="Q422" s="44">
        <f>ABS(G422-$K$420)</f>
        <v>2851.2000000000007</v>
      </c>
      <c r="R422" s="30">
        <f>IF(Q422&gt;$P$420,"",G422)</f>
        <v>24300</v>
      </c>
      <c r="S422" s="30">
        <f t="shared" si="71"/>
        <v>980</v>
      </c>
      <c r="T422" s="29"/>
      <c r="U422" s="29"/>
      <c r="V422" s="29"/>
      <c r="W422" s="44">
        <f>IF(R422="","",((R422-$T$420)/S422)^2)</f>
        <v>8.4645371095376962</v>
      </c>
      <c r="X422" s="29"/>
      <c r="Y422" s="31"/>
      <c r="Z422" s="31"/>
      <c r="AA422" s="31"/>
      <c r="AB422" s="31"/>
      <c r="AC422" s="29"/>
      <c r="AD422" s="29"/>
      <c r="AE422" s="29"/>
      <c r="AF422" s="29"/>
      <c r="AG422" s="63"/>
      <c r="AH422" s="32"/>
      <c r="AI422" s="32"/>
      <c r="AJ422" s="32"/>
      <c r="AK422" s="32"/>
      <c r="AL422" s="29"/>
      <c r="AM422" s="29"/>
      <c r="AN422" s="29"/>
      <c r="AO422" s="29"/>
      <c r="AP422" s="29"/>
      <c r="AQ422" s="29"/>
      <c r="AR422" s="29"/>
      <c r="AS422" s="29"/>
      <c r="AT422" s="29"/>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c r="HU422" s="10"/>
      <c r="HV422" s="10"/>
      <c r="HW422" s="10"/>
      <c r="HX422" s="10"/>
      <c r="HY422" s="10"/>
      <c r="HZ422" s="10"/>
      <c r="IA422" s="10"/>
      <c r="IB422" s="10"/>
      <c r="IC422" s="10"/>
      <c r="ID422" s="10"/>
      <c r="IE422" s="10"/>
      <c r="IF422" s="10"/>
      <c r="IG422" s="10"/>
      <c r="IH422" s="10"/>
      <c r="II422" s="10"/>
      <c r="IJ422" s="10"/>
      <c r="IK422" s="10"/>
      <c r="IL422" s="10"/>
      <c r="IM422" s="10"/>
      <c r="IN422" s="10"/>
      <c r="IO422" s="10"/>
      <c r="IP422" s="10"/>
      <c r="IQ422" s="10"/>
      <c r="IR422" s="10"/>
      <c r="IS422" s="10"/>
      <c r="IT422" s="10"/>
      <c r="IU422" s="10"/>
      <c r="IV422" s="10"/>
      <c r="IW422" s="10"/>
      <c r="IX422" s="10"/>
      <c r="IY422" s="10"/>
      <c r="IZ422" s="10"/>
      <c r="JA422" s="10"/>
      <c r="JB422" s="10"/>
      <c r="JC422" s="10"/>
      <c r="JD422" s="10"/>
      <c r="JE422" s="10"/>
      <c r="JF422" s="10"/>
      <c r="JG422" s="10"/>
      <c r="JH422" s="10"/>
      <c r="JI422" s="10"/>
      <c r="JJ422" s="10"/>
      <c r="JK422" s="10"/>
      <c r="JL422" s="10"/>
      <c r="JM422" s="10"/>
      <c r="JN422" s="10"/>
      <c r="JO422" s="10"/>
      <c r="JP422" s="10"/>
      <c r="JQ422" s="10"/>
      <c r="JR422" s="10"/>
      <c r="JS422" s="10"/>
      <c r="JT422" s="10"/>
      <c r="JU422" s="10"/>
      <c r="JV422" s="10"/>
      <c r="JW422" s="10"/>
      <c r="JX422" s="10"/>
      <c r="JY422" s="10"/>
      <c r="JZ422" s="10"/>
      <c r="KA422" s="10"/>
      <c r="KB422" s="10"/>
      <c r="KC422" s="10"/>
      <c r="KD422" s="10"/>
      <c r="KE422" s="10"/>
      <c r="KF422" s="10"/>
      <c r="KG422" s="10"/>
      <c r="KH422" s="10"/>
      <c r="KI422" s="10"/>
      <c r="KJ422" s="10"/>
      <c r="KK422" s="10"/>
      <c r="KL422" s="10"/>
      <c r="KM422" s="10"/>
      <c r="KN422" s="10"/>
      <c r="KO422" s="10"/>
      <c r="KP422" s="10"/>
      <c r="KQ422" s="10"/>
      <c r="KR422" s="10"/>
      <c r="KS422" s="10"/>
      <c r="KT422" s="10"/>
      <c r="KU422" s="10"/>
      <c r="KV422" s="10"/>
      <c r="KW422" s="10"/>
      <c r="KX422" s="10"/>
      <c r="KY422" s="10"/>
      <c r="KZ422" s="10"/>
      <c r="LA422" s="10"/>
      <c r="LB422" s="10"/>
      <c r="LC422" s="10"/>
      <c r="LD422" s="10"/>
      <c r="LE422" s="10"/>
      <c r="LF422" s="10"/>
      <c r="LG422" s="10"/>
      <c r="LH422" s="10"/>
      <c r="LI422" s="10"/>
      <c r="LJ422" s="10"/>
      <c r="LK422" s="10"/>
      <c r="LL422" s="10"/>
      <c r="LM422" s="10"/>
      <c r="LN422" s="10"/>
      <c r="LO422" s="10"/>
      <c r="LP422" s="10"/>
      <c r="LQ422" s="10"/>
      <c r="LR422" s="10"/>
      <c r="LS422" s="10"/>
      <c r="LT422" s="10"/>
      <c r="LU422" s="10"/>
      <c r="LV422" s="10"/>
      <c r="LW422" s="10"/>
      <c r="LX422" s="10"/>
      <c r="LY422" s="10"/>
      <c r="LZ422" s="10"/>
      <c r="MA422" s="10"/>
      <c r="MB422" s="10"/>
      <c r="MC422" s="10"/>
      <c r="MD422" s="10"/>
      <c r="ME422" s="10"/>
      <c r="MF422" s="10"/>
      <c r="MG422" s="10"/>
      <c r="MH422" s="10"/>
      <c r="MI422" s="10"/>
      <c r="MJ422" s="10"/>
      <c r="MK422" s="10"/>
      <c r="ML422" s="10"/>
      <c r="MM422" s="10"/>
      <c r="MN422" s="10"/>
      <c r="MO422" s="10"/>
      <c r="MP422" s="10"/>
      <c r="MQ422" s="10"/>
      <c r="MR422" s="10"/>
      <c r="MS422" s="10"/>
      <c r="MT422" s="10"/>
      <c r="MU422" s="10"/>
      <c r="MV422" s="10"/>
      <c r="MW422" s="10"/>
      <c r="MX422" s="10"/>
      <c r="MY422" s="10"/>
      <c r="MZ422" s="10"/>
      <c r="NA422" s="10"/>
      <c r="NB422" s="10"/>
      <c r="NC422" s="10"/>
      <c r="ND422" s="10"/>
      <c r="NE422" s="10"/>
      <c r="NF422" s="10"/>
      <c r="NG422" s="10"/>
      <c r="NH422" s="10"/>
      <c r="NI422" s="10"/>
      <c r="NJ422" s="10"/>
      <c r="NK422" s="10"/>
      <c r="NL422" s="10"/>
      <c r="NM422" s="10"/>
      <c r="NN422" s="10"/>
      <c r="NO422" s="10"/>
      <c r="NP422" s="10"/>
      <c r="NQ422" s="10"/>
      <c r="NR422" s="10"/>
      <c r="NS422" s="10"/>
      <c r="NT422" s="10"/>
      <c r="NU422" s="10"/>
      <c r="NV422" s="10"/>
      <c r="NW422" s="10"/>
      <c r="NX422" s="10"/>
      <c r="NY422" s="10"/>
      <c r="NZ422" s="10"/>
      <c r="OA422" s="10"/>
      <c r="OB422" s="10"/>
      <c r="OC422" s="10"/>
      <c r="OD422" s="10"/>
      <c r="OE422" s="10"/>
      <c r="OF422" s="10"/>
      <c r="OG422" s="10"/>
      <c r="OH422" s="10"/>
      <c r="OI422" s="10"/>
      <c r="OJ422" s="10"/>
      <c r="OK422" s="10"/>
      <c r="OL422" s="10"/>
      <c r="OM422" s="10"/>
      <c r="ON422" s="10"/>
      <c r="OO422" s="10"/>
      <c r="OP422" s="10"/>
      <c r="OQ422" s="10"/>
      <c r="OR422" s="10"/>
      <c r="OS422" s="10"/>
      <c r="OT422" s="10"/>
      <c r="OU422" s="10"/>
      <c r="OV422" s="10"/>
      <c r="OW422" s="10"/>
      <c r="OX422" s="10"/>
      <c r="OY422" s="10"/>
      <c r="OZ422" s="10"/>
      <c r="PA422" s="10"/>
      <c r="PB422" s="10"/>
      <c r="PC422" s="10"/>
      <c r="PD422" s="10"/>
      <c r="PE422" s="10"/>
      <c r="PF422" s="10"/>
      <c r="PG422" s="10"/>
      <c r="PH422" s="10"/>
      <c r="PI422" s="10"/>
      <c r="PJ422" s="10"/>
      <c r="PK422" s="10"/>
      <c r="PL422" s="10"/>
      <c r="PM422" s="10"/>
      <c r="PN422" s="10"/>
      <c r="PO422" s="10"/>
      <c r="PP422" s="10"/>
      <c r="PQ422" s="10"/>
      <c r="PR422" s="10"/>
      <c r="PS422" s="10"/>
      <c r="PT422" s="10"/>
      <c r="PU422" s="10"/>
      <c r="PV422" s="10"/>
      <c r="PW422" s="10"/>
      <c r="PX422" s="10"/>
      <c r="PY422" s="10"/>
      <c r="PZ422" s="10"/>
      <c r="QA422" s="10"/>
      <c r="QB422" s="10"/>
      <c r="QC422" s="10"/>
      <c r="QD422" s="10"/>
      <c r="QE422" s="10"/>
      <c r="QF422" s="10"/>
      <c r="QG422" s="10"/>
      <c r="QH422" s="10"/>
      <c r="QI422" s="10"/>
      <c r="QJ422" s="10"/>
      <c r="QK422" s="10"/>
      <c r="QL422" s="10"/>
      <c r="QM422" s="10"/>
      <c r="QN422" s="10"/>
      <c r="QO422" s="10"/>
      <c r="QP422" s="10"/>
      <c r="QQ422" s="10"/>
      <c r="QR422" s="10"/>
      <c r="QS422" s="10"/>
      <c r="QT422" s="10"/>
      <c r="QU422" s="10"/>
      <c r="QV422" s="10"/>
      <c r="QW422" s="10"/>
      <c r="QX422" s="10"/>
      <c r="QY422" s="10"/>
      <c r="QZ422" s="10"/>
      <c r="RA422" s="10"/>
      <c r="RB422" s="10"/>
      <c r="RC422" s="10"/>
      <c r="RD422" s="10"/>
      <c r="RE422" s="10"/>
      <c r="RF422" s="10"/>
      <c r="RG422" s="10"/>
      <c r="RH422" s="10"/>
      <c r="RI422" s="10"/>
      <c r="RJ422" s="10"/>
      <c r="RK422" s="10"/>
      <c r="RL422" s="10"/>
      <c r="RM422" s="10"/>
      <c r="RN422" s="10"/>
      <c r="RO422" s="10"/>
      <c r="RP422" s="10"/>
      <c r="RQ422" s="10"/>
      <c r="RR422" s="10"/>
      <c r="RS422" s="10"/>
      <c r="RT422" s="10"/>
      <c r="RU422" s="10"/>
      <c r="RV422" s="10"/>
      <c r="RW422" s="10"/>
      <c r="RX422" s="10"/>
      <c r="RY422" s="10"/>
      <c r="RZ422" s="10"/>
      <c r="SA422" s="10"/>
      <c r="SB422" s="10"/>
      <c r="SC422" s="10"/>
      <c r="SD422" s="10"/>
      <c r="SE422" s="10"/>
      <c r="SF422" s="10"/>
      <c r="SG422" s="10"/>
      <c r="SH422" s="10"/>
      <c r="SI422" s="10"/>
      <c r="SJ422" s="10"/>
      <c r="SK422" s="10"/>
      <c r="SL422" s="10"/>
      <c r="SM422" s="10"/>
      <c r="SN422" s="10"/>
      <c r="SO422" s="10"/>
      <c r="SP422" s="10"/>
      <c r="SQ422" s="10"/>
      <c r="SR422" s="10"/>
      <c r="SS422" s="10"/>
      <c r="ST422" s="10"/>
      <c r="SU422" s="10"/>
      <c r="SV422" s="10"/>
      <c r="SW422" s="10"/>
      <c r="SX422" s="10"/>
      <c r="SY422" s="10"/>
      <c r="SZ422" s="10"/>
      <c r="TA422" s="10"/>
      <c r="TB422" s="10"/>
      <c r="TC422" s="10"/>
      <c r="TD422" s="10"/>
      <c r="TE422" s="10"/>
      <c r="TF422" s="10"/>
      <c r="TG422" s="10"/>
      <c r="TH422" s="10"/>
      <c r="TI422" s="10"/>
      <c r="TJ422" s="10"/>
      <c r="TK422" s="10"/>
      <c r="TL422" s="10"/>
      <c r="TM422" s="10"/>
      <c r="TN422" s="10"/>
      <c r="TO422" s="10"/>
      <c r="TP422" s="10"/>
      <c r="TQ422" s="10"/>
      <c r="TR422" s="10"/>
      <c r="TS422" s="10"/>
      <c r="TT422" s="10"/>
      <c r="TU422" s="10"/>
      <c r="TV422" s="10"/>
      <c r="TW422" s="10"/>
      <c r="TX422" s="10"/>
      <c r="TY422" s="10"/>
      <c r="TZ422" s="10"/>
      <c r="UA422" s="10"/>
      <c r="UB422" s="10"/>
      <c r="UC422" s="10"/>
      <c r="UD422" s="10"/>
      <c r="UE422" s="10"/>
      <c r="UF422" s="10"/>
      <c r="UG422" s="10"/>
      <c r="UH422" s="10"/>
      <c r="UI422" s="10"/>
      <c r="UJ422" s="10"/>
      <c r="UK422" s="10"/>
      <c r="UL422" s="10"/>
      <c r="UM422" s="10"/>
      <c r="UN422" s="10"/>
      <c r="UO422" s="10"/>
      <c r="UP422" s="10"/>
      <c r="UQ422" s="10"/>
      <c r="UR422" s="10"/>
      <c r="US422" s="10"/>
      <c r="UT422" s="10"/>
      <c r="UU422" s="10"/>
      <c r="UV422" s="10"/>
      <c r="UW422" s="10"/>
      <c r="UX422" s="10"/>
      <c r="UY422" s="10"/>
      <c r="UZ422" s="10"/>
      <c r="VA422" s="10"/>
      <c r="VB422" s="10"/>
      <c r="VC422" s="10"/>
      <c r="VD422" s="10"/>
      <c r="VE422" s="10"/>
      <c r="VF422" s="10"/>
      <c r="VG422" s="10"/>
      <c r="VH422" s="10"/>
      <c r="VI422" s="10"/>
      <c r="VJ422" s="10"/>
      <c r="VK422" s="10"/>
      <c r="VL422" s="10"/>
      <c r="VM422" s="10"/>
      <c r="VN422" s="10"/>
      <c r="VO422" s="10"/>
      <c r="VP422" s="10"/>
      <c r="VQ422" s="10"/>
      <c r="VR422" s="10"/>
      <c r="VS422" s="10"/>
      <c r="VT422" s="10"/>
      <c r="VU422" s="10"/>
      <c r="VV422" s="10"/>
      <c r="VW422" s="10"/>
      <c r="VX422" s="10"/>
      <c r="VY422" s="10"/>
      <c r="VZ422" s="10"/>
      <c r="WA422" s="10"/>
      <c r="WB422" s="10"/>
      <c r="WC422" s="10"/>
      <c r="WD422" s="10"/>
      <c r="WE422" s="10"/>
      <c r="WF422" s="10"/>
      <c r="WG422" s="10"/>
      <c r="WH422" s="10"/>
      <c r="WI422" s="10"/>
      <c r="WJ422" s="10"/>
      <c r="WK422" s="10"/>
      <c r="WL422" s="10"/>
      <c r="WM422" s="10"/>
      <c r="WN422" s="10"/>
      <c r="WO422" s="10"/>
      <c r="WP422" s="10"/>
      <c r="WQ422" s="10"/>
      <c r="WR422" s="10"/>
      <c r="WS422" s="10"/>
      <c r="WT422" s="10"/>
      <c r="WU422" s="10"/>
      <c r="WV422" s="10"/>
      <c r="WW422" s="10"/>
      <c r="WX422" s="10"/>
      <c r="WY422" s="10"/>
      <c r="WZ422" s="10"/>
      <c r="XA422" s="10"/>
      <c r="XB422" s="10"/>
      <c r="XC422" s="10"/>
      <c r="XD422" s="10"/>
      <c r="XE422" s="10"/>
      <c r="XF422" s="10"/>
      <c r="XG422" s="10"/>
      <c r="XH422" s="10"/>
      <c r="XI422" s="10"/>
      <c r="XJ422" s="10"/>
      <c r="XK422" s="10"/>
      <c r="XL422" s="10"/>
      <c r="XM422" s="10"/>
      <c r="XN422" s="10"/>
      <c r="XO422" s="10"/>
      <c r="XP422" s="10"/>
      <c r="XQ422" s="10"/>
      <c r="XR422" s="10"/>
      <c r="XS422" s="10"/>
      <c r="XT422" s="10"/>
      <c r="XU422" s="10"/>
      <c r="XV422" s="10"/>
      <c r="XW422" s="10"/>
      <c r="XX422" s="10"/>
      <c r="XY422" s="10"/>
      <c r="XZ422" s="10"/>
      <c r="YA422" s="10"/>
      <c r="YB422" s="10"/>
      <c r="YC422" s="10"/>
      <c r="YD422" s="10"/>
      <c r="YE422" s="10"/>
      <c r="YF422" s="10"/>
      <c r="YG422" s="10"/>
      <c r="YH422" s="10"/>
      <c r="YI422" s="10"/>
      <c r="YJ422" s="10"/>
      <c r="YK422" s="10"/>
      <c r="YL422" s="10"/>
      <c r="YM422" s="10"/>
      <c r="YN422" s="10"/>
      <c r="YO422" s="10"/>
      <c r="YP422" s="10"/>
      <c r="YQ422" s="10"/>
      <c r="YR422" s="10"/>
      <c r="YS422" s="10"/>
      <c r="YT422" s="10"/>
      <c r="YU422" s="10"/>
      <c r="YV422" s="10"/>
      <c r="YW422" s="10"/>
      <c r="YX422" s="10"/>
      <c r="YY422" s="10"/>
      <c r="YZ422" s="10"/>
      <c r="ZA422" s="10"/>
      <c r="ZB422" s="10"/>
      <c r="ZC422" s="10"/>
      <c r="ZD422" s="10"/>
      <c r="ZE422" s="10"/>
      <c r="ZF422" s="10"/>
      <c r="ZG422" s="10"/>
      <c r="ZH422" s="10"/>
      <c r="ZI422" s="10"/>
      <c r="ZJ422" s="10"/>
      <c r="ZK422" s="10"/>
      <c r="ZL422" s="10"/>
      <c r="ZM422" s="10"/>
      <c r="ZN422" s="10"/>
      <c r="ZO422" s="10"/>
      <c r="ZP422" s="10"/>
      <c r="ZQ422" s="10"/>
      <c r="ZR422" s="10"/>
      <c r="ZS422" s="10"/>
      <c r="ZT422" s="10"/>
      <c r="ZU422" s="10"/>
      <c r="ZV422" s="10"/>
      <c r="ZW422" s="10"/>
      <c r="ZX422" s="10"/>
      <c r="ZY422" s="10"/>
      <c r="ZZ422" s="10"/>
      <c r="AAA422" s="10"/>
      <c r="AAB422" s="10"/>
      <c r="AAC422" s="10"/>
      <c r="AAD422" s="10"/>
      <c r="AAE422" s="10"/>
      <c r="AAF422" s="10"/>
      <c r="AAG422" s="10"/>
      <c r="AAH422" s="10"/>
      <c r="AAI422" s="10"/>
      <c r="AAJ422" s="10"/>
      <c r="AAK422" s="10"/>
      <c r="AAL422" s="10"/>
      <c r="AAM422" s="10"/>
      <c r="AAN422" s="10"/>
      <c r="AAO422" s="10"/>
      <c r="AAP422" s="10"/>
      <c r="AAQ422" s="10"/>
      <c r="AAR422" s="10"/>
      <c r="AAS422" s="10"/>
      <c r="AAT422" s="10"/>
      <c r="AAU422" s="10"/>
      <c r="AAV422" s="10"/>
      <c r="AAW422" s="10"/>
      <c r="AAX422" s="10"/>
      <c r="AAY422" s="10"/>
      <c r="AAZ422" s="10"/>
      <c r="ABA422" s="10"/>
      <c r="ABB422" s="10"/>
      <c r="ABC422" s="10"/>
      <c r="ABD422" s="10"/>
      <c r="ABE422" s="10"/>
      <c r="ABF422" s="10"/>
      <c r="ABG422" s="10"/>
      <c r="ABH422" s="10"/>
      <c r="ABI422" s="10"/>
      <c r="ABJ422" s="10"/>
      <c r="ABK422" s="10"/>
      <c r="ABL422" s="10"/>
      <c r="ABM422" s="10"/>
      <c r="ABN422" s="10"/>
      <c r="ABO422" s="10"/>
      <c r="ABP422" s="10"/>
      <c r="ABQ422" s="10"/>
      <c r="ABR422" s="10"/>
      <c r="ABS422" s="10"/>
      <c r="ABT422" s="10"/>
      <c r="ABU422" s="10"/>
      <c r="ABV422" s="10"/>
      <c r="ABW422" s="10"/>
      <c r="ABX422" s="10"/>
      <c r="ABY422" s="10"/>
      <c r="ABZ422" s="10"/>
      <c r="ACA422" s="10"/>
      <c r="ACB422" s="10"/>
      <c r="ACC422" s="10"/>
      <c r="ACD422" s="10"/>
      <c r="ACE422" s="10"/>
      <c r="ACF422" s="10"/>
      <c r="ACG422" s="10"/>
      <c r="ACH422" s="10"/>
      <c r="ACI422" s="10"/>
      <c r="ACJ422" s="10"/>
      <c r="ACK422" s="10"/>
      <c r="ACL422" s="10"/>
      <c r="ACM422" s="10"/>
      <c r="ACN422" s="10"/>
      <c r="ACO422" s="10"/>
      <c r="ACP422" s="10"/>
      <c r="ACQ422" s="10"/>
      <c r="ACR422" s="10"/>
      <c r="ACS422" s="10"/>
      <c r="ACT422" s="10"/>
      <c r="ACU422" s="10"/>
      <c r="ACV422" s="10"/>
      <c r="ACW422" s="10"/>
      <c r="ACX422" s="10"/>
      <c r="ACY422" s="10"/>
      <c r="ACZ422" s="10"/>
      <c r="ADA422" s="10"/>
      <c r="ADB422" s="10"/>
      <c r="ADC422" s="10"/>
      <c r="ADD422" s="10"/>
      <c r="ADE422" s="10"/>
      <c r="ADF422" s="10"/>
      <c r="ADG422" s="10"/>
      <c r="ADH422" s="10"/>
      <c r="ADI422" s="10"/>
      <c r="ADJ422" s="10"/>
      <c r="ADK422" s="10"/>
      <c r="ADL422" s="10"/>
      <c r="ADM422" s="10"/>
      <c r="ADN422" s="10"/>
      <c r="ADO422" s="10"/>
      <c r="ADP422" s="10"/>
      <c r="ADQ422" s="10"/>
      <c r="ADR422" s="10"/>
      <c r="ADS422" s="10"/>
      <c r="ADT422" s="10"/>
      <c r="ADU422" s="10"/>
      <c r="ADV422" s="10"/>
      <c r="ADW422" s="10"/>
      <c r="ADX422" s="10"/>
      <c r="ADY422" s="10"/>
      <c r="ADZ422" s="10"/>
      <c r="AEA422" s="10"/>
      <c r="AEB422" s="10"/>
      <c r="AEC422" s="10"/>
      <c r="AED422" s="10"/>
      <c r="AEE422" s="10"/>
      <c r="AEF422" s="10"/>
      <c r="AEG422" s="10"/>
      <c r="AEH422" s="10"/>
      <c r="AEI422" s="10"/>
      <c r="AEJ422" s="10"/>
      <c r="AEK422" s="10"/>
      <c r="AEL422" s="10"/>
      <c r="AEM422" s="10"/>
      <c r="AEN422" s="10"/>
      <c r="AEO422" s="10"/>
      <c r="AEP422" s="10"/>
      <c r="AEQ422" s="10"/>
      <c r="AER422" s="10"/>
      <c r="AES422" s="10"/>
      <c r="AET422" s="10"/>
      <c r="AEU422" s="10"/>
      <c r="AEV422" s="10"/>
      <c r="AEW422" s="10"/>
      <c r="AEX422" s="10"/>
      <c r="AEY422" s="10"/>
      <c r="AEZ422" s="10"/>
      <c r="AFA422" s="10"/>
      <c r="AFB422" s="10"/>
      <c r="AFC422" s="10"/>
      <c r="AFD422" s="10"/>
      <c r="AFE422" s="10"/>
      <c r="AFF422" s="10"/>
      <c r="AFG422" s="10"/>
      <c r="AFH422" s="10"/>
      <c r="AFI422" s="10"/>
      <c r="AFJ422" s="10"/>
      <c r="AFK422" s="10"/>
      <c r="AFL422" s="10"/>
      <c r="AFM422" s="10"/>
      <c r="AFN422" s="10"/>
      <c r="AFO422" s="10"/>
      <c r="AFP422" s="10"/>
      <c r="AFQ422" s="10"/>
      <c r="AFR422" s="10"/>
      <c r="AFS422" s="10"/>
      <c r="AFT422" s="10"/>
      <c r="AFU422" s="10"/>
      <c r="AFV422" s="10"/>
      <c r="AFW422" s="10"/>
      <c r="AFX422" s="10"/>
      <c r="AFY422" s="10"/>
      <c r="AFZ422" s="10"/>
      <c r="AGA422" s="10"/>
      <c r="AGB422" s="10"/>
      <c r="AGC422" s="10"/>
      <c r="AGD422" s="10"/>
      <c r="AGE422" s="10"/>
      <c r="AGF422" s="10"/>
      <c r="AGG422" s="10"/>
      <c r="AGH422" s="10"/>
      <c r="AGI422" s="10"/>
      <c r="AGJ422" s="10"/>
      <c r="AGK422" s="10"/>
      <c r="AGL422" s="10"/>
      <c r="AGM422" s="10"/>
      <c r="AGN422" s="10"/>
      <c r="AGO422" s="10"/>
      <c r="AGP422" s="10"/>
      <c r="AGQ422" s="10"/>
      <c r="AGR422" s="10"/>
      <c r="AGS422" s="10"/>
      <c r="AGT422" s="10"/>
      <c r="AGU422" s="10"/>
      <c r="AGV422" s="10"/>
      <c r="AGW422" s="10"/>
      <c r="AGX422" s="10"/>
      <c r="AGY422" s="10"/>
      <c r="AGZ422" s="10"/>
      <c r="AHA422" s="10"/>
      <c r="AHB422" s="10"/>
      <c r="AHC422" s="10"/>
      <c r="AHD422" s="10"/>
      <c r="AHE422" s="10"/>
      <c r="AHF422" s="10"/>
      <c r="AHG422" s="10"/>
      <c r="AHH422" s="10"/>
      <c r="AHI422" s="10"/>
      <c r="AHJ422" s="10"/>
      <c r="AHK422" s="10"/>
      <c r="AHL422" s="10"/>
      <c r="AHM422" s="10"/>
      <c r="AHN422" s="10"/>
      <c r="AHO422" s="10"/>
      <c r="AHP422" s="10"/>
      <c r="AHQ422" s="10"/>
      <c r="AHR422" s="10"/>
      <c r="AHS422" s="10"/>
      <c r="AHT422" s="10"/>
      <c r="AHU422" s="10"/>
      <c r="AHV422" s="10"/>
      <c r="AHW422" s="10"/>
      <c r="AHX422" s="10"/>
      <c r="AHY422" s="10"/>
      <c r="AHZ422" s="10"/>
      <c r="AIA422" s="10"/>
      <c r="AIB422" s="10"/>
      <c r="AIC422" s="10"/>
      <c r="AID422" s="10"/>
      <c r="AIE422" s="10"/>
      <c r="AIF422" s="10"/>
      <c r="AIG422" s="10"/>
      <c r="AIH422" s="10"/>
      <c r="AII422" s="10"/>
      <c r="AIJ422" s="10"/>
      <c r="AIK422" s="10"/>
      <c r="AIL422" s="10"/>
      <c r="AIM422" s="10"/>
      <c r="AIN422" s="10"/>
      <c r="AIO422" s="10"/>
      <c r="AIP422" s="10"/>
      <c r="AIQ422" s="10"/>
      <c r="AIR422" s="10"/>
      <c r="AIS422" s="10"/>
      <c r="AIT422" s="10"/>
      <c r="AIU422" s="10"/>
      <c r="AIV422" s="10"/>
      <c r="AIW422" s="10"/>
      <c r="AIX422" s="10"/>
      <c r="AIY422" s="10"/>
      <c r="AIZ422" s="10"/>
      <c r="AJA422" s="10"/>
      <c r="AJB422" s="10"/>
      <c r="AJC422" s="10"/>
      <c r="AJD422" s="10"/>
      <c r="AJE422" s="10"/>
      <c r="AJF422" s="10"/>
      <c r="AJG422" s="10"/>
      <c r="AJH422" s="10"/>
      <c r="AJI422" s="10"/>
      <c r="AJJ422" s="10"/>
      <c r="AJK422" s="10"/>
      <c r="AJL422" s="10"/>
      <c r="AJM422" s="10"/>
      <c r="AJN422" s="10"/>
      <c r="AJO422" s="10"/>
      <c r="AJP422" s="10"/>
      <c r="AJQ422" s="10"/>
      <c r="AJR422" s="10"/>
      <c r="AJS422" s="10"/>
      <c r="AJT422" s="10"/>
      <c r="AJU422" s="10"/>
      <c r="AJV422" s="10"/>
      <c r="AJW422" s="10"/>
      <c r="AJX422" s="10"/>
      <c r="AJY422" s="10"/>
      <c r="AJZ422" s="10"/>
      <c r="AKA422" s="10"/>
      <c r="AKB422" s="10"/>
      <c r="AKC422" s="10"/>
      <c r="AKD422" s="10"/>
      <c r="AKE422" s="10"/>
      <c r="AKF422" s="10"/>
      <c r="AKG422" s="10"/>
      <c r="AKH422" s="10"/>
      <c r="AKI422" s="10"/>
      <c r="AKJ422" s="10"/>
      <c r="AKK422" s="10"/>
      <c r="AKL422" s="10"/>
      <c r="AKM422" s="10"/>
      <c r="AKN422" s="10"/>
      <c r="AKO422" s="10"/>
      <c r="AKP422" s="10"/>
      <c r="AKQ422" s="10"/>
      <c r="AKR422" s="10"/>
      <c r="AKS422" s="10"/>
      <c r="AKT422" s="10"/>
      <c r="AKU422" s="10"/>
      <c r="AKV422" s="10"/>
      <c r="AKW422" s="10"/>
      <c r="AKX422" s="10"/>
      <c r="AKY422" s="10"/>
      <c r="AKZ422" s="10"/>
      <c r="ALA422" s="10"/>
      <c r="ALB422" s="10"/>
      <c r="ALC422" s="10"/>
      <c r="ALD422" s="10"/>
      <c r="ALE422" s="10"/>
      <c r="ALF422" s="10"/>
      <c r="ALG422" s="10"/>
      <c r="ALH422" s="10"/>
      <c r="ALI422" s="10"/>
      <c r="ALJ422" s="10"/>
      <c r="ALK422" s="10"/>
      <c r="ALL422" s="10"/>
      <c r="ALM422" s="10"/>
      <c r="ALN422" s="10"/>
      <c r="ALO422" s="10"/>
      <c r="ALP422" s="10"/>
      <c r="ALQ422" s="10"/>
      <c r="ALR422" s="10"/>
      <c r="ALS422" s="10"/>
      <c r="ALT422" s="10"/>
      <c r="ALU422" s="10"/>
      <c r="ALV422" s="10"/>
      <c r="ALW422" s="10"/>
      <c r="ALX422" s="10"/>
      <c r="ALY422" s="10"/>
      <c r="ALZ422" s="10"/>
      <c r="AMA422" s="10"/>
      <c r="AMB422" s="10"/>
      <c r="AMC422" s="10"/>
      <c r="AMD422" s="10"/>
      <c r="AME422" s="10"/>
      <c r="AMF422" s="10"/>
      <c r="AMG422" s="10"/>
      <c r="AMH422" s="10"/>
      <c r="AMI422" s="10"/>
      <c r="AMJ422" s="10"/>
      <c r="AMK422" s="10"/>
      <c r="AML422" s="10"/>
      <c r="AMM422" s="10"/>
      <c r="AMN422" s="10"/>
      <c r="AMO422" s="10"/>
      <c r="AMP422" s="10"/>
      <c r="AMQ422" s="10"/>
      <c r="AMR422" s="10"/>
      <c r="AMS422" s="10"/>
      <c r="AMT422" s="10"/>
      <c r="AMU422" s="10"/>
      <c r="AMV422" s="10"/>
      <c r="AMW422" s="10"/>
      <c r="AMX422" s="10"/>
      <c r="AMY422" s="10"/>
      <c r="AMZ422" s="10"/>
      <c r="ANA422" s="10"/>
      <c r="ANB422" s="10"/>
      <c r="ANC422" s="10"/>
      <c r="AND422" s="10"/>
      <c r="ANE422" s="10"/>
      <c r="ANF422" s="10"/>
      <c r="ANG422" s="10"/>
      <c r="ANH422" s="10"/>
      <c r="ANI422" s="10"/>
      <c r="ANJ422" s="10"/>
      <c r="ANK422" s="10"/>
      <c r="ANL422" s="10"/>
      <c r="ANM422" s="10"/>
      <c r="ANN422" s="10"/>
      <c r="ANO422" s="10"/>
      <c r="ANP422" s="10"/>
      <c r="ANQ422" s="10"/>
      <c r="ANR422" s="10"/>
      <c r="ANS422" s="10"/>
      <c r="ANT422" s="10"/>
      <c r="ANU422" s="10"/>
      <c r="ANV422" s="10"/>
      <c r="ANW422" s="10"/>
      <c r="ANX422" s="10"/>
      <c r="ANY422" s="10"/>
      <c r="ANZ422" s="10"/>
      <c r="AOA422" s="10"/>
      <c r="AOB422" s="10"/>
      <c r="AOC422" s="10"/>
      <c r="AOD422" s="10"/>
      <c r="AOE422" s="10"/>
      <c r="AOF422" s="10"/>
      <c r="AOG422" s="10"/>
      <c r="AOH422" s="10"/>
      <c r="AOI422" s="10"/>
      <c r="AOJ422" s="10"/>
      <c r="AOK422" s="10"/>
      <c r="AOL422" s="10"/>
      <c r="AOM422" s="10"/>
      <c r="AON422" s="10"/>
      <c r="AOO422" s="10"/>
      <c r="AOP422" s="10"/>
      <c r="AOQ422" s="10"/>
      <c r="AOR422" s="10"/>
      <c r="AOS422" s="10"/>
      <c r="AOT422" s="10"/>
      <c r="AOU422" s="10"/>
      <c r="AOV422" s="10"/>
      <c r="AOW422" s="10"/>
      <c r="AOX422" s="10"/>
      <c r="AOY422" s="10"/>
      <c r="AOZ422" s="10"/>
      <c r="APA422" s="10"/>
      <c r="APB422" s="10"/>
      <c r="APC422" s="10"/>
      <c r="APD422" s="10"/>
      <c r="APE422" s="10"/>
      <c r="APF422" s="10"/>
      <c r="APG422" s="10"/>
      <c r="APH422" s="10"/>
      <c r="API422" s="10"/>
      <c r="APJ422" s="10"/>
      <c r="APK422" s="10"/>
      <c r="APL422" s="10"/>
      <c r="APM422" s="10"/>
      <c r="APN422" s="10"/>
      <c r="APO422" s="10"/>
      <c r="APP422" s="10"/>
      <c r="APQ422" s="10"/>
      <c r="APR422" s="10"/>
      <c r="APS422" s="10"/>
      <c r="APT422" s="10"/>
      <c r="APU422" s="10"/>
      <c r="APV422" s="10"/>
      <c r="APW422" s="10"/>
      <c r="APX422" s="10"/>
      <c r="APY422" s="10"/>
      <c r="APZ422" s="10"/>
      <c r="AQA422" s="10"/>
      <c r="AQB422" s="10"/>
      <c r="AQC422" s="10"/>
      <c r="AQD422" s="10"/>
      <c r="AQE422" s="10"/>
      <c r="AQF422" s="10"/>
      <c r="AQG422" s="10"/>
      <c r="AQH422" s="10"/>
      <c r="AQI422" s="10"/>
      <c r="AQJ422" s="10"/>
      <c r="AQK422" s="10"/>
      <c r="AQL422" s="10"/>
      <c r="AQM422" s="10"/>
      <c r="AQN422" s="10"/>
      <c r="AQO422" s="10"/>
      <c r="AQP422" s="10"/>
      <c r="AQQ422" s="10"/>
      <c r="AQR422" s="10"/>
      <c r="AQS422" s="10"/>
      <c r="AQT422" s="10"/>
      <c r="AQU422" s="10"/>
      <c r="AQV422" s="10"/>
      <c r="AQW422" s="10"/>
      <c r="AQX422" s="10"/>
      <c r="AQY422" s="10"/>
      <c r="AQZ422" s="10"/>
      <c r="ARA422" s="10"/>
      <c r="ARB422" s="10"/>
      <c r="ARC422" s="10"/>
      <c r="ARD422" s="10"/>
      <c r="ARE422" s="10"/>
      <c r="ARF422" s="10"/>
      <c r="ARG422" s="10"/>
      <c r="ARH422" s="10"/>
      <c r="ARI422" s="10"/>
      <c r="ARJ422" s="10"/>
      <c r="ARK422" s="10"/>
      <c r="ARL422" s="10"/>
      <c r="ARM422" s="10"/>
      <c r="ARN422" s="10"/>
      <c r="ARO422" s="10"/>
      <c r="ARP422" s="10"/>
      <c r="ARQ422" s="10"/>
      <c r="ARR422" s="10"/>
      <c r="ARS422" s="10"/>
      <c r="ART422" s="10"/>
      <c r="ARU422" s="10"/>
      <c r="ARV422" s="10"/>
      <c r="ARW422" s="10"/>
      <c r="ARX422" s="10"/>
      <c r="ARY422" s="10"/>
      <c r="ARZ422" s="10"/>
      <c r="ASA422" s="10"/>
      <c r="ASB422" s="10"/>
      <c r="ASC422" s="10"/>
      <c r="ASD422" s="10"/>
      <c r="ASE422" s="10"/>
      <c r="ASF422" s="10"/>
      <c r="ASG422" s="10"/>
      <c r="ASH422" s="10"/>
      <c r="ASI422" s="10"/>
      <c r="ASJ422" s="10"/>
      <c r="ASK422" s="10"/>
      <c r="ASL422" s="10"/>
      <c r="ASM422" s="10"/>
      <c r="ASN422" s="10"/>
      <c r="ASO422" s="10"/>
      <c r="ASP422" s="10"/>
      <c r="ASQ422" s="10"/>
      <c r="ASR422" s="10"/>
      <c r="ASS422" s="10"/>
      <c r="AST422" s="10"/>
      <c r="ASU422" s="10"/>
      <c r="ASV422" s="10"/>
      <c r="ASW422" s="10"/>
      <c r="ASX422" s="10"/>
      <c r="ASY422" s="10"/>
      <c r="ASZ422" s="10"/>
      <c r="ATA422" s="10"/>
      <c r="ATB422" s="10"/>
      <c r="ATC422" s="10"/>
      <c r="ATD422" s="10"/>
      <c r="ATE422" s="10"/>
      <c r="ATF422" s="10"/>
      <c r="ATG422" s="10"/>
      <c r="ATH422" s="10"/>
      <c r="ATI422" s="10"/>
      <c r="ATJ422" s="10"/>
      <c r="ATK422" s="10"/>
      <c r="ATL422" s="10"/>
      <c r="ATM422" s="10"/>
      <c r="ATN422" s="10"/>
      <c r="ATO422" s="10"/>
      <c r="ATP422" s="10"/>
      <c r="ATQ422" s="10"/>
      <c r="ATR422" s="10"/>
      <c r="ATS422" s="10"/>
      <c r="ATT422" s="10"/>
      <c r="ATU422" s="10"/>
      <c r="ATV422" s="10"/>
      <c r="ATW422" s="10"/>
      <c r="ATX422" s="10"/>
      <c r="ATY422" s="10"/>
      <c r="ATZ422" s="10"/>
      <c r="AUA422" s="10"/>
      <c r="AUB422" s="10"/>
      <c r="AUC422" s="10"/>
      <c r="AUD422" s="10"/>
      <c r="AUE422" s="10"/>
      <c r="AUF422" s="10"/>
      <c r="AUG422" s="10"/>
      <c r="AUH422" s="10"/>
      <c r="AUI422" s="10"/>
      <c r="AUJ422" s="10"/>
      <c r="AUK422" s="10"/>
      <c r="AUL422" s="10"/>
      <c r="AUM422" s="10"/>
      <c r="AUN422" s="10"/>
      <c r="AUO422" s="10"/>
      <c r="AUP422" s="10"/>
      <c r="AUQ422" s="10"/>
      <c r="AUR422" s="10"/>
      <c r="AUS422" s="10"/>
      <c r="AUT422" s="10"/>
      <c r="AUU422" s="10"/>
      <c r="AUV422" s="10"/>
      <c r="AUW422" s="10"/>
      <c r="AUX422" s="10"/>
      <c r="AUY422" s="10"/>
      <c r="AUZ422" s="10"/>
      <c r="AVA422" s="10"/>
      <c r="AVB422" s="10"/>
      <c r="AVC422" s="10"/>
      <c r="AVD422" s="10"/>
      <c r="AVE422" s="10"/>
      <c r="AVF422" s="10"/>
      <c r="AVG422" s="10"/>
      <c r="AVH422" s="10"/>
      <c r="AVI422" s="10"/>
      <c r="AVJ422" s="10"/>
      <c r="AVK422" s="10"/>
      <c r="AVL422" s="10"/>
      <c r="AVM422" s="10"/>
      <c r="AVN422" s="10"/>
      <c r="AVO422" s="10"/>
      <c r="AVP422" s="10"/>
      <c r="AVQ422" s="10"/>
      <c r="AVR422" s="10"/>
      <c r="AVS422" s="10"/>
      <c r="AVT422" s="10"/>
      <c r="AVU422" s="10"/>
      <c r="AVV422" s="10"/>
      <c r="AVW422" s="10"/>
      <c r="AVX422" s="10"/>
      <c r="AVY422" s="10"/>
      <c r="AVZ422" s="10"/>
      <c r="AWA422" s="10"/>
      <c r="AWB422" s="10"/>
      <c r="AWC422" s="10"/>
      <c r="AWD422" s="10"/>
      <c r="AWE422" s="10"/>
      <c r="AWF422" s="10"/>
      <c r="AWG422" s="10"/>
      <c r="AWH422" s="10"/>
      <c r="AWI422" s="10"/>
      <c r="AWJ422" s="10"/>
      <c r="AWK422" s="10"/>
      <c r="AWL422" s="10"/>
      <c r="AWM422" s="10"/>
      <c r="AWN422" s="10"/>
      <c r="AWO422" s="10"/>
      <c r="AWP422" s="10"/>
      <c r="AWQ422" s="10"/>
      <c r="AWR422" s="10"/>
      <c r="AWS422" s="10"/>
      <c r="AWT422" s="10"/>
      <c r="AWU422" s="10"/>
      <c r="AWV422" s="10"/>
      <c r="AWW422" s="10"/>
      <c r="AWX422" s="10"/>
      <c r="AWY422" s="10"/>
      <c r="AWZ422" s="10"/>
      <c r="AXA422" s="10"/>
      <c r="AXB422" s="10"/>
      <c r="AXC422" s="10"/>
      <c r="AXD422" s="10"/>
      <c r="AXE422" s="10"/>
      <c r="AXF422" s="10"/>
      <c r="AXG422" s="10"/>
      <c r="AXH422" s="10"/>
      <c r="AXI422" s="10"/>
      <c r="AXJ422" s="10"/>
      <c r="AXK422" s="10"/>
      <c r="AXL422" s="10"/>
      <c r="AXM422" s="10"/>
      <c r="AXN422" s="10"/>
      <c r="AXO422" s="10"/>
      <c r="AXP422" s="10"/>
      <c r="AXQ422" s="10"/>
      <c r="AXR422" s="10"/>
      <c r="AXS422" s="10"/>
      <c r="AXT422" s="10"/>
      <c r="AXU422" s="10"/>
      <c r="AXV422" s="10"/>
      <c r="AXW422" s="10"/>
      <c r="AXX422" s="10"/>
      <c r="AXY422" s="10"/>
      <c r="AXZ422" s="10"/>
      <c r="AYA422" s="10"/>
      <c r="AYB422" s="10"/>
      <c r="AYC422" s="10"/>
      <c r="AYD422" s="10"/>
      <c r="AYE422" s="10"/>
      <c r="AYF422" s="10"/>
      <c r="AYG422" s="10"/>
      <c r="AYH422" s="10"/>
      <c r="AYI422" s="10"/>
      <c r="AYJ422" s="10"/>
      <c r="AYK422" s="10"/>
      <c r="AYL422" s="10"/>
      <c r="AYM422" s="10"/>
      <c r="AYN422" s="10"/>
      <c r="AYO422" s="10"/>
      <c r="AYP422" s="10"/>
      <c r="AYQ422" s="10"/>
      <c r="AYR422" s="10"/>
      <c r="AYS422" s="10"/>
      <c r="AYT422" s="10"/>
      <c r="AYU422" s="10"/>
      <c r="AYV422" s="10"/>
      <c r="AYW422" s="10"/>
      <c r="AYX422" s="10"/>
      <c r="AYY422" s="10"/>
      <c r="AYZ422" s="10"/>
      <c r="AZA422" s="10"/>
      <c r="AZB422" s="10"/>
      <c r="AZC422" s="10"/>
      <c r="AZD422" s="10"/>
      <c r="AZE422" s="10"/>
      <c r="AZF422" s="10"/>
      <c r="AZG422" s="10"/>
      <c r="AZH422" s="10"/>
      <c r="AZI422" s="10"/>
      <c r="AZJ422" s="10"/>
      <c r="AZK422" s="10"/>
      <c r="AZL422" s="10"/>
      <c r="AZM422" s="10"/>
      <c r="AZN422" s="10"/>
      <c r="AZO422" s="10"/>
      <c r="AZP422" s="10"/>
      <c r="AZQ422" s="10"/>
      <c r="AZR422" s="10"/>
      <c r="AZS422" s="10"/>
      <c r="AZT422" s="10"/>
      <c r="AZU422" s="10"/>
      <c r="AZV422" s="10"/>
      <c r="AZW422" s="10"/>
      <c r="AZX422" s="10"/>
      <c r="AZY422" s="10"/>
      <c r="AZZ422" s="10"/>
      <c r="BAA422" s="10"/>
      <c r="BAB422" s="10"/>
      <c r="BAC422" s="10"/>
      <c r="BAD422" s="10"/>
      <c r="BAE422" s="10"/>
      <c r="BAF422" s="10"/>
      <c r="BAG422" s="10"/>
      <c r="BAH422" s="10"/>
      <c r="BAI422" s="10"/>
      <c r="BAJ422" s="10"/>
      <c r="BAK422" s="10"/>
      <c r="BAL422" s="10"/>
      <c r="BAM422" s="10"/>
      <c r="BAN422" s="10"/>
      <c r="BAO422" s="10"/>
      <c r="BAP422" s="10"/>
      <c r="BAQ422" s="10"/>
      <c r="BAR422" s="10"/>
      <c r="BAS422" s="10"/>
      <c r="BAT422" s="10"/>
      <c r="BAU422" s="10"/>
      <c r="BAV422" s="10"/>
      <c r="BAW422" s="10"/>
      <c r="BAX422" s="10"/>
      <c r="BAY422" s="10"/>
      <c r="BAZ422" s="10"/>
      <c r="BBA422" s="10"/>
      <c r="BBB422" s="10"/>
      <c r="BBC422" s="10"/>
      <c r="BBD422" s="10"/>
      <c r="BBE422" s="10"/>
      <c r="BBF422" s="10"/>
      <c r="BBG422" s="10"/>
      <c r="BBH422" s="10"/>
      <c r="BBI422" s="10"/>
      <c r="BBJ422" s="10"/>
      <c r="BBK422" s="10"/>
      <c r="BBL422" s="10"/>
      <c r="BBM422" s="10"/>
      <c r="BBN422" s="10"/>
      <c r="BBO422" s="10"/>
      <c r="BBP422" s="10"/>
      <c r="BBQ422" s="10"/>
      <c r="BBR422" s="10"/>
      <c r="BBS422" s="10"/>
      <c r="BBT422" s="10"/>
      <c r="BBU422" s="10"/>
      <c r="BBV422" s="10"/>
      <c r="BBW422" s="10"/>
      <c r="BBX422" s="10"/>
      <c r="BBY422" s="10"/>
      <c r="BBZ422" s="10"/>
      <c r="BCA422" s="10"/>
      <c r="BCB422" s="10"/>
      <c r="BCC422" s="10"/>
      <c r="BCD422" s="10"/>
      <c r="BCE422" s="10"/>
      <c r="BCF422" s="10"/>
      <c r="BCG422" s="10"/>
      <c r="BCH422" s="10"/>
      <c r="BCI422" s="10"/>
      <c r="BCJ422" s="10"/>
      <c r="BCK422" s="10"/>
      <c r="BCL422" s="10"/>
      <c r="BCM422" s="10"/>
      <c r="BCN422" s="10"/>
      <c r="BCO422" s="10"/>
      <c r="BCP422" s="10"/>
      <c r="BCQ422" s="10"/>
      <c r="BCR422" s="10"/>
      <c r="BCS422" s="10"/>
      <c r="BCT422" s="10"/>
    </row>
    <row r="423" spans="1:1450" s="37" customFormat="1" x14ac:dyDescent="0.25">
      <c r="A423" s="17" t="s">
        <v>630</v>
      </c>
      <c r="B423" s="43" t="s">
        <v>630</v>
      </c>
      <c r="C423" s="43" t="s">
        <v>84</v>
      </c>
      <c r="D423" s="43" t="s">
        <v>729</v>
      </c>
      <c r="E423" s="43" t="s">
        <v>725</v>
      </c>
      <c r="F423" s="43" t="s">
        <v>632</v>
      </c>
      <c r="G423" s="43">
        <v>24117</v>
      </c>
      <c r="H423" s="43">
        <v>3131</v>
      </c>
      <c r="I423" s="43">
        <v>2858</v>
      </c>
      <c r="J423" s="43"/>
      <c r="K423" s="43"/>
      <c r="L423" s="29"/>
      <c r="M423" s="29"/>
      <c r="N423" s="29"/>
      <c r="O423" s="29" t="str">
        <f t="shared" si="70"/>
        <v/>
      </c>
      <c r="P423" s="29"/>
      <c r="Q423" s="44">
        <f>ABS(G423-$K$420)</f>
        <v>2668.2000000000007</v>
      </c>
      <c r="R423" s="30">
        <f>IF(Q423&gt;$P$420,"",G423)</f>
        <v>24117</v>
      </c>
      <c r="S423" s="30">
        <f t="shared" si="71"/>
        <v>2858</v>
      </c>
      <c r="T423" s="29"/>
      <c r="U423" s="29"/>
      <c r="V423" s="29"/>
      <c r="W423" s="44">
        <f>IF(R423="","",((R423-$T$420)/S423)^2)</f>
        <v>0.87159014437026527</v>
      </c>
      <c r="X423" s="29"/>
      <c r="Y423" s="31"/>
      <c r="Z423" s="31"/>
      <c r="AA423" s="31"/>
      <c r="AB423" s="31"/>
      <c r="AC423" s="29"/>
      <c r="AD423" s="29"/>
      <c r="AE423" s="29"/>
      <c r="AF423" s="29"/>
      <c r="AG423" s="63"/>
      <c r="AH423" s="32"/>
      <c r="AI423" s="32"/>
      <c r="AJ423" s="32"/>
      <c r="AK423" s="32"/>
      <c r="AL423" s="29"/>
      <c r="AM423" s="29"/>
      <c r="AN423" s="29"/>
      <c r="AO423" s="29"/>
      <c r="AP423" s="29"/>
      <c r="AQ423" s="29"/>
      <c r="AR423" s="29"/>
      <c r="AS423" s="29"/>
      <c r="AT423" s="29"/>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c r="HU423" s="10"/>
      <c r="HV423" s="10"/>
      <c r="HW423" s="10"/>
      <c r="HX423" s="10"/>
      <c r="HY423" s="10"/>
      <c r="HZ423" s="10"/>
      <c r="IA423" s="10"/>
      <c r="IB423" s="10"/>
      <c r="IC423" s="10"/>
      <c r="ID423" s="10"/>
      <c r="IE423" s="10"/>
      <c r="IF423" s="10"/>
      <c r="IG423" s="10"/>
      <c r="IH423" s="10"/>
      <c r="II423" s="10"/>
      <c r="IJ423" s="10"/>
      <c r="IK423" s="10"/>
      <c r="IL423" s="10"/>
      <c r="IM423" s="10"/>
      <c r="IN423" s="10"/>
      <c r="IO423" s="10"/>
      <c r="IP423" s="10"/>
      <c r="IQ423" s="10"/>
      <c r="IR423" s="10"/>
      <c r="IS423" s="10"/>
      <c r="IT423" s="10"/>
      <c r="IU423" s="10"/>
      <c r="IV423" s="10"/>
      <c r="IW423" s="10"/>
      <c r="IX423" s="10"/>
      <c r="IY423" s="10"/>
      <c r="IZ423" s="10"/>
      <c r="JA423" s="10"/>
      <c r="JB423" s="10"/>
      <c r="JC423" s="10"/>
      <c r="JD423" s="10"/>
      <c r="JE423" s="10"/>
      <c r="JF423" s="10"/>
      <c r="JG423" s="10"/>
      <c r="JH423" s="10"/>
      <c r="JI423" s="10"/>
      <c r="JJ423" s="10"/>
      <c r="JK423" s="10"/>
      <c r="JL423" s="10"/>
      <c r="JM423" s="10"/>
      <c r="JN423" s="10"/>
      <c r="JO423" s="10"/>
      <c r="JP423" s="10"/>
      <c r="JQ423" s="10"/>
      <c r="JR423" s="10"/>
      <c r="JS423" s="10"/>
      <c r="JT423" s="10"/>
      <c r="JU423" s="10"/>
      <c r="JV423" s="10"/>
      <c r="JW423" s="10"/>
      <c r="JX423" s="10"/>
      <c r="JY423" s="10"/>
      <c r="JZ423" s="10"/>
      <c r="KA423" s="10"/>
      <c r="KB423" s="10"/>
      <c r="KC423" s="10"/>
      <c r="KD423" s="10"/>
      <c r="KE423" s="10"/>
      <c r="KF423" s="10"/>
      <c r="KG423" s="10"/>
      <c r="KH423" s="10"/>
      <c r="KI423" s="10"/>
      <c r="KJ423" s="10"/>
      <c r="KK423" s="10"/>
      <c r="KL423" s="10"/>
      <c r="KM423" s="10"/>
      <c r="KN423" s="10"/>
      <c r="KO423" s="10"/>
      <c r="KP423" s="10"/>
      <c r="KQ423" s="10"/>
      <c r="KR423" s="10"/>
      <c r="KS423" s="10"/>
      <c r="KT423" s="10"/>
      <c r="KU423" s="10"/>
      <c r="KV423" s="10"/>
      <c r="KW423" s="10"/>
      <c r="KX423" s="10"/>
      <c r="KY423" s="10"/>
      <c r="KZ423" s="10"/>
      <c r="LA423" s="10"/>
      <c r="LB423" s="10"/>
      <c r="LC423" s="10"/>
      <c r="LD423" s="10"/>
      <c r="LE423" s="10"/>
      <c r="LF423" s="10"/>
      <c r="LG423" s="10"/>
      <c r="LH423" s="10"/>
      <c r="LI423" s="10"/>
      <c r="LJ423" s="10"/>
      <c r="LK423" s="10"/>
      <c r="LL423" s="10"/>
      <c r="LM423" s="10"/>
      <c r="LN423" s="10"/>
      <c r="LO423" s="10"/>
      <c r="LP423" s="10"/>
      <c r="LQ423" s="10"/>
      <c r="LR423" s="10"/>
      <c r="LS423" s="10"/>
      <c r="LT423" s="10"/>
      <c r="LU423" s="10"/>
      <c r="LV423" s="10"/>
      <c r="LW423" s="10"/>
      <c r="LX423" s="10"/>
      <c r="LY423" s="10"/>
      <c r="LZ423" s="10"/>
      <c r="MA423" s="10"/>
      <c r="MB423" s="10"/>
      <c r="MC423" s="10"/>
      <c r="MD423" s="10"/>
      <c r="ME423" s="10"/>
      <c r="MF423" s="10"/>
      <c r="MG423" s="10"/>
      <c r="MH423" s="10"/>
      <c r="MI423" s="10"/>
      <c r="MJ423" s="10"/>
      <c r="MK423" s="10"/>
      <c r="ML423" s="10"/>
      <c r="MM423" s="10"/>
      <c r="MN423" s="10"/>
      <c r="MO423" s="10"/>
      <c r="MP423" s="10"/>
      <c r="MQ423" s="10"/>
      <c r="MR423" s="10"/>
      <c r="MS423" s="10"/>
      <c r="MT423" s="10"/>
      <c r="MU423" s="10"/>
      <c r="MV423" s="10"/>
      <c r="MW423" s="10"/>
      <c r="MX423" s="10"/>
      <c r="MY423" s="10"/>
      <c r="MZ423" s="10"/>
      <c r="NA423" s="10"/>
      <c r="NB423" s="10"/>
      <c r="NC423" s="10"/>
      <c r="ND423" s="10"/>
      <c r="NE423" s="10"/>
      <c r="NF423" s="10"/>
      <c r="NG423" s="10"/>
      <c r="NH423" s="10"/>
      <c r="NI423" s="10"/>
      <c r="NJ423" s="10"/>
      <c r="NK423" s="10"/>
      <c r="NL423" s="10"/>
      <c r="NM423" s="10"/>
      <c r="NN423" s="10"/>
      <c r="NO423" s="10"/>
      <c r="NP423" s="10"/>
      <c r="NQ423" s="10"/>
      <c r="NR423" s="10"/>
      <c r="NS423" s="10"/>
      <c r="NT423" s="10"/>
      <c r="NU423" s="10"/>
      <c r="NV423" s="10"/>
      <c r="NW423" s="10"/>
      <c r="NX423" s="10"/>
      <c r="NY423" s="10"/>
      <c r="NZ423" s="10"/>
      <c r="OA423" s="10"/>
      <c r="OB423" s="10"/>
      <c r="OC423" s="10"/>
      <c r="OD423" s="10"/>
      <c r="OE423" s="10"/>
      <c r="OF423" s="10"/>
      <c r="OG423" s="10"/>
      <c r="OH423" s="10"/>
      <c r="OI423" s="10"/>
      <c r="OJ423" s="10"/>
      <c r="OK423" s="10"/>
      <c r="OL423" s="10"/>
      <c r="OM423" s="10"/>
      <c r="ON423" s="10"/>
      <c r="OO423" s="10"/>
      <c r="OP423" s="10"/>
      <c r="OQ423" s="10"/>
      <c r="OR423" s="10"/>
      <c r="OS423" s="10"/>
      <c r="OT423" s="10"/>
      <c r="OU423" s="10"/>
      <c r="OV423" s="10"/>
      <c r="OW423" s="10"/>
      <c r="OX423" s="10"/>
      <c r="OY423" s="10"/>
      <c r="OZ423" s="10"/>
      <c r="PA423" s="10"/>
      <c r="PB423" s="10"/>
      <c r="PC423" s="10"/>
      <c r="PD423" s="10"/>
      <c r="PE423" s="10"/>
      <c r="PF423" s="10"/>
      <c r="PG423" s="10"/>
      <c r="PH423" s="10"/>
      <c r="PI423" s="10"/>
      <c r="PJ423" s="10"/>
      <c r="PK423" s="10"/>
      <c r="PL423" s="10"/>
      <c r="PM423" s="10"/>
      <c r="PN423" s="10"/>
      <c r="PO423" s="10"/>
      <c r="PP423" s="10"/>
      <c r="PQ423" s="10"/>
      <c r="PR423" s="10"/>
      <c r="PS423" s="10"/>
      <c r="PT423" s="10"/>
      <c r="PU423" s="10"/>
      <c r="PV423" s="10"/>
      <c r="PW423" s="10"/>
      <c r="PX423" s="10"/>
      <c r="PY423" s="10"/>
      <c r="PZ423" s="10"/>
      <c r="QA423" s="10"/>
      <c r="QB423" s="10"/>
      <c r="QC423" s="10"/>
      <c r="QD423" s="10"/>
      <c r="QE423" s="10"/>
      <c r="QF423" s="10"/>
      <c r="QG423" s="10"/>
      <c r="QH423" s="10"/>
      <c r="QI423" s="10"/>
      <c r="QJ423" s="10"/>
      <c r="QK423" s="10"/>
      <c r="QL423" s="10"/>
      <c r="QM423" s="10"/>
      <c r="QN423" s="10"/>
      <c r="QO423" s="10"/>
      <c r="QP423" s="10"/>
      <c r="QQ423" s="10"/>
      <c r="QR423" s="10"/>
      <c r="QS423" s="10"/>
      <c r="QT423" s="10"/>
      <c r="QU423" s="10"/>
      <c r="QV423" s="10"/>
      <c r="QW423" s="10"/>
      <c r="QX423" s="10"/>
      <c r="QY423" s="10"/>
      <c r="QZ423" s="10"/>
      <c r="RA423" s="10"/>
      <c r="RB423" s="10"/>
      <c r="RC423" s="10"/>
      <c r="RD423" s="10"/>
      <c r="RE423" s="10"/>
      <c r="RF423" s="10"/>
      <c r="RG423" s="10"/>
      <c r="RH423" s="10"/>
      <c r="RI423" s="10"/>
      <c r="RJ423" s="10"/>
      <c r="RK423" s="10"/>
      <c r="RL423" s="10"/>
      <c r="RM423" s="10"/>
      <c r="RN423" s="10"/>
      <c r="RO423" s="10"/>
      <c r="RP423" s="10"/>
      <c r="RQ423" s="10"/>
      <c r="RR423" s="10"/>
      <c r="RS423" s="10"/>
      <c r="RT423" s="10"/>
      <c r="RU423" s="10"/>
      <c r="RV423" s="10"/>
      <c r="RW423" s="10"/>
      <c r="RX423" s="10"/>
      <c r="RY423" s="10"/>
      <c r="RZ423" s="10"/>
      <c r="SA423" s="10"/>
      <c r="SB423" s="10"/>
      <c r="SC423" s="10"/>
      <c r="SD423" s="10"/>
      <c r="SE423" s="10"/>
      <c r="SF423" s="10"/>
      <c r="SG423" s="10"/>
      <c r="SH423" s="10"/>
      <c r="SI423" s="10"/>
      <c r="SJ423" s="10"/>
      <c r="SK423" s="10"/>
      <c r="SL423" s="10"/>
      <c r="SM423" s="10"/>
      <c r="SN423" s="10"/>
      <c r="SO423" s="10"/>
      <c r="SP423" s="10"/>
      <c r="SQ423" s="10"/>
      <c r="SR423" s="10"/>
      <c r="SS423" s="10"/>
      <c r="ST423" s="10"/>
      <c r="SU423" s="10"/>
      <c r="SV423" s="10"/>
      <c r="SW423" s="10"/>
      <c r="SX423" s="10"/>
      <c r="SY423" s="10"/>
      <c r="SZ423" s="10"/>
      <c r="TA423" s="10"/>
      <c r="TB423" s="10"/>
      <c r="TC423" s="10"/>
      <c r="TD423" s="10"/>
      <c r="TE423" s="10"/>
      <c r="TF423" s="10"/>
      <c r="TG423" s="10"/>
      <c r="TH423" s="10"/>
      <c r="TI423" s="10"/>
      <c r="TJ423" s="10"/>
      <c r="TK423" s="10"/>
      <c r="TL423" s="10"/>
      <c r="TM423" s="10"/>
      <c r="TN423" s="10"/>
      <c r="TO423" s="10"/>
      <c r="TP423" s="10"/>
      <c r="TQ423" s="10"/>
      <c r="TR423" s="10"/>
      <c r="TS423" s="10"/>
      <c r="TT423" s="10"/>
      <c r="TU423" s="10"/>
      <c r="TV423" s="10"/>
      <c r="TW423" s="10"/>
      <c r="TX423" s="10"/>
      <c r="TY423" s="10"/>
      <c r="TZ423" s="10"/>
      <c r="UA423" s="10"/>
      <c r="UB423" s="10"/>
      <c r="UC423" s="10"/>
      <c r="UD423" s="10"/>
      <c r="UE423" s="10"/>
      <c r="UF423" s="10"/>
      <c r="UG423" s="10"/>
      <c r="UH423" s="10"/>
      <c r="UI423" s="10"/>
      <c r="UJ423" s="10"/>
      <c r="UK423" s="10"/>
      <c r="UL423" s="10"/>
      <c r="UM423" s="10"/>
      <c r="UN423" s="10"/>
      <c r="UO423" s="10"/>
      <c r="UP423" s="10"/>
      <c r="UQ423" s="10"/>
      <c r="UR423" s="10"/>
      <c r="US423" s="10"/>
      <c r="UT423" s="10"/>
      <c r="UU423" s="10"/>
      <c r="UV423" s="10"/>
      <c r="UW423" s="10"/>
      <c r="UX423" s="10"/>
      <c r="UY423" s="10"/>
      <c r="UZ423" s="10"/>
      <c r="VA423" s="10"/>
      <c r="VB423" s="10"/>
      <c r="VC423" s="10"/>
      <c r="VD423" s="10"/>
      <c r="VE423" s="10"/>
      <c r="VF423" s="10"/>
      <c r="VG423" s="10"/>
      <c r="VH423" s="10"/>
      <c r="VI423" s="10"/>
      <c r="VJ423" s="10"/>
      <c r="VK423" s="10"/>
      <c r="VL423" s="10"/>
      <c r="VM423" s="10"/>
      <c r="VN423" s="10"/>
      <c r="VO423" s="10"/>
      <c r="VP423" s="10"/>
      <c r="VQ423" s="10"/>
      <c r="VR423" s="10"/>
      <c r="VS423" s="10"/>
      <c r="VT423" s="10"/>
      <c r="VU423" s="10"/>
      <c r="VV423" s="10"/>
      <c r="VW423" s="10"/>
      <c r="VX423" s="10"/>
      <c r="VY423" s="10"/>
      <c r="VZ423" s="10"/>
      <c r="WA423" s="10"/>
      <c r="WB423" s="10"/>
      <c r="WC423" s="10"/>
      <c r="WD423" s="10"/>
      <c r="WE423" s="10"/>
      <c r="WF423" s="10"/>
      <c r="WG423" s="10"/>
      <c r="WH423" s="10"/>
      <c r="WI423" s="10"/>
      <c r="WJ423" s="10"/>
      <c r="WK423" s="10"/>
      <c r="WL423" s="10"/>
      <c r="WM423" s="10"/>
      <c r="WN423" s="10"/>
      <c r="WO423" s="10"/>
      <c r="WP423" s="10"/>
      <c r="WQ423" s="10"/>
      <c r="WR423" s="10"/>
      <c r="WS423" s="10"/>
      <c r="WT423" s="10"/>
      <c r="WU423" s="10"/>
      <c r="WV423" s="10"/>
      <c r="WW423" s="10"/>
      <c r="WX423" s="10"/>
      <c r="WY423" s="10"/>
      <c r="WZ423" s="10"/>
      <c r="XA423" s="10"/>
      <c r="XB423" s="10"/>
      <c r="XC423" s="10"/>
      <c r="XD423" s="10"/>
      <c r="XE423" s="10"/>
      <c r="XF423" s="10"/>
      <c r="XG423" s="10"/>
      <c r="XH423" s="10"/>
      <c r="XI423" s="10"/>
      <c r="XJ423" s="10"/>
      <c r="XK423" s="10"/>
      <c r="XL423" s="10"/>
      <c r="XM423" s="10"/>
      <c r="XN423" s="10"/>
      <c r="XO423" s="10"/>
      <c r="XP423" s="10"/>
      <c r="XQ423" s="10"/>
      <c r="XR423" s="10"/>
      <c r="XS423" s="10"/>
      <c r="XT423" s="10"/>
      <c r="XU423" s="10"/>
      <c r="XV423" s="10"/>
      <c r="XW423" s="10"/>
      <c r="XX423" s="10"/>
      <c r="XY423" s="10"/>
      <c r="XZ423" s="10"/>
      <c r="YA423" s="10"/>
      <c r="YB423" s="10"/>
      <c r="YC423" s="10"/>
      <c r="YD423" s="10"/>
      <c r="YE423" s="10"/>
      <c r="YF423" s="10"/>
      <c r="YG423" s="10"/>
      <c r="YH423" s="10"/>
      <c r="YI423" s="10"/>
      <c r="YJ423" s="10"/>
      <c r="YK423" s="10"/>
      <c r="YL423" s="10"/>
      <c r="YM423" s="10"/>
      <c r="YN423" s="10"/>
      <c r="YO423" s="10"/>
      <c r="YP423" s="10"/>
      <c r="YQ423" s="10"/>
      <c r="YR423" s="10"/>
      <c r="YS423" s="10"/>
      <c r="YT423" s="10"/>
      <c r="YU423" s="10"/>
      <c r="YV423" s="10"/>
      <c r="YW423" s="10"/>
      <c r="YX423" s="10"/>
      <c r="YY423" s="10"/>
      <c r="YZ423" s="10"/>
      <c r="ZA423" s="10"/>
      <c r="ZB423" s="10"/>
      <c r="ZC423" s="10"/>
      <c r="ZD423" s="10"/>
      <c r="ZE423" s="10"/>
      <c r="ZF423" s="10"/>
      <c r="ZG423" s="10"/>
      <c r="ZH423" s="10"/>
      <c r="ZI423" s="10"/>
      <c r="ZJ423" s="10"/>
      <c r="ZK423" s="10"/>
      <c r="ZL423" s="10"/>
      <c r="ZM423" s="10"/>
      <c r="ZN423" s="10"/>
      <c r="ZO423" s="10"/>
      <c r="ZP423" s="10"/>
      <c r="ZQ423" s="10"/>
      <c r="ZR423" s="10"/>
      <c r="ZS423" s="10"/>
      <c r="ZT423" s="10"/>
      <c r="ZU423" s="10"/>
      <c r="ZV423" s="10"/>
      <c r="ZW423" s="10"/>
      <c r="ZX423" s="10"/>
      <c r="ZY423" s="10"/>
      <c r="ZZ423" s="10"/>
      <c r="AAA423" s="10"/>
      <c r="AAB423" s="10"/>
      <c r="AAC423" s="10"/>
      <c r="AAD423" s="10"/>
      <c r="AAE423" s="10"/>
      <c r="AAF423" s="10"/>
      <c r="AAG423" s="10"/>
      <c r="AAH423" s="10"/>
      <c r="AAI423" s="10"/>
      <c r="AAJ423" s="10"/>
      <c r="AAK423" s="10"/>
      <c r="AAL423" s="10"/>
      <c r="AAM423" s="10"/>
      <c r="AAN423" s="10"/>
      <c r="AAO423" s="10"/>
      <c r="AAP423" s="10"/>
      <c r="AAQ423" s="10"/>
      <c r="AAR423" s="10"/>
      <c r="AAS423" s="10"/>
      <c r="AAT423" s="10"/>
      <c r="AAU423" s="10"/>
      <c r="AAV423" s="10"/>
      <c r="AAW423" s="10"/>
      <c r="AAX423" s="10"/>
      <c r="AAY423" s="10"/>
      <c r="AAZ423" s="10"/>
      <c r="ABA423" s="10"/>
      <c r="ABB423" s="10"/>
      <c r="ABC423" s="10"/>
      <c r="ABD423" s="10"/>
      <c r="ABE423" s="10"/>
      <c r="ABF423" s="10"/>
      <c r="ABG423" s="10"/>
      <c r="ABH423" s="10"/>
      <c r="ABI423" s="10"/>
      <c r="ABJ423" s="10"/>
      <c r="ABK423" s="10"/>
      <c r="ABL423" s="10"/>
      <c r="ABM423" s="10"/>
      <c r="ABN423" s="10"/>
      <c r="ABO423" s="10"/>
      <c r="ABP423" s="10"/>
      <c r="ABQ423" s="10"/>
      <c r="ABR423" s="10"/>
      <c r="ABS423" s="10"/>
      <c r="ABT423" s="10"/>
      <c r="ABU423" s="10"/>
      <c r="ABV423" s="10"/>
      <c r="ABW423" s="10"/>
      <c r="ABX423" s="10"/>
      <c r="ABY423" s="10"/>
      <c r="ABZ423" s="10"/>
      <c r="ACA423" s="10"/>
      <c r="ACB423" s="10"/>
      <c r="ACC423" s="10"/>
      <c r="ACD423" s="10"/>
      <c r="ACE423" s="10"/>
      <c r="ACF423" s="10"/>
      <c r="ACG423" s="10"/>
      <c r="ACH423" s="10"/>
      <c r="ACI423" s="10"/>
      <c r="ACJ423" s="10"/>
      <c r="ACK423" s="10"/>
      <c r="ACL423" s="10"/>
      <c r="ACM423" s="10"/>
      <c r="ACN423" s="10"/>
      <c r="ACO423" s="10"/>
      <c r="ACP423" s="10"/>
      <c r="ACQ423" s="10"/>
      <c r="ACR423" s="10"/>
      <c r="ACS423" s="10"/>
      <c r="ACT423" s="10"/>
      <c r="ACU423" s="10"/>
      <c r="ACV423" s="10"/>
      <c r="ACW423" s="10"/>
      <c r="ACX423" s="10"/>
      <c r="ACY423" s="10"/>
      <c r="ACZ423" s="10"/>
      <c r="ADA423" s="10"/>
      <c r="ADB423" s="10"/>
      <c r="ADC423" s="10"/>
      <c r="ADD423" s="10"/>
      <c r="ADE423" s="10"/>
      <c r="ADF423" s="10"/>
      <c r="ADG423" s="10"/>
      <c r="ADH423" s="10"/>
      <c r="ADI423" s="10"/>
      <c r="ADJ423" s="10"/>
      <c r="ADK423" s="10"/>
      <c r="ADL423" s="10"/>
      <c r="ADM423" s="10"/>
      <c r="ADN423" s="10"/>
      <c r="ADO423" s="10"/>
      <c r="ADP423" s="10"/>
      <c r="ADQ423" s="10"/>
      <c r="ADR423" s="10"/>
      <c r="ADS423" s="10"/>
      <c r="ADT423" s="10"/>
      <c r="ADU423" s="10"/>
      <c r="ADV423" s="10"/>
      <c r="ADW423" s="10"/>
      <c r="ADX423" s="10"/>
      <c r="ADY423" s="10"/>
      <c r="ADZ423" s="10"/>
      <c r="AEA423" s="10"/>
      <c r="AEB423" s="10"/>
      <c r="AEC423" s="10"/>
      <c r="AED423" s="10"/>
      <c r="AEE423" s="10"/>
      <c r="AEF423" s="10"/>
      <c r="AEG423" s="10"/>
      <c r="AEH423" s="10"/>
      <c r="AEI423" s="10"/>
      <c r="AEJ423" s="10"/>
      <c r="AEK423" s="10"/>
      <c r="AEL423" s="10"/>
      <c r="AEM423" s="10"/>
      <c r="AEN423" s="10"/>
      <c r="AEO423" s="10"/>
      <c r="AEP423" s="10"/>
      <c r="AEQ423" s="10"/>
      <c r="AER423" s="10"/>
      <c r="AES423" s="10"/>
      <c r="AET423" s="10"/>
      <c r="AEU423" s="10"/>
      <c r="AEV423" s="10"/>
      <c r="AEW423" s="10"/>
      <c r="AEX423" s="10"/>
      <c r="AEY423" s="10"/>
      <c r="AEZ423" s="10"/>
      <c r="AFA423" s="10"/>
      <c r="AFB423" s="10"/>
      <c r="AFC423" s="10"/>
      <c r="AFD423" s="10"/>
      <c r="AFE423" s="10"/>
      <c r="AFF423" s="10"/>
      <c r="AFG423" s="10"/>
      <c r="AFH423" s="10"/>
      <c r="AFI423" s="10"/>
      <c r="AFJ423" s="10"/>
      <c r="AFK423" s="10"/>
      <c r="AFL423" s="10"/>
      <c r="AFM423" s="10"/>
      <c r="AFN423" s="10"/>
      <c r="AFO423" s="10"/>
      <c r="AFP423" s="10"/>
      <c r="AFQ423" s="10"/>
      <c r="AFR423" s="10"/>
      <c r="AFS423" s="10"/>
      <c r="AFT423" s="10"/>
      <c r="AFU423" s="10"/>
      <c r="AFV423" s="10"/>
      <c r="AFW423" s="10"/>
      <c r="AFX423" s="10"/>
      <c r="AFY423" s="10"/>
      <c r="AFZ423" s="10"/>
      <c r="AGA423" s="10"/>
      <c r="AGB423" s="10"/>
      <c r="AGC423" s="10"/>
      <c r="AGD423" s="10"/>
      <c r="AGE423" s="10"/>
      <c r="AGF423" s="10"/>
      <c r="AGG423" s="10"/>
      <c r="AGH423" s="10"/>
      <c r="AGI423" s="10"/>
      <c r="AGJ423" s="10"/>
      <c r="AGK423" s="10"/>
      <c r="AGL423" s="10"/>
      <c r="AGM423" s="10"/>
      <c r="AGN423" s="10"/>
      <c r="AGO423" s="10"/>
      <c r="AGP423" s="10"/>
      <c r="AGQ423" s="10"/>
      <c r="AGR423" s="10"/>
      <c r="AGS423" s="10"/>
      <c r="AGT423" s="10"/>
      <c r="AGU423" s="10"/>
      <c r="AGV423" s="10"/>
      <c r="AGW423" s="10"/>
      <c r="AGX423" s="10"/>
      <c r="AGY423" s="10"/>
      <c r="AGZ423" s="10"/>
      <c r="AHA423" s="10"/>
      <c r="AHB423" s="10"/>
      <c r="AHC423" s="10"/>
      <c r="AHD423" s="10"/>
      <c r="AHE423" s="10"/>
      <c r="AHF423" s="10"/>
      <c r="AHG423" s="10"/>
      <c r="AHH423" s="10"/>
      <c r="AHI423" s="10"/>
      <c r="AHJ423" s="10"/>
      <c r="AHK423" s="10"/>
      <c r="AHL423" s="10"/>
      <c r="AHM423" s="10"/>
      <c r="AHN423" s="10"/>
      <c r="AHO423" s="10"/>
      <c r="AHP423" s="10"/>
      <c r="AHQ423" s="10"/>
      <c r="AHR423" s="10"/>
      <c r="AHS423" s="10"/>
      <c r="AHT423" s="10"/>
      <c r="AHU423" s="10"/>
      <c r="AHV423" s="10"/>
      <c r="AHW423" s="10"/>
      <c r="AHX423" s="10"/>
      <c r="AHY423" s="10"/>
      <c r="AHZ423" s="10"/>
      <c r="AIA423" s="10"/>
      <c r="AIB423" s="10"/>
      <c r="AIC423" s="10"/>
      <c r="AID423" s="10"/>
      <c r="AIE423" s="10"/>
      <c r="AIF423" s="10"/>
      <c r="AIG423" s="10"/>
      <c r="AIH423" s="10"/>
      <c r="AII423" s="10"/>
      <c r="AIJ423" s="10"/>
      <c r="AIK423" s="10"/>
      <c r="AIL423" s="10"/>
      <c r="AIM423" s="10"/>
      <c r="AIN423" s="10"/>
      <c r="AIO423" s="10"/>
      <c r="AIP423" s="10"/>
      <c r="AIQ423" s="10"/>
      <c r="AIR423" s="10"/>
      <c r="AIS423" s="10"/>
      <c r="AIT423" s="10"/>
      <c r="AIU423" s="10"/>
      <c r="AIV423" s="10"/>
      <c r="AIW423" s="10"/>
      <c r="AIX423" s="10"/>
      <c r="AIY423" s="10"/>
      <c r="AIZ423" s="10"/>
      <c r="AJA423" s="10"/>
      <c r="AJB423" s="10"/>
      <c r="AJC423" s="10"/>
      <c r="AJD423" s="10"/>
      <c r="AJE423" s="10"/>
      <c r="AJF423" s="10"/>
      <c r="AJG423" s="10"/>
      <c r="AJH423" s="10"/>
      <c r="AJI423" s="10"/>
      <c r="AJJ423" s="10"/>
      <c r="AJK423" s="10"/>
      <c r="AJL423" s="10"/>
      <c r="AJM423" s="10"/>
      <c r="AJN423" s="10"/>
      <c r="AJO423" s="10"/>
      <c r="AJP423" s="10"/>
      <c r="AJQ423" s="10"/>
      <c r="AJR423" s="10"/>
      <c r="AJS423" s="10"/>
      <c r="AJT423" s="10"/>
      <c r="AJU423" s="10"/>
      <c r="AJV423" s="10"/>
      <c r="AJW423" s="10"/>
      <c r="AJX423" s="10"/>
      <c r="AJY423" s="10"/>
      <c r="AJZ423" s="10"/>
      <c r="AKA423" s="10"/>
      <c r="AKB423" s="10"/>
      <c r="AKC423" s="10"/>
      <c r="AKD423" s="10"/>
      <c r="AKE423" s="10"/>
      <c r="AKF423" s="10"/>
      <c r="AKG423" s="10"/>
      <c r="AKH423" s="10"/>
      <c r="AKI423" s="10"/>
      <c r="AKJ423" s="10"/>
      <c r="AKK423" s="10"/>
      <c r="AKL423" s="10"/>
      <c r="AKM423" s="10"/>
      <c r="AKN423" s="10"/>
      <c r="AKO423" s="10"/>
      <c r="AKP423" s="10"/>
      <c r="AKQ423" s="10"/>
      <c r="AKR423" s="10"/>
      <c r="AKS423" s="10"/>
      <c r="AKT423" s="10"/>
      <c r="AKU423" s="10"/>
      <c r="AKV423" s="10"/>
      <c r="AKW423" s="10"/>
      <c r="AKX423" s="10"/>
      <c r="AKY423" s="10"/>
      <c r="AKZ423" s="10"/>
      <c r="ALA423" s="10"/>
      <c r="ALB423" s="10"/>
      <c r="ALC423" s="10"/>
      <c r="ALD423" s="10"/>
      <c r="ALE423" s="10"/>
      <c r="ALF423" s="10"/>
      <c r="ALG423" s="10"/>
      <c r="ALH423" s="10"/>
      <c r="ALI423" s="10"/>
      <c r="ALJ423" s="10"/>
      <c r="ALK423" s="10"/>
      <c r="ALL423" s="10"/>
      <c r="ALM423" s="10"/>
      <c r="ALN423" s="10"/>
      <c r="ALO423" s="10"/>
      <c r="ALP423" s="10"/>
      <c r="ALQ423" s="10"/>
      <c r="ALR423" s="10"/>
      <c r="ALS423" s="10"/>
      <c r="ALT423" s="10"/>
      <c r="ALU423" s="10"/>
      <c r="ALV423" s="10"/>
      <c r="ALW423" s="10"/>
      <c r="ALX423" s="10"/>
      <c r="ALY423" s="10"/>
      <c r="ALZ423" s="10"/>
      <c r="AMA423" s="10"/>
      <c r="AMB423" s="10"/>
      <c r="AMC423" s="10"/>
      <c r="AMD423" s="10"/>
      <c r="AME423" s="10"/>
      <c r="AMF423" s="10"/>
      <c r="AMG423" s="10"/>
      <c r="AMH423" s="10"/>
      <c r="AMI423" s="10"/>
      <c r="AMJ423" s="10"/>
      <c r="AMK423" s="10"/>
      <c r="AML423" s="10"/>
      <c r="AMM423" s="10"/>
      <c r="AMN423" s="10"/>
      <c r="AMO423" s="10"/>
      <c r="AMP423" s="10"/>
      <c r="AMQ423" s="10"/>
      <c r="AMR423" s="10"/>
      <c r="AMS423" s="10"/>
      <c r="AMT423" s="10"/>
      <c r="AMU423" s="10"/>
      <c r="AMV423" s="10"/>
      <c r="AMW423" s="10"/>
      <c r="AMX423" s="10"/>
      <c r="AMY423" s="10"/>
      <c r="AMZ423" s="10"/>
      <c r="ANA423" s="10"/>
      <c r="ANB423" s="10"/>
      <c r="ANC423" s="10"/>
      <c r="AND423" s="10"/>
      <c r="ANE423" s="10"/>
      <c r="ANF423" s="10"/>
      <c r="ANG423" s="10"/>
      <c r="ANH423" s="10"/>
      <c r="ANI423" s="10"/>
      <c r="ANJ423" s="10"/>
      <c r="ANK423" s="10"/>
      <c r="ANL423" s="10"/>
      <c r="ANM423" s="10"/>
      <c r="ANN423" s="10"/>
      <c r="ANO423" s="10"/>
      <c r="ANP423" s="10"/>
      <c r="ANQ423" s="10"/>
      <c r="ANR423" s="10"/>
      <c r="ANS423" s="10"/>
      <c r="ANT423" s="10"/>
      <c r="ANU423" s="10"/>
      <c r="ANV423" s="10"/>
      <c r="ANW423" s="10"/>
      <c r="ANX423" s="10"/>
      <c r="ANY423" s="10"/>
      <c r="ANZ423" s="10"/>
      <c r="AOA423" s="10"/>
      <c r="AOB423" s="10"/>
      <c r="AOC423" s="10"/>
      <c r="AOD423" s="10"/>
      <c r="AOE423" s="10"/>
      <c r="AOF423" s="10"/>
      <c r="AOG423" s="10"/>
      <c r="AOH423" s="10"/>
      <c r="AOI423" s="10"/>
      <c r="AOJ423" s="10"/>
      <c r="AOK423" s="10"/>
      <c r="AOL423" s="10"/>
      <c r="AOM423" s="10"/>
      <c r="AON423" s="10"/>
      <c r="AOO423" s="10"/>
      <c r="AOP423" s="10"/>
      <c r="AOQ423" s="10"/>
      <c r="AOR423" s="10"/>
      <c r="AOS423" s="10"/>
      <c r="AOT423" s="10"/>
      <c r="AOU423" s="10"/>
      <c r="AOV423" s="10"/>
      <c r="AOW423" s="10"/>
      <c r="AOX423" s="10"/>
      <c r="AOY423" s="10"/>
      <c r="AOZ423" s="10"/>
      <c r="APA423" s="10"/>
      <c r="APB423" s="10"/>
      <c r="APC423" s="10"/>
      <c r="APD423" s="10"/>
      <c r="APE423" s="10"/>
      <c r="APF423" s="10"/>
      <c r="APG423" s="10"/>
      <c r="APH423" s="10"/>
      <c r="API423" s="10"/>
      <c r="APJ423" s="10"/>
      <c r="APK423" s="10"/>
      <c r="APL423" s="10"/>
      <c r="APM423" s="10"/>
      <c r="APN423" s="10"/>
      <c r="APO423" s="10"/>
      <c r="APP423" s="10"/>
      <c r="APQ423" s="10"/>
      <c r="APR423" s="10"/>
      <c r="APS423" s="10"/>
      <c r="APT423" s="10"/>
      <c r="APU423" s="10"/>
      <c r="APV423" s="10"/>
      <c r="APW423" s="10"/>
      <c r="APX423" s="10"/>
      <c r="APY423" s="10"/>
      <c r="APZ423" s="10"/>
      <c r="AQA423" s="10"/>
      <c r="AQB423" s="10"/>
      <c r="AQC423" s="10"/>
      <c r="AQD423" s="10"/>
      <c r="AQE423" s="10"/>
      <c r="AQF423" s="10"/>
      <c r="AQG423" s="10"/>
      <c r="AQH423" s="10"/>
      <c r="AQI423" s="10"/>
      <c r="AQJ423" s="10"/>
      <c r="AQK423" s="10"/>
      <c r="AQL423" s="10"/>
      <c r="AQM423" s="10"/>
      <c r="AQN423" s="10"/>
      <c r="AQO423" s="10"/>
      <c r="AQP423" s="10"/>
      <c r="AQQ423" s="10"/>
      <c r="AQR423" s="10"/>
      <c r="AQS423" s="10"/>
      <c r="AQT423" s="10"/>
      <c r="AQU423" s="10"/>
      <c r="AQV423" s="10"/>
      <c r="AQW423" s="10"/>
      <c r="AQX423" s="10"/>
      <c r="AQY423" s="10"/>
      <c r="AQZ423" s="10"/>
      <c r="ARA423" s="10"/>
      <c r="ARB423" s="10"/>
      <c r="ARC423" s="10"/>
      <c r="ARD423" s="10"/>
      <c r="ARE423" s="10"/>
      <c r="ARF423" s="10"/>
      <c r="ARG423" s="10"/>
      <c r="ARH423" s="10"/>
      <c r="ARI423" s="10"/>
      <c r="ARJ423" s="10"/>
      <c r="ARK423" s="10"/>
      <c r="ARL423" s="10"/>
      <c r="ARM423" s="10"/>
      <c r="ARN423" s="10"/>
      <c r="ARO423" s="10"/>
      <c r="ARP423" s="10"/>
      <c r="ARQ423" s="10"/>
      <c r="ARR423" s="10"/>
      <c r="ARS423" s="10"/>
      <c r="ART423" s="10"/>
      <c r="ARU423" s="10"/>
      <c r="ARV423" s="10"/>
      <c r="ARW423" s="10"/>
      <c r="ARX423" s="10"/>
      <c r="ARY423" s="10"/>
      <c r="ARZ423" s="10"/>
      <c r="ASA423" s="10"/>
      <c r="ASB423" s="10"/>
      <c r="ASC423" s="10"/>
      <c r="ASD423" s="10"/>
      <c r="ASE423" s="10"/>
      <c r="ASF423" s="10"/>
      <c r="ASG423" s="10"/>
      <c r="ASH423" s="10"/>
      <c r="ASI423" s="10"/>
      <c r="ASJ423" s="10"/>
      <c r="ASK423" s="10"/>
      <c r="ASL423" s="10"/>
      <c r="ASM423" s="10"/>
      <c r="ASN423" s="10"/>
      <c r="ASO423" s="10"/>
      <c r="ASP423" s="10"/>
      <c r="ASQ423" s="10"/>
      <c r="ASR423" s="10"/>
      <c r="ASS423" s="10"/>
      <c r="AST423" s="10"/>
      <c r="ASU423" s="10"/>
      <c r="ASV423" s="10"/>
      <c r="ASW423" s="10"/>
      <c r="ASX423" s="10"/>
      <c r="ASY423" s="10"/>
      <c r="ASZ423" s="10"/>
      <c r="ATA423" s="10"/>
      <c r="ATB423" s="10"/>
      <c r="ATC423" s="10"/>
      <c r="ATD423" s="10"/>
      <c r="ATE423" s="10"/>
      <c r="ATF423" s="10"/>
      <c r="ATG423" s="10"/>
      <c r="ATH423" s="10"/>
      <c r="ATI423" s="10"/>
      <c r="ATJ423" s="10"/>
      <c r="ATK423" s="10"/>
      <c r="ATL423" s="10"/>
      <c r="ATM423" s="10"/>
      <c r="ATN423" s="10"/>
      <c r="ATO423" s="10"/>
      <c r="ATP423" s="10"/>
      <c r="ATQ423" s="10"/>
      <c r="ATR423" s="10"/>
      <c r="ATS423" s="10"/>
      <c r="ATT423" s="10"/>
      <c r="ATU423" s="10"/>
      <c r="ATV423" s="10"/>
      <c r="ATW423" s="10"/>
      <c r="ATX423" s="10"/>
      <c r="ATY423" s="10"/>
      <c r="ATZ423" s="10"/>
      <c r="AUA423" s="10"/>
      <c r="AUB423" s="10"/>
      <c r="AUC423" s="10"/>
      <c r="AUD423" s="10"/>
      <c r="AUE423" s="10"/>
      <c r="AUF423" s="10"/>
      <c r="AUG423" s="10"/>
      <c r="AUH423" s="10"/>
      <c r="AUI423" s="10"/>
      <c r="AUJ423" s="10"/>
      <c r="AUK423" s="10"/>
      <c r="AUL423" s="10"/>
      <c r="AUM423" s="10"/>
      <c r="AUN423" s="10"/>
      <c r="AUO423" s="10"/>
      <c r="AUP423" s="10"/>
      <c r="AUQ423" s="10"/>
      <c r="AUR423" s="10"/>
      <c r="AUS423" s="10"/>
      <c r="AUT423" s="10"/>
      <c r="AUU423" s="10"/>
      <c r="AUV423" s="10"/>
      <c r="AUW423" s="10"/>
      <c r="AUX423" s="10"/>
      <c r="AUY423" s="10"/>
      <c r="AUZ423" s="10"/>
      <c r="AVA423" s="10"/>
      <c r="AVB423" s="10"/>
      <c r="AVC423" s="10"/>
      <c r="AVD423" s="10"/>
      <c r="AVE423" s="10"/>
      <c r="AVF423" s="10"/>
      <c r="AVG423" s="10"/>
      <c r="AVH423" s="10"/>
      <c r="AVI423" s="10"/>
      <c r="AVJ423" s="10"/>
      <c r="AVK423" s="10"/>
      <c r="AVL423" s="10"/>
      <c r="AVM423" s="10"/>
      <c r="AVN423" s="10"/>
      <c r="AVO423" s="10"/>
      <c r="AVP423" s="10"/>
      <c r="AVQ423" s="10"/>
      <c r="AVR423" s="10"/>
      <c r="AVS423" s="10"/>
      <c r="AVT423" s="10"/>
      <c r="AVU423" s="10"/>
      <c r="AVV423" s="10"/>
      <c r="AVW423" s="10"/>
      <c r="AVX423" s="10"/>
      <c r="AVY423" s="10"/>
      <c r="AVZ423" s="10"/>
      <c r="AWA423" s="10"/>
      <c r="AWB423" s="10"/>
      <c r="AWC423" s="10"/>
      <c r="AWD423" s="10"/>
      <c r="AWE423" s="10"/>
      <c r="AWF423" s="10"/>
      <c r="AWG423" s="10"/>
      <c r="AWH423" s="10"/>
      <c r="AWI423" s="10"/>
      <c r="AWJ423" s="10"/>
      <c r="AWK423" s="10"/>
      <c r="AWL423" s="10"/>
      <c r="AWM423" s="10"/>
      <c r="AWN423" s="10"/>
      <c r="AWO423" s="10"/>
      <c r="AWP423" s="10"/>
      <c r="AWQ423" s="10"/>
      <c r="AWR423" s="10"/>
      <c r="AWS423" s="10"/>
      <c r="AWT423" s="10"/>
      <c r="AWU423" s="10"/>
      <c r="AWV423" s="10"/>
      <c r="AWW423" s="10"/>
      <c r="AWX423" s="10"/>
      <c r="AWY423" s="10"/>
      <c r="AWZ423" s="10"/>
      <c r="AXA423" s="10"/>
      <c r="AXB423" s="10"/>
      <c r="AXC423" s="10"/>
      <c r="AXD423" s="10"/>
      <c r="AXE423" s="10"/>
      <c r="AXF423" s="10"/>
      <c r="AXG423" s="10"/>
      <c r="AXH423" s="10"/>
      <c r="AXI423" s="10"/>
      <c r="AXJ423" s="10"/>
      <c r="AXK423" s="10"/>
      <c r="AXL423" s="10"/>
      <c r="AXM423" s="10"/>
      <c r="AXN423" s="10"/>
      <c r="AXO423" s="10"/>
      <c r="AXP423" s="10"/>
      <c r="AXQ423" s="10"/>
      <c r="AXR423" s="10"/>
      <c r="AXS423" s="10"/>
      <c r="AXT423" s="10"/>
      <c r="AXU423" s="10"/>
      <c r="AXV423" s="10"/>
      <c r="AXW423" s="10"/>
      <c r="AXX423" s="10"/>
      <c r="AXY423" s="10"/>
      <c r="AXZ423" s="10"/>
      <c r="AYA423" s="10"/>
      <c r="AYB423" s="10"/>
      <c r="AYC423" s="10"/>
      <c r="AYD423" s="10"/>
      <c r="AYE423" s="10"/>
      <c r="AYF423" s="10"/>
      <c r="AYG423" s="10"/>
      <c r="AYH423" s="10"/>
      <c r="AYI423" s="10"/>
      <c r="AYJ423" s="10"/>
      <c r="AYK423" s="10"/>
      <c r="AYL423" s="10"/>
      <c r="AYM423" s="10"/>
      <c r="AYN423" s="10"/>
      <c r="AYO423" s="10"/>
      <c r="AYP423" s="10"/>
      <c r="AYQ423" s="10"/>
      <c r="AYR423" s="10"/>
      <c r="AYS423" s="10"/>
      <c r="AYT423" s="10"/>
      <c r="AYU423" s="10"/>
      <c r="AYV423" s="10"/>
      <c r="AYW423" s="10"/>
      <c r="AYX423" s="10"/>
      <c r="AYY423" s="10"/>
      <c r="AYZ423" s="10"/>
      <c r="AZA423" s="10"/>
      <c r="AZB423" s="10"/>
      <c r="AZC423" s="10"/>
      <c r="AZD423" s="10"/>
      <c r="AZE423" s="10"/>
      <c r="AZF423" s="10"/>
      <c r="AZG423" s="10"/>
      <c r="AZH423" s="10"/>
      <c r="AZI423" s="10"/>
      <c r="AZJ423" s="10"/>
      <c r="AZK423" s="10"/>
      <c r="AZL423" s="10"/>
      <c r="AZM423" s="10"/>
      <c r="AZN423" s="10"/>
      <c r="AZO423" s="10"/>
      <c r="AZP423" s="10"/>
      <c r="AZQ423" s="10"/>
      <c r="AZR423" s="10"/>
      <c r="AZS423" s="10"/>
      <c r="AZT423" s="10"/>
      <c r="AZU423" s="10"/>
      <c r="AZV423" s="10"/>
      <c r="AZW423" s="10"/>
      <c r="AZX423" s="10"/>
      <c r="AZY423" s="10"/>
      <c r="AZZ423" s="10"/>
      <c r="BAA423" s="10"/>
      <c r="BAB423" s="10"/>
      <c r="BAC423" s="10"/>
      <c r="BAD423" s="10"/>
      <c r="BAE423" s="10"/>
      <c r="BAF423" s="10"/>
      <c r="BAG423" s="10"/>
      <c r="BAH423" s="10"/>
      <c r="BAI423" s="10"/>
      <c r="BAJ423" s="10"/>
      <c r="BAK423" s="10"/>
      <c r="BAL423" s="10"/>
      <c r="BAM423" s="10"/>
      <c r="BAN423" s="10"/>
      <c r="BAO423" s="10"/>
      <c r="BAP423" s="10"/>
      <c r="BAQ423" s="10"/>
      <c r="BAR423" s="10"/>
      <c r="BAS423" s="10"/>
      <c r="BAT423" s="10"/>
      <c r="BAU423" s="10"/>
      <c r="BAV423" s="10"/>
      <c r="BAW423" s="10"/>
      <c r="BAX423" s="10"/>
      <c r="BAY423" s="10"/>
      <c r="BAZ423" s="10"/>
      <c r="BBA423" s="10"/>
      <c r="BBB423" s="10"/>
      <c r="BBC423" s="10"/>
      <c r="BBD423" s="10"/>
      <c r="BBE423" s="10"/>
      <c r="BBF423" s="10"/>
      <c r="BBG423" s="10"/>
      <c r="BBH423" s="10"/>
      <c r="BBI423" s="10"/>
      <c r="BBJ423" s="10"/>
      <c r="BBK423" s="10"/>
      <c r="BBL423" s="10"/>
      <c r="BBM423" s="10"/>
      <c r="BBN423" s="10"/>
      <c r="BBO423" s="10"/>
      <c r="BBP423" s="10"/>
      <c r="BBQ423" s="10"/>
      <c r="BBR423" s="10"/>
      <c r="BBS423" s="10"/>
      <c r="BBT423" s="10"/>
      <c r="BBU423" s="10"/>
      <c r="BBV423" s="10"/>
      <c r="BBW423" s="10"/>
      <c r="BBX423" s="10"/>
      <c r="BBY423" s="10"/>
      <c r="BBZ423" s="10"/>
      <c r="BCA423" s="10"/>
      <c r="BCB423" s="10"/>
      <c r="BCC423" s="10"/>
      <c r="BCD423" s="10"/>
      <c r="BCE423" s="10"/>
      <c r="BCF423" s="10"/>
      <c r="BCG423" s="10"/>
      <c r="BCH423" s="10"/>
      <c r="BCI423" s="10"/>
      <c r="BCJ423" s="10"/>
      <c r="BCK423" s="10"/>
      <c r="BCL423" s="10"/>
      <c r="BCM423" s="10"/>
      <c r="BCN423" s="10"/>
      <c r="BCO423" s="10"/>
      <c r="BCP423" s="10"/>
      <c r="BCQ423" s="10"/>
      <c r="BCR423" s="10"/>
      <c r="BCS423" s="10"/>
      <c r="BCT423" s="10"/>
    </row>
    <row r="424" spans="1:1450" x14ac:dyDescent="0.25">
      <c r="A424" s="17" t="s">
        <v>630</v>
      </c>
      <c r="B424" s="43" t="s">
        <v>630</v>
      </c>
      <c r="C424" s="43" t="s">
        <v>84</v>
      </c>
      <c r="D424" s="43" t="s">
        <v>730</v>
      </c>
      <c r="E424" s="43" t="s">
        <v>725</v>
      </c>
      <c r="F424" s="43" t="s">
        <v>633</v>
      </c>
      <c r="G424" s="43">
        <v>20120</v>
      </c>
      <c r="H424" s="43">
        <v>1188</v>
      </c>
      <c r="I424" s="43">
        <v>522</v>
      </c>
      <c r="J424" s="43"/>
      <c r="K424" s="43"/>
      <c r="L424" s="29"/>
      <c r="M424" s="29"/>
      <c r="N424" s="29"/>
      <c r="O424" s="29" t="str">
        <f t="shared" si="70"/>
        <v/>
      </c>
      <c r="P424" s="29"/>
      <c r="Q424" s="44">
        <f>ABS(G424-$K$420)</f>
        <v>1328.7999999999993</v>
      </c>
      <c r="R424" s="30">
        <f>IF(Q424&gt;$P$420,"",G424)</f>
        <v>20120</v>
      </c>
      <c r="S424" s="30">
        <f t="shared" si="71"/>
        <v>522</v>
      </c>
      <c r="T424" s="29"/>
      <c r="U424" s="29"/>
      <c r="V424" s="29"/>
      <c r="W424" s="44">
        <f>IF(R424="","",((R424-$T$420)/S424)^2)</f>
        <v>6.4800481496161169</v>
      </c>
      <c r="X424" s="29"/>
      <c r="Y424" s="31"/>
      <c r="Z424" s="31"/>
      <c r="AA424" s="31"/>
      <c r="AB424" s="31"/>
      <c r="AC424" s="29"/>
      <c r="AD424" s="29"/>
      <c r="AE424" s="29"/>
      <c r="AF424" s="29"/>
      <c r="AG424" s="63"/>
      <c r="AH424" s="32"/>
      <c r="AI424" s="32"/>
      <c r="AJ424" s="32"/>
      <c r="AK424" s="32"/>
      <c r="AL424" s="29"/>
      <c r="AM424" s="29"/>
      <c r="AN424" s="29"/>
      <c r="AO424" s="29"/>
      <c r="AP424" s="29"/>
      <c r="AQ424" s="29"/>
      <c r="AR424" s="29"/>
      <c r="AS424" s="29"/>
      <c r="AT424" s="29"/>
    </row>
    <row r="425" spans="1:1450" s="52" customFormat="1" x14ac:dyDescent="0.25">
      <c r="A425" s="77" t="s">
        <v>630</v>
      </c>
      <c r="B425" s="78" t="s">
        <v>630</v>
      </c>
      <c r="C425" s="78" t="s">
        <v>84</v>
      </c>
      <c r="D425" s="78" t="s">
        <v>731</v>
      </c>
      <c r="E425" s="78" t="s">
        <v>732</v>
      </c>
      <c r="F425" s="78" t="s">
        <v>635</v>
      </c>
      <c r="G425" s="78">
        <v>15600</v>
      </c>
      <c r="H425" s="78">
        <v>5550</v>
      </c>
      <c r="I425" s="78">
        <v>5489</v>
      </c>
      <c r="J425" s="78">
        <v>1</v>
      </c>
      <c r="K425" s="79">
        <f>AVERAGE(G425)</f>
        <v>15600</v>
      </c>
      <c r="L425" s="79"/>
      <c r="M425" s="61"/>
      <c r="N425" s="61"/>
      <c r="O425" s="61">
        <f t="shared" si="70"/>
        <v>1</v>
      </c>
      <c r="P425" s="61"/>
      <c r="Q425" s="61"/>
      <c r="R425" s="61"/>
      <c r="S425" s="61"/>
      <c r="T425" s="61"/>
      <c r="U425" s="61"/>
      <c r="V425" s="61"/>
      <c r="W425" s="61"/>
      <c r="X425" s="61"/>
      <c r="Y425" s="88"/>
      <c r="Z425" s="88"/>
      <c r="AA425" s="88"/>
      <c r="AB425" s="88"/>
      <c r="AC425" s="61"/>
      <c r="AD425" s="61"/>
      <c r="AE425" s="61"/>
      <c r="AF425" s="33"/>
      <c r="AG425" s="89"/>
      <c r="AH425" s="86"/>
      <c r="AI425" s="86"/>
      <c r="AJ425" s="86"/>
      <c r="AK425" s="86"/>
      <c r="AL425" s="61"/>
    </row>
    <row r="426" spans="1:1450" s="52" customFormat="1" x14ac:dyDescent="0.25">
      <c r="A426" s="115" t="s">
        <v>630</v>
      </c>
      <c r="B426" s="53" t="s">
        <v>630</v>
      </c>
      <c r="C426" s="53" t="s">
        <v>84</v>
      </c>
      <c r="D426" s="53" t="s">
        <v>733</v>
      </c>
      <c r="E426" s="53" t="s">
        <v>734</v>
      </c>
      <c r="F426" s="53" t="s">
        <v>735</v>
      </c>
      <c r="G426" s="53">
        <v>39055</v>
      </c>
      <c r="H426" s="53">
        <v>2642</v>
      </c>
      <c r="I426" s="53">
        <v>1627</v>
      </c>
      <c r="J426" s="53">
        <v>1</v>
      </c>
      <c r="K426" s="55">
        <f>AVERAGE(G426)</f>
        <v>39055</v>
      </c>
      <c r="O426" s="52">
        <f t="shared" si="70"/>
        <v>1</v>
      </c>
      <c r="Y426" s="58"/>
      <c r="Z426" s="58"/>
      <c r="AA426" s="58"/>
      <c r="AB426" s="58"/>
      <c r="AF426" s="29"/>
      <c r="AG426" s="60"/>
      <c r="AH426" s="59"/>
      <c r="AI426" s="59"/>
      <c r="AJ426" s="59"/>
      <c r="AK426" s="59"/>
    </row>
    <row r="427" spans="1:1450" s="52" customFormat="1" x14ac:dyDescent="0.25">
      <c r="A427" s="77" t="s">
        <v>630</v>
      </c>
      <c r="B427" s="78" t="s">
        <v>630</v>
      </c>
      <c r="C427" s="78" t="s">
        <v>84</v>
      </c>
      <c r="D427" s="78" t="s">
        <v>736</v>
      </c>
      <c r="E427" s="78" t="s">
        <v>737</v>
      </c>
      <c r="F427" s="78" t="s">
        <v>738</v>
      </c>
      <c r="G427" s="78">
        <v>74021</v>
      </c>
      <c r="H427" s="78">
        <v>4582</v>
      </c>
      <c r="I427" s="78">
        <v>2272</v>
      </c>
      <c r="J427" s="78">
        <v>2</v>
      </c>
      <c r="K427" s="79">
        <f>AVERAGE(G427:G428)</f>
        <v>68133.5</v>
      </c>
      <c r="L427" s="79">
        <f>STDEV(G427:G428)</f>
        <v>8326.1823484715969</v>
      </c>
      <c r="M427" s="61"/>
      <c r="N427" s="61"/>
      <c r="O427" s="61">
        <f t="shared" si="70"/>
        <v>1</v>
      </c>
      <c r="P427" s="61"/>
      <c r="Q427" s="61"/>
      <c r="R427" s="61"/>
      <c r="S427" s="61"/>
      <c r="T427" s="61"/>
      <c r="U427" s="61"/>
      <c r="V427" s="61"/>
      <c r="W427" s="61"/>
      <c r="X427" s="61"/>
      <c r="Y427" s="88"/>
      <c r="Z427" s="88"/>
      <c r="AA427" s="88"/>
      <c r="AB427" s="88"/>
      <c r="AC427" s="61"/>
      <c r="AD427" s="61"/>
      <c r="AE427" s="61"/>
      <c r="AF427" s="33"/>
      <c r="AG427" s="89"/>
      <c r="AH427" s="86"/>
      <c r="AI427" s="86"/>
      <c r="AJ427" s="86"/>
      <c r="AK427" s="86"/>
      <c r="AL427" s="61"/>
    </row>
    <row r="428" spans="1:1450" s="52" customFormat="1" x14ac:dyDescent="0.25">
      <c r="A428" s="77" t="s">
        <v>630</v>
      </c>
      <c r="B428" s="78" t="s">
        <v>630</v>
      </c>
      <c r="C428" s="78" t="s">
        <v>84</v>
      </c>
      <c r="D428" s="78" t="s">
        <v>739</v>
      </c>
      <c r="E428" s="78" t="s">
        <v>737</v>
      </c>
      <c r="F428" s="78" t="s">
        <v>740</v>
      </c>
      <c r="G428" s="78">
        <v>62246</v>
      </c>
      <c r="H428" s="78">
        <v>3470</v>
      </c>
      <c r="I428" s="78">
        <v>953</v>
      </c>
      <c r="J428" s="78"/>
      <c r="K428" s="78"/>
      <c r="L428" s="61"/>
      <c r="M428" s="61"/>
      <c r="N428" s="61"/>
      <c r="O428" s="61">
        <f t="shared" si="70"/>
        <v>1</v>
      </c>
      <c r="P428" s="61"/>
      <c r="Q428" s="61"/>
      <c r="R428" s="61"/>
      <c r="S428" s="61"/>
      <c r="T428" s="61"/>
      <c r="U428" s="61"/>
      <c r="V428" s="61"/>
      <c r="W428" s="61"/>
      <c r="X428" s="61"/>
      <c r="Y428" s="88"/>
      <c r="Z428" s="88"/>
      <c r="AA428" s="88"/>
      <c r="AB428" s="88"/>
      <c r="AC428" s="61"/>
      <c r="AD428" s="61"/>
      <c r="AE428" s="61"/>
      <c r="AF428" s="33"/>
      <c r="AG428" s="89"/>
      <c r="AH428" s="86"/>
      <c r="AI428" s="86"/>
      <c r="AJ428" s="86"/>
      <c r="AK428" s="86"/>
      <c r="AL428" s="61"/>
    </row>
    <row r="429" spans="1:1450" s="37" customFormat="1" x14ac:dyDescent="0.25">
      <c r="A429" s="17" t="s">
        <v>630</v>
      </c>
      <c r="B429" s="43" t="s">
        <v>630</v>
      </c>
      <c r="C429" s="43" t="s">
        <v>84</v>
      </c>
      <c r="D429" s="43" t="s">
        <v>741</v>
      </c>
      <c r="E429" s="43" t="s">
        <v>742</v>
      </c>
      <c r="F429" s="43" t="s">
        <v>637</v>
      </c>
      <c r="G429" s="43">
        <v>15699</v>
      </c>
      <c r="H429" s="43">
        <v>1071</v>
      </c>
      <c r="I429" s="43">
        <v>675</v>
      </c>
      <c r="J429" s="43">
        <v>5</v>
      </c>
      <c r="K429" s="44">
        <f>AVERAGE(G429:G433)</f>
        <v>16331.6</v>
      </c>
      <c r="L429" s="44">
        <f>STDEV(G429:G433)</f>
        <v>2016.3462748248407</v>
      </c>
      <c r="M429" s="29"/>
      <c r="N429" s="45">
        <v>1.5089999999999999</v>
      </c>
      <c r="O429" s="29" t="str">
        <f t="shared" si="70"/>
        <v/>
      </c>
      <c r="P429" s="44">
        <f>ABS(L429*N429)</f>
        <v>3042.6665287106844</v>
      </c>
      <c r="Q429" s="44">
        <f>ABS(G429-$K$429)</f>
        <v>632.60000000000036</v>
      </c>
      <c r="R429" s="30">
        <f>IF(Q429&gt;$P$429,"",G429)</f>
        <v>15699</v>
      </c>
      <c r="S429" s="30">
        <f t="shared" ref="S429:S433" si="72">IF(R429=G429,I429,"")</f>
        <v>675</v>
      </c>
      <c r="T429" s="44">
        <f>AVERAGE(R429:R433)</f>
        <v>15438</v>
      </c>
      <c r="U429" s="44">
        <f>STDEV(R429:R433)</f>
        <v>312.08439029638549</v>
      </c>
      <c r="V429" s="29"/>
      <c r="W429" s="44">
        <f>IF(R429="","",((R429-$T$429)/S429)^2)</f>
        <v>0.14951111111111109</v>
      </c>
      <c r="X429" s="46">
        <f>(1/(J429-1))*SUM(W429:W433)</f>
        <v>0.20249261682199221</v>
      </c>
      <c r="Y429" s="47">
        <f>U429/T429</f>
        <v>2.0215338145898789E-2</v>
      </c>
      <c r="Z429" s="31"/>
      <c r="AA429" s="47" t="str">
        <f>IF(X429&lt;2,"A",IF(Y429&lt;0.15,"B","C"))</f>
        <v>A</v>
      </c>
      <c r="AB429" s="31"/>
      <c r="AC429" s="48">
        <f>T429/1000</f>
        <v>15.438000000000001</v>
      </c>
      <c r="AD429" s="49">
        <f>AC429*(SQRT((U429/T429)^2+(0.21/3.98)^2))</f>
        <v>0.87230581295728771</v>
      </c>
      <c r="AE429" s="47">
        <f>AD429/AC429</f>
        <v>5.6503809622832468E-2</v>
      </c>
      <c r="AF429" s="47"/>
      <c r="AG429" s="50">
        <v>11</v>
      </c>
      <c r="AH429" s="32"/>
      <c r="AI429" s="49">
        <f>(MEDIAN(R429:R433))/1000</f>
        <v>15.513500000000001</v>
      </c>
      <c r="AJ429" s="49">
        <f>(QUARTILE(R429:R433,1))/1000</f>
        <v>15.281750000000001</v>
      </c>
      <c r="AK429" s="49">
        <f>(QUARTILE(R429:R433,3))/1000</f>
        <v>15.669750000000001</v>
      </c>
      <c r="AL429" s="48">
        <f>(AK429-AJ429)</f>
        <v>0.3879999999999999</v>
      </c>
      <c r="AM429" s="29"/>
      <c r="AN429" s="29"/>
      <c r="AO429" s="29"/>
      <c r="AP429" s="29"/>
      <c r="AQ429" s="29"/>
      <c r="AR429" s="29"/>
      <c r="AS429" s="29"/>
      <c r="AT429" s="29"/>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c r="HU429" s="10"/>
      <c r="HV429" s="10"/>
      <c r="HW429" s="10"/>
      <c r="HX429" s="10"/>
      <c r="HY429" s="10"/>
      <c r="HZ429" s="10"/>
      <c r="IA429" s="10"/>
      <c r="IB429" s="10"/>
      <c r="IC429" s="10"/>
      <c r="ID429" s="10"/>
      <c r="IE429" s="10"/>
      <c r="IF429" s="10"/>
      <c r="IG429" s="10"/>
      <c r="IH429" s="10"/>
      <c r="II429" s="10"/>
      <c r="IJ429" s="10"/>
      <c r="IK429" s="10"/>
      <c r="IL429" s="10"/>
      <c r="IM429" s="10"/>
      <c r="IN429" s="10"/>
      <c r="IO429" s="10"/>
      <c r="IP429" s="10"/>
      <c r="IQ429" s="10"/>
      <c r="IR429" s="10"/>
      <c r="IS429" s="10"/>
      <c r="IT429" s="10"/>
      <c r="IU429" s="10"/>
      <c r="IV429" s="10"/>
      <c r="IW429" s="10"/>
      <c r="IX429" s="10"/>
      <c r="IY429" s="10"/>
      <c r="IZ429" s="10"/>
      <c r="JA429" s="10"/>
      <c r="JB429" s="10"/>
      <c r="JC429" s="10"/>
      <c r="JD429" s="10"/>
      <c r="JE429" s="10"/>
      <c r="JF429" s="10"/>
      <c r="JG429" s="10"/>
      <c r="JH429" s="10"/>
      <c r="JI429" s="10"/>
      <c r="JJ429" s="10"/>
      <c r="JK429" s="10"/>
      <c r="JL429" s="10"/>
      <c r="JM429" s="10"/>
      <c r="JN429" s="10"/>
      <c r="JO429" s="10"/>
      <c r="JP429" s="10"/>
      <c r="JQ429" s="10"/>
      <c r="JR429" s="10"/>
      <c r="JS429" s="10"/>
      <c r="JT429" s="10"/>
      <c r="JU429" s="10"/>
      <c r="JV429" s="10"/>
      <c r="JW429" s="10"/>
      <c r="JX429" s="10"/>
      <c r="JY429" s="10"/>
      <c r="JZ429" s="10"/>
      <c r="KA429" s="10"/>
      <c r="KB429" s="10"/>
      <c r="KC429" s="10"/>
      <c r="KD429" s="10"/>
      <c r="KE429" s="10"/>
      <c r="KF429" s="10"/>
      <c r="KG429" s="10"/>
      <c r="KH429" s="10"/>
      <c r="KI429" s="10"/>
      <c r="KJ429" s="10"/>
      <c r="KK429" s="10"/>
      <c r="KL429" s="10"/>
      <c r="KM429" s="10"/>
      <c r="KN429" s="10"/>
      <c r="KO429" s="10"/>
      <c r="KP429" s="10"/>
      <c r="KQ429" s="10"/>
      <c r="KR429" s="10"/>
      <c r="KS429" s="10"/>
      <c r="KT429" s="10"/>
      <c r="KU429" s="10"/>
      <c r="KV429" s="10"/>
      <c r="KW429" s="10"/>
      <c r="KX429" s="10"/>
      <c r="KY429" s="10"/>
      <c r="KZ429" s="10"/>
      <c r="LA429" s="10"/>
      <c r="LB429" s="10"/>
      <c r="LC429" s="10"/>
      <c r="LD429" s="10"/>
      <c r="LE429" s="10"/>
      <c r="LF429" s="10"/>
      <c r="LG429" s="10"/>
      <c r="LH429" s="10"/>
      <c r="LI429" s="10"/>
      <c r="LJ429" s="10"/>
      <c r="LK429" s="10"/>
      <c r="LL429" s="10"/>
      <c r="LM429" s="10"/>
      <c r="LN429" s="10"/>
      <c r="LO429" s="10"/>
      <c r="LP429" s="10"/>
      <c r="LQ429" s="10"/>
      <c r="LR429" s="10"/>
      <c r="LS429" s="10"/>
      <c r="LT429" s="10"/>
      <c r="LU429" s="10"/>
      <c r="LV429" s="10"/>
      <c r="LW429" s="10"/>
      <c r="LX429" s="10"/>
      <c r="LY429" s="10"/>
      <c r="LZ429" s="10"/>
      <c r="MA429" s="10"/>
      <c r="MB429" s="10"/>
      <c r="MC429" s="10"/>
      <c r="MD429" s="10"/>
      <c r="ME429" s="10"/>
      <c r="MF429" s="10"/>
      <c r="MG429" s="10"/>
      <c r="MH429" s="10"/>
      <c r="MI429" s="10"/>
      <c r="MJ429" s="10"/>
      <c r="MK429" s="10"/>
      <c r="ML429" s="10"/>
      <c r="MM429" s="10"/>
      <c r="MN429" s="10"/>
      <c r="MO429" s="10"/>
      <c r="MP429" s="10"/>
      <c r="MQ429" s="10"/>
      <c r="MR429" s="10"/>
      <c r="MS429" s="10"/>
      <c r="MT429" s="10"/>
      <c r="MU429" s="10"/>
      <c r="MV429" s="10"/>
      <c r="MW429" s="10"/>
      <c r="MX429" s="10"/>
      <c r="MY429" s="10"/>
      <c r="MZ429" s="10"/>
      <c r="NA429" s="10"/>
      <c r="NB429" s="10"/>
      <c r="NC429" s="10"/>
      <c r="ND429" s="10"/>
      <c r="NE429" s="10"/>
      <c r="NF429" s="10"/>
      <c r="NG429" s="10"/>
      <c r="NH429" s="10"/>
      <c r="NI429" s="10"/>
      <c r="NJ429" s="10"/>
      <c r="NK429" s="10"/>
      <c r="NL429" s="10"/>
      <c r="NM429" s="10"/>
      <c r="NN429" s="10"/>
      <c r="NO429" s="10"/>
      <c r="NP429" s="10"/>
      <c r="NQ429" s="10"/>
      <c r="NR429" s="10"/>
      <c r="NS429" s="10"/>
      <c r="NT429" s="10"/>
      <c r="NU429" s="10"/>
      <c r="NV429" s="10"/>
      <c r="NW429" s="10"/>
      <c r="NX429" s="10"/>
      <c r="NY429" s="10"/>
      <c r="NZ429" s="10"/>
      <c r="OA429" s="10"/>
      <c r="OB429" s="10"/>
      <c r="OC429" s="10"/>
      <c r="OD429" s="10"/>
      <c r="OE429" s="10"/>
      <c r="OF429" s="10"/>
      <c r="OG429" s="10"/>
      <c r="OH429" s="10"/>
      <c r="OI429" s="10"/>
      <c r="OJ429" s="10"/>
      <c r="OK429" s="10"/>
      <c r="OL429" s="10"/>
      <c r="OM429" s="10"/>
      <c r="ON429" s="10"/>
      <c r="OO429" s="10"/>
      <c r="OP429" s="10"/>
      <c r="OQ429" s="10"/>
      <c r="OR429" s="10"/>
      <c r="OS429" s="10"/>
      <c r="OT429" s="10"/>
      <c r="OU429" s="10"/>
      <c r="OV429" s="10"/>
      <c r="OW429" s="10"/>
      <c r="OX429" s="10"/>
      <c r="OY429" s="10"/>
      <c r="OZ429" s="10"/>
      <c r="PA429" s="10"/>
      <c r="PB429" s="10"/>
      <c r="PC429" s="10"/>
      <c r="PD429" s="10"/>
      <c r="PE429" s="10"/>
      <c r="PF429" s="10"/>
      <c r="PG429" s="10"/>
      <c r="PH429" s="10"/>
      <c r="PI429" s="10"/>
      <c r="PJ429" s="10"/>
      <c r="PK429" s="10"/>
      <c r="PL429" s="10"/>
      <c r="PM429" s="10"/>
      <c r="PN429" s="10"/>
      <c r="PO429" s="10"/>
      <c r="PP429" s="10"/>
      <c r="PQ429" s="10"/>
      <c r="PR429" s="10"/>
      <c r="PS429" s="10"/>
      <c r="PT429" s="10"/>
      <c r="PU429" s="10"/>
      <c r="PV429" s="10"/>
      <c r="PW429" s="10"/>
      <c r="PX429" s="10"/>
      <c r="PY429" s="10"/>
      <c r="PZ429" s="10"/>
      <c r="QA429" s="10"/>
      <c r="QB429" s="10"/>
      <c r="QC429" s="10"/>
      <c r="QD429" s="10"/>
      <c r="QE429" s="10"/>
      <c r="QF429" s="10"/>
      <c r="QG429" s="10"/>
      <c r="QH429" s="10"/>
      <c r="QI429" s="10"/>
      <c r="QJ429" s="10"/>
      <c r="QK429" s="10"/>
      <c r="QL429" s="10"/>
      <c r="QM429" s="10"/>
      <c r="QN429" s="10"/>
      <c r="QO429" s="10"/>
      <c r="QP429" s="10"/>
      <c r="QQ429" s="10"/>
      <c r="QR429" s="10"/>
      <c r="QS429" s="10"/>
      <c r="QT429" s="10"/>
      <c r="QU429" s="10"/>
      <c r="QV429" s="10"/>
      <c r="QW429" s="10"/>
      <c r="QX429" s="10"/>
      <c r="QY429" s="10"/>
      <c r="QZ429" s="10"/>
      <c r="RA429" s="10"/>
      <c r="RB429" s="10"/>
      <c r="RC429" s="10"/>
      <c r="RD429" s="10"/>
      <c r="RE429" s="10"/>
      <c r="RF429" s="10"/>
      <c r="RG429" s="10"/>
      <c r="RH429" s="10"/>
      <c r="RI429" s="10"/>
      <c r="RJ429" s="10"/>
      <c r="RK429" s="10"/>
      <c r="RL429" s="10"/>
      <c r="RM429" s="10"/>
      <c r="RN429" s="10"/>
      <c r="RO429" s="10"/>
      <c r="RP429" s="10"/>
      <c r="RQ429" s="10"/>
      <c r="RR429" s="10"/>
      <c r="RS429" s="10"/>
      <c r="RT429" s="10"/>
      <c r="RU429" s="10"/>
      <c r="RV429" s="10"/>
      <c r="RW429" s="10"/>
      <c r="RX429" s="10"/>
      <c r="RY429" s="10"/>
      <c r="RZ429" s="10"/>
      <c r="SA429" s="10"/>
      <c r="SB429" s="10"/>
      <c r="SC429" s="10"/>
      <c r="SD429" s="10"/>
      <c r="SE429" s="10"/>
      <c r="SF429" s="10"/>
      <c r="SG429" s="10"/>
      <c r="SH429" s="10"/>
      <c r="SI429" s="10"/>
      <c r="SJ429" s="10"/>
      <c r="SK429" s="10"/>
      <c r="SL429" s="10"/>
      <c r="SM429" s="10"/>
      <c r="SN429" s="10"/>
      <c r="SO429" s="10"/>
      <c r="SP429" s="10"/>
      <c r="SQ429" s="10"/>
      <c r="SR429" s="10"/>
      <c r="SS429" s="10"/>
      <c r="ST429" s="10"/>
      <c r="SU429" s="10"/>
      <c r="SV429" s="10"/>
      <c r="SW429" s="10"/>
      <c r="SX429" s="10"/>
      <c r="SY429" s="10"/>
      <c r="SZ429" s="10"/>
      <c r="TA429" s="10"/>
      <c r="TB429" s="10"/>
      <c r="TC429" s="10"/>
      <c r="TD429" s="10"/>
      <c r="TE429" s="10"/>
      <c r="TF429" s="10"/>
      <c r="TG429" s="10"/>
      <c r="TH429" s="10"/>
      <c r="TI429" s="10"/>
      <c r="TJ429" s="10"/>
      <c r="TK429" s="10"/>
      <c r="TL429" s="10"/>
      <c r="TM429" s="10"/>
      <c r="TN429" s="10"/>
      <c r="TO429" s="10"/>
      <c r="TP429" s="10"/>
      <c r="TQ429" s="10"/>
      <c r="TR429" s="10"/>
      <c r="TS429" s="10"/>
      <c r="TT429" s="10"/>
      <c r="TU429" s="10"/>
      <c r="TV429" s="10"/>
      <c r="TW429" s="10"/>
      <c r="TX429" s="10"/>
      <c r="TY429" s="10"/>
      <c r="TZ429" s="10"/>
      <c r="UA429" s="10"/>
      <c r="UB429" s="10"/>
      <c r="UC429" s="10"/>
      <c r="UD429" s="10"/>
      <c r="UE429" s="10"/>
      <c r="UF429" s="10"/>
      <c r="UG429" s="10"/>
      <c r="UH429" s="10"/>
      <c r="UI429" s="10"/>
      <c r="UJ429" s="10"/>
      <c r="UK429" s="10"/>
      <c r="UL429" s="10"/>
      <c r="UM429" s="10"/>
      <c r="UN429" s="10"/>
      <c r="UO429" s="10"/>
      <c r="UP429" s="10"/>
      <c r="UQ429" s="10"/>
      <c r="UR429" s="10"/>
      <c r="US429" s="10"/>
      <c r="UT429" s="10"/>
      <c r="UU429" s="10"/>
      <c r="UV429" s="10"/>
      <c r="UW429" s="10"/>
      <c r="UX429" s="10"/>
      <c r="UY429" s="10"/>
      <c r="UZ429" s="10"/>
      <c r="VA429" s="10"/>
      <c r="VB429" s="10"/>
      <c r="VC429" s="10"/>
      <c r="VD429" s="10"/>
      <c r="VE429" s="10"/>
      <c r="VF429" s="10"/>
      <c r="VG429" s="10"/>
      <c r="VH429" s="10"/>
      <c r="VI429" s="10"/>
      <c r="VJ429" s="10"/>
      <c r="VK429" s="10"/>
      <c r="VL429" s="10"/>
      <c r="VM429" s="10"/>
      <c r="VN429" s="10"/>
      <c r="VO429" s="10"/>
      <c r="VP429" s="10"/>
      <c r="VQ429" s="10"/>
      <c r="VR429" s="10"/>
      <c r="VS429" s="10"/>
      <c r="VT429" s="10"/>
      <c r="VU429" s="10"/>
      <c r="VV429" s="10"/>
      <c r="VW429" s="10"/>
      <c r="VX429" s="10"/>
      <c r="VY429" s="10"/>
      <c r="VZ429" s="10"/>
      <c r="WA429" s="10"/>
      <c r="WB429" s="10"/>
      <c r="WC429" s="10"/>
      <c r="WD429" s="10"/>
      <c r="WE429" s="10"/>
      <c r="WF429" s="10"/>
      <c r="WG429" s="10"/>
      <c r="WH429" s="10"/>
      <c r="WI429" s="10"/>
      <c r="WJ429" s="10"/>
      <c r="WK429" s="10"/>
      <c r="WL429" s="10"/>
      <c r="WM429" s="10"/>
      <c r="WN429" s="10"/>
      <c r="WO429" s="10"/>
      <c r="WP429" s="10"/>
      <c r="WQ429" s="10"/>
      <c r="WR429" s="10"/>
      <c r="WS429" s="10"/>
      <c r="WT429" s="10"/>
      <c r="WU429" s="10"/>
      <c r="WV429" s="10"/>
      <c r="WW429" s="10"/>
      <c r="WX429" s="10"/>
      <c r="WY429" s="10"/>
      <c r="WZ429" s="10"/>
      <c r="XA429" s="10"/>
      <c r="XB429" s="10"/>
      <c r="XC429" s="10"/>
      <c r="XD429" s="10"/>
      <c r="XE429" s="10"/>
      <c r="XF429" s="10"/>
      <c r="XG429" s="10"/>
      <c r="XH429" s="10"/>
      <c r="XI429" s="10"/>
      <c r="XJ429" s="10"/>
      <c r="XK429" s="10"/>
      <c r="XL429" s="10"/>
      <c r="XM429" s="10"/>
      <c r="XN429" s="10"/>
      <c r="XO429" s="10"/>
      <c r="XP429" s="10"/>
      <c r="XQ429" s="10"/>
      <c r="XR429" s="10"/>
      <c r="XS429" s="10"/>
      <c r="XT429" s="10"/>
      <c r="XU429" s="10"/>
      <c r="XV429" s="10"/>
      <c r="XW429" s="10"/>
      <c r="XX429" s="10"/>
      <c r="XY429" s="10"/>
      <c r="XZ429" s="10"/>
      <c r="YA429" s="10"/>
      <c r="YB429" s="10"/>
      <c r="YC429" s="10"/>
      <c r="YD429" s="10"/>
      <c r="YE429" s="10"/>
      <c r="YF429" s="10"/>
      <c r="YG429" s="10"/>
      <c r="YH429" s="10"/>
      <c r="YI429" s="10"/>
      <c r="YJ429" s="10"/>
      <c r="YK429" s="10"/>
      <c r="YL429" s="10"/>
      <c r="YM429" s="10"/>
      <c r="YN429" s="10"/>
      <c r="YO429" s="10"/>
      <c r="YP429" s="10"/>
      <c r="YQ429" s="10"/>
      <c r="YR429" s="10"/>
      <c r="YS429" s="10"/>
      <c r="YT429" s="10"/>
      <c r="YU429" s="10"/>
      <c r="YV429" s="10"/>
      <c r="YW429" s="10"/>
      <c r="YX429" s="10"/>
      <c r="YY429" s="10"/>
      <c r="YZ429" s="10"/>
      <c r="ZA429" s="10"/>
      <c r="ZB429" s="10"/>
      <c r="ZC429" s="10"/>
      <c r="ZD429" s="10"/>
      <c r="ZE429" s="10"/>
      <c r="ZF429" s="10"/>
      <c r="ZG429" s="10"/>
      <c r="ZH429" s="10"/>
      <c r="ZI429" s="10"/>
      <c r="ZJ429" s="10"/>
      <c r="ZK429" s="10"/>
      <c r="ZL429" s="10"/>
      <c r="ZM429" s="10"/>
      <c r="ZN429" s="10"/>
      <c r="ZO429" s="10"/>
      <c r="ZP429" s="10"/>
      <c r="ZQ429" s="10"/>
      <c r="ZR429" s="10"/>
      <c r="ZS429" s="10"/>
      <c r="ZT429" s="10"/>
      <c r="ZU429" s="10"/>
      <c r="ZV429" s="10"/>
      <c r="ZW429" s="10"/>
      <c r="ZX429" s="10"/>
      <c r="ZY429" s="10"/>
      <c r="ZZ429" s="10"/>
      <c r="AAA429" s="10"/>
      <c r="AAB429" s="10"/>
      <c r="AAC429" s="10"/>
      <c r="AAD429" s="10"/>
      <c r="AAE429" s="10"/>
      <c r="AAF429" s="10"/>
      <c r="AAG429" s="10"/>
      <c r="AAH429" s="10"/>
      <c r="AAI429" s="10"/>
      <c r="AAJ429" s="10"/>
      <c r="AAK429" s="10"/>
      <c r="AAL429" s="10"/>
      <c r="AAM429" s="10"/>
      <c r="AAN429" s="10"/>
      <c r="AAO429" s="10"/>
      <c r="AAP429" s="10"/>
      <c r="AAQ429" s="10"/>
      <c r="AAR429" s="10"/>
      <c r="AAS429" s="10"/>
      <c r="AAT429" s="10"/>
      <c r="AAU429" s="10"/>
      <c r="AAV429" s="10"/>
      <c r="AAW429" s="10"/>
      <c r="AAX429" s="10"/>
      <c r="AAY429" s="10"/>
      <c r="AAZ429" s="10"/>
      <c r="ABA429" s="10"/>
      <c r="ABB429" s="10"/>
      <c r="ABC429" s="10"/>
      <c r="ABD429" s="10"/>
      <c r="ABE429" s="10"/>
      <c r="ABF429" s="10"/>
      <c r="ABG429" s="10"/>
      <c r="ABH429" s="10"/>
      <c r="ABI429" s="10"/>
      <c r="ABJ429" s="10"/>
      <c r="ABK429" s="10"/>
      <c r="ABL429" s="10"/>
      <c r="ABM429" s="10"/>
      <c r="ABN429" s="10"/>
      <c r="ABO429" s="10"/>
      <c r="ABP429" s="10"/>
      <c r="ABQ429" s="10"/>
      <c r="ABR429" s="10"/>
      <c r="ABS429" s="10"/>
      <c r="ABT429" s="10"/>
      <c r="ABU429" s="10"/>
      <c r="ABV429" s="10"/>
      <c r="ABW429" s="10"/>
      <c r="ABX429" s="10"/>
      <c r="ABY429" s="10"/>
      <c r="ABZ429" s="10"/>
      <c r="ACA429" s="10"/>
      <c r="ACB429" s="10"/>
      <c r="ACC429" s="10"/>
      <c r="ACD429" s="10"/>
      <c r="ACE429" s="10"/>
      <c r="ACF429" s="10"/>
      <c r="ACG429" s="10"/>
      <c r="ACH429" s="10"/>
      <c r="ACI429" s="10"/>
      <c r="ACJ429" s="10"/>
      <c r="ACK429" s="10"/>
      <c r="ACL429" s="10"/>
      <c r="ACM429" s="10"/>
      <c r="ACN429" s="10"/>
      <c r="ACO429" s="10"/>
      <c r="ACP429" s="10"/>
      <c r="ACQ429" s="10"/>
      <c r="ACR429" s="10"/>
      <c r="ACS429" s="10"/>
      <c r="ACT429" s="10"/>
      <c r="ACU429" s="10"/>
      <c r="ACV429" s="10"/>
      <c r="ACW429" s="10"/>
      <c r="ACX429" s="10"/>
      <c r="ACY429" s="10"/>
      <c r="ACZ429" s="10"/>
      <c r="ADA429" s="10"/>
      <c r="ADB429" s="10"/>
      <c r="ADC429" s="10"/>
      <c r="ADD429" s="10"/>
      <c r="ADE429" s="10"/>
      <c r="ADF429" s="10"/>
      <c r="ADG429" s="10"/>
      <c r="ADH429" s="10"/>
      <c r="ADI429" s="10"/>
      <c r="ADJ429" s="10"/>
      <c r="ADK429" s="10"/>
      <c r="ADL429" s="10"/>
      <c r="ADM429" s="10"/>
      <c r="ADN429" s="10"/>
      <c r="ADO429" s="10"/>
      <c r="ADP429" s="10"/>
      <c r="ADQ429" s="10"/>
      <c r="ADR429" s="10"/>
      <c r="ADS429" s="10"/>
      <c r="ADT429" s="10"/>
      <c r="ADU429" s="10"/>
      <c r="ADV429" s="10"/>
      <c r="ADW429" s="10"/>
      <c r="ADX429" s="10"/>
      <c r="ADY429" s="10"/>
      <c r="ADZ429" s="10"/>
      <c r="AEA429" s="10"/>
      <c r="AEB429" s="10"/>
      <c r="AEC429" s="10"/>
      <c r="AED429" s="10"/>
      <c r="AEE429" s="10"/>
      <c r="AEF429" s="10"/>
      <c r="AEG429" s="10"/>
      <c r="AEH429" s="10"/>
      <c r="AEI429" s="10"/>
      <c r="AEJ429" s="10"/>
      <c r="AEK429" s="10"/>
      <c r="AEL429" s="10"/>
      <c r="AEM429" s="10"/>
      <c r="AEN429" s="10"/>
      <c r="AEO429" s="10"/>
      <c r="AEP429" s="10"/>
      <c r="AEQ429" s="10"/>
      <c r="AER429" s="10"/>
      <c r="AES429" s="10"/>
      <c r="AET429" s="10"/>
      <c r="AEU429" s="10"/>
      <c r="AEV429" s="10"/>
      <c r="AEW429" s="10"/>
      <c r="AEX429" s="10"/>
      <c r="AEY429" s="10"/>
      <c r="AEZ429" s="10"/>
      <c r="AFA429" s="10"/>
      <c r="AFB429" s="10"/>
      <c r="AFC429" s="10"/>
      <c r="AFD429" s="10"/>
      <c r="AFE429" s="10"/>
      <c r="AFF429" s="10"/>
      <c r="AFG429" s="10"/>
      <c r="AFH429" s="10"/>
      <c r="AFI429" s="10"/>
      <c r="AFJ429" s="10"/>
      <c r="AFK429" s="10"/>
      <c r="AFL429" s="10"/>
      <c r="AFM429" s="10"/>
      <c r="AFN429" s="10"/>
      <c r="AFO429" s="10"/>
      <c r="AFP429" s="10"/>
      <c r="AFQ429" s="10"/>
      <c r="AFR429" s="10"/>
      <c r="AFS429" s="10"/>
      <c r="AFT429" s="10"/>
      <c r="AFU429" s="10"/>
      <c r="AFV429" s="10"/>
      <c r="AFW429" s="10"/>
      <c r="AFX429" s="10"/>
      <c r="AFY429" s="10"/>
      <c r="AFZ429" s="10"/>
      <c r="AGA429" s="10"/>
      <c r="AGB429" s="10"/>
      <c r="AGC429" s="10"/>
      <c r="AGD429" s="10"/>
      <c r="AGE429" s="10"/>
      <c r="AGF429" s="10"/>
      <c r="AGG429" s="10"/>
      <c r="AGH429" s="10"/>
      <c r="AGI429" s="10"/>
      <c r="AGJ429" s="10"/>
      <c r="AGK429" s="10"/>
      <c r="AGL429" s="10"/>
      <c r="AGM429" s="10"/>
      <c r="AGN429" s="10"/>
      <c r="AGO429" s="10"/>
      <c r="AGP429" s="10"/>
      <c r="AGQ429" s="10"/>
      <c r="AGR429" s="10"/>
      <c r="AGS429" s="10"/>
      <c r="AGT429" s="10"/>
      <c r="AGU429" s="10"/>
      <c r="AGV429" s="10"/>
      <c r="AGW429" s="10"/>
      <c r="AGX429" s="10"/>
      <c r="AGY429" s="10"/>
      <c r="AGZ429" s="10"/>
      <c r="AHA429" s="10"/>
      <c r="AHB429" s="10"/>
      <c r="AHC429" s="10"/>
      <c r="AHD429" s="10"/>
      <c r="AHE429" s="10"/>
      <c r="AHF429" s="10"/>
      <c r="AHG429" s="10"/>
      <c r="AHH429" s="10"/>
      <c r="AHI429" s="10"/>
      <c r="AHJ429" s="10"/>
      <c r="AHK429" s="10"/>
      <c r="AHL429" s="10"/>
      <c r="AHM429" s="10"/>
      <c r="AHN429" s="10"/>
      <c r="AHO429" s="10"/>
      <c r="AHP429" s="10"/>
      <c r="AHQ429" s="10"/>
      <c r="AHR429" s="10"/>
      <c r="AHS429" s="10"/>
      <c r="AHT429" s="10"/>
      <c r="AHU429" s="10"/>
      <c r="AHV429" s="10"/>
      <c r="AHW429" s="10"/>
      <c r="AHX429" s="10"/>
      <c r="AHY429" s="10"/>
      <c r="AHZ429" s="10"/>
      <c r="AIA429" s="10"/>
      <c r="AIB429" s="10"/>
      <c r="AIC429" s="10"/>
      <c r="AID429" s="10"/>
      <c r="AIE429" s="10"/>
      <c r="AIF429" s="10"/>
      <c r="AIG429" s="10"/>
      <c r="AIH429" s="10"/>
      <c r="AII429" s="10"/>
      <c r="AIJ429" s="10"/>
      <c r="AIK429" s="10"/>
      <c r="AIL429" s="10"/>
      <c r="AIM429" s="10"/>
      <c r="AIN429" s="10"/>
      <c r="AIO429" s="10"/>
      <c r="AIP429" s="10"/>
      <c r="AIQ429" s="10"/>
      <c r="AIR429" s="10"/>
      <c r="AIS429" s="10"/>
      <c r="AIT429" s="10"/>
      <c r="AIU429" s="10"/>
      <c r="AIV429" s="10"/>
      <c r="AIW429" s="10"/>
      <c r="AIX429" s="10"/>
      <c r="AIY429" s="10"/>
      <c r="AIZ429" s="10"/>
      <c r="AJA429" s="10"/>
      <c r="AJB429" s="10"/>
      <c r="AJC429" s="10"/>
      <c r="AJD429" s="10"/>
      <c r="AJE429" s="10"/>
      <c r="AJF429" s="10"/>
      <c r="AJG429" s="10"/>
      <c r="AJH429" s="10"/>
      <c r="AJI429" s="10"/>
      <c r="AJJ429" s="10"/>
      <c r="AJK429" s="10"/>
      <c r="AJL429" s="10"/>
      <c r="AJM429" s="10"/>
      <c r="AJN429" s="10"/>
      <c r="AJO429" s="10"/>
      <c r="AJP429" s="10"/>
      <c r="AJQ429" s="10"/>
      <c r="AJR429" s="10"/>
      <c r="AJS429" s="10"/>
      <c r="AJT429" s="10"/>
      <c r="AJU429" s="10"/>
      <c r="AJV429" s="10"/>
      <c r="AJW429" s="10"/>
      <c r="AJX429" s="10"/>
      <c r="AJY429" s="10"/>
      <c r="AJZ429" s="10"/>
      <c r="AKA429" s="10"/>
      <c r="AKB429" s="10"/>
      <c r="AKC429" s="10"/>
      <c r="AKD429" s="10"/>
      <c r="AKE429" s="10"/>
      <c r="AKF429" s="10"/>
      <c r="AKG429" s="10"/>
      <c r="AKH429" s="10"/>
      <c r="AKI429" s="10"/>
      <c r="AKJ429" s="10"/>
      <c r="AKK429" s="10"/>
      <c r="AKL429" s="10"/>
      <c r="AKM429" s="10"/>
      <c r="AKN429" s="10"/>
      <c r="AKO429" s="10"/>
      <c r="AKP429" s="10"/>
      <c r="AKQ429" s="10"/>
      <c r="AKR429" s="10"/>
      <c r="AKS429" s="10"/>
      <c r="AKT429" s="10"/>
      <c r="AKU429" s="10"/>
      <c r="AKV429" s="10"/>
      <c r="AKW429" s="10"/>
      <c r="AKX429" s="10"/>
      <c r="AKY429" s="10"/>
      <c r="AKZ429" s="10"/>
      <c r="ALA429" s="10"/>
      <c r="ALB429" s="10"/>
      <c r="ALC429" s="10"/>
      <c r="ALD429" s="10"/>
      <c r="ALE429" s="10"/>
      <c r="ALF429" s="10"/>
      <c r="ALG429" s="10"/>
      <c r="ALH429" s="10"/>
      <c r="ALI429" s="10"/>
      <c r="ALJ429" s="10"/>
      <c r="ALK429" s="10"/>
      <c r="ALL429" s="10"/>
      <c r="ALM429" s="10"/>
      <c r="ALN429" s="10"/>
      <c r="ALO429" s="10"/>
      <c r="ALP429" s="10"/>
      <c r="ALQ429" s="10"/>
      <c r="ALR429" s="10"/>
      <c r="ALS429" s="10"/>
      <c r="ALT429" s="10"/>
      <c r="ALU429" s="10"/>
      <c r="ALV429" s="10"/>
      <c r="ALW429" s="10"/>
      <c r="ALX429" s="10"/>
      <c r="ALY429" s="10"/>
      <c r="ALZ429" s="10"/>
      <c r="AMA429" s="10"/>
      <c r="AMB429" s="10"/>
      <c r="AMC429" s="10"/>
      <c r="AMD429" s="10"/>
      <c r="AME429" s="10"/>
      <c r="AMF429" s="10"/>
      <c r="AMG429" s="10"/>
      <c r="AMH429" s="10"/>
      <c r="AMI429" s="10"/>
      <c r="AMJ429" s="10"/>
      <c r="AMK429" s="10"/>
      <c r="AML429" s="10"/>
      <c r="AMM429" s="10"/>
      <c r="AMN429" s="10"/>
      <c r="AMO429" s="10"/>
      <c r="AMP429" s="10"/>
      <c r="AMQ429" s="10"/>
      <c r="AMR429" s="10"/>
      <c r="AMS429" s="10"/>
      <c r="AMT429" s="10"/>
      <c r="AMU429" s="10"/>
      <c r="AMV429" s="10"/>
      <c r="AMW429" s="10"/>
      <c r="AMX429" s="10"/>
      <c r="AMY429" s="10"/>
      <c r="AMZ429" s="10"/>
      <c r="ANA429" s="10"/>
      <c r="ANB429" s="10"/>
      <c r="ANC429" s="10"/>
      <c r="AND429" s="10"/>
      <c r="ANE429" s="10"/>
      <c r="ANF429" s="10"/>
      <c r="ANG429" s="10"/>
      <c r="ANH429" s="10"/>
      <c r="ANI429" s="10"/>
      <c r="ANJ429" s="10"/>
      <c r="ANK429" s="10"/>
      <c r="ANL429" s="10"/>
      <c r="ANM429" s="10"/>
      <c r="ANN429" s="10"/>
      <c r="ANO429" s="10"/>
      <c r="ANP429" s="10"/>
      <c r="ANQ429" s="10"/>
      <c r="ANR429" s="10"/>
      <c r="ANS429" s="10"/>
      <c r="ANT429" s="10"/>
      <c r="ANU429" s="10"/>
      <c r="ANV429" s="10"/>
      <c r="ANW429" s="10"/>
      <c r="ANX429" s="10"/>
      <c r="ANY429" s="10"/>
      <c r="ANZ429" s="10"/>
      <c r="AOA429" s="10"/>
      <c r="AOB429" s="10"/>
      <c r="AOC429" s="10"/>
      <c r="AOD429" s="10"/>
      <c r="AOE429" s="10"/>
      <c r="AOF429" s="10"/>
      <c r="AOG429" s="10"/>
      <c r="AOH429" s="10"/>
      <c r="AOI429" s="10"/>
      <c r="AOJ429" s="10"/>
      <c r="AOK429" s="10"/>
      <c r="AOL429" s="10"/>
      <c r="AOM429" s="10"/>
      <c r="AON429" s="10"/>
      <c r="AOO429" s="10"/>
      <c r="AOP429" s="10"/>
      <c r="AOQ429" s="10"/>
      <c r="AOR429" s="10"/>
      <c r="AOS429" s="10"/>
      <c r="AOT429" s="10"/>
      <c r="AOU429" s="10"/>
      <c r="AOV429" s="10"/>
      <c r="AOW429" s="10"/>
      <c r="AOX429" s="10"/>
      <c r="AOY429" s="10"/>
      <c r="AOZ429" s="10"/>
      <c r="APA429" s="10"/>
      <c r="APB429" s="10"/>
      <c r="APC429" s="10"/>
      <c r="APD429" s="10"/>
      <c r="APE429" s="10"/>
      <c r="APF429" s="10"/>
      <c r="APG429" s="10"/>
      <c r="APH429" s="10"/>
      <c r="API429" s="10"/>
      <c r="APJ429" s="10"/>
      <c r="APK429" s="10"/>
      <c r="APL429" s="10"/>
      <c r="APM429" s="10"/>
      <c r="APN429" s="10"/>
      <c r="APO429" s="10"/>
      <c r="APP429" s="10"/>
      <c r="APQ429" s="10"/>
      <c r="APR429" s="10"/>
      <c r="APS429" s="10"/>
      <c r="APT429" s="10"/>
      <c r="APU429" s="10"/>
      <c r="APV429" s="10"/>
      <c r="APW429" s="10"/>
      <c r="APX429" s="10"/>
      <c r="APY429" s="10"/>
      <c r="APZ429" s="10"/>
      <c r="AQA429" s="10"/>
      <c r="AQB429" s="10"/>
      <c r="AQC429" s="10"/>
      <c r="AQD429" s="10"/>
      <c r="AQE429" s="10"/>
      <c r="AQF429" s="10"/>
      <c r="AQG429" s="10"/>
      <c r="AQH429" s="10"/>
      <c r="AQI429" s="10"/>
      <c r="AQJ429" s="10"/>
      <c r="AQK429" s="10"/>
      <c r="AQL429" s="10"/>
      <c r="AQM429" s="10"/>
      <c r="AQN429" s="10"/>
      <c r="AQO429" s="10"/>
      <c r="AQP429" s="10"/>
      <c r="AQQ429" s="10"/>
      <c r="AQR429" s="10"/>
      <c r="AQS429" s="10"/>
      <c r="AQT429" s="10"/>
      <c r="AQU429" s="10"/>
      <c r="AQV429" s="10"/>
      <c r="AQW429" s="10"/>
      <c r="AQX429" s="10"/>
      <c r="AQY429" s="10"/>
      <c r="AQZ429" s="10"/>
      <c r="ARA429" s="10"/>
      <c r="ARB429" s="10"/>
      <c r="ARC429" s="10"/>
      <c r="ARD429" s="10"/>
      <c r="ARE429" s="10"/>
      <c r="ARF429" s="10"/>
      <c r="ARG429" s="10"/>
      <c r="ARH429" s="10"/>
      <c r="ARI429" s="10"/>
      <c r="ARJ429" s="10"/>
      <c r="ARK429" s="10"/>
      <c r="ARL429" s="10"/>
      <c r="ARM429" s="10"/>
      <c r="ARN429" s="10"/>
      <c r="ARO429" s="10"/>
      <c r="ARP429" s="10"/>
      <c r="ARQ429" s="10"/>
      <c r="ARR429" s="10"/>
      <c r="ARS429" s="10"/>
      <c r="ART429" s="10"/>
      <c r="ARU429" s="10"/>
      <c r="ARV429" s="10"/>
      <c r="ARW429" s="10"/>
      <c r="ARX429" s="10"/>
      <c r="ARY429" s="10"/>
      <c r="ARZ429" s="10"/>
      <c r="ASA429" s="10"/>
      <c r="ASB429" s="10"/>
      <c r="ASC429" s="10"/>
      <c r="ASD429" s="10"/>
      <c r="ASE429" s="10"/>
      <c r="ASF429" s="10"/>
      <c r="ASG429" s="10"/>
      <c r="ASH429" s="10"/>
      <c r="ASI429" s="10"/>
      <c r="ASJ429" s="10"/>
      <c r="ASK429" s="10"/>
      <c r="ASL429" s="10"/>
      <c r="ASM429" s="10"/>
      <c r="ASN429" s="10"/>
      <c r="ASO429" s="10"/>
      <c r="ASP429" s="10"/>
      <c r="ASQ429" s="10"/>
      <c r="ASR429" s="10"/>
      <c r="ASS429" s="10"/>
      <c r="AST429" s="10"/>
      <c r="ASU429" s="10"/>
      <c r="ASV429" s="10"/>
      <c r="ASW429" s="10"/>
      <c r="ASX429" s="10"/>
      <c r="ASY429" s="10"/>
      <c r="ASZ429" s="10"/>
      <c r="ATA429" s="10"/>
      <c r="ATB429" s="10"/>
      <c r="ATC429" s="10"/>
      <c r="ATD429" s="10"/>
      <c r="ATE429" s="10"/>
      <c r="ATF429" s="10"/>
      <c r="ATG429" s="10"/>
      <c r="ATH429" s="10"/>
      <c r="ATI429" s="10"/>
      <c r="ATJ429" s="10"/>
      <c r="ATK429" s="10"/>
      <c r="ATL429" s="10"/>
      <c r="ATM429" s="10"/>
      <c r="ATN429" s="10"/>
      <c r="ATO429" s="10"/>
      <c r="ATP429" s="10"/>
      <c r="ATQ429" s="10"/>
      <c r="ATR429" s="10"/>
      <c r="ATS429" s="10"/>
      <c r="ATT429" s="10"/>
      <c r="ATU429" s="10"/>
      <c r="ATV429" s="10"/>
      <c r="ATW429" s="10"/>
      <c r="ATX429" s="10"/>
      <c r="ATY429" s="10"/>
      <c r="ATZ429" s="10"/>
      <c r="AUA429" s="10"/>
      <c r="AUB429" s="10"/>
      <c r="AUC429" s="10"/>
      <c r="AUD429" s="10"/>
      <c r="AUE429" s="10"/>
      <c r="AUF429" s="10"/>
      <c r="AUG429" s="10"/>
      <c r="AUH429" s="10"/>
      <c r="AUI429" s="10"/>
      <c r="AUJ429" s="10"/>
      <c r="AUK429" s="10"/>
      <c r="AUL429" s="10"/>
      <c r="AUM429" s="10"/>
      <c r="AUN429" s="10"/>
      <c r="AUO429" s="10"/>
      <c r="AUP429" s="10"/>
      <c r="AUQ429" s="10"/>
      <c r="AUR429" s="10"/>
      <c r="AUS429" s="10"/>
      <c r="AUT429" s="10"/>
      <c r="AUU429" s="10"/>
      <c r="AUV429" s="10"/>
      <c r="AUW429" s="10"/>
      <c r="AUX429" s="10"/>
      <c r="AUY429" s="10"/>
      <c r="AUZ429" s="10"/>
      <c r="AVA429" s="10"/>
      <c r="AVB429" s="10"/>
      <c r="AVC429" s="10"/>
      <c r="AVD429" s="10"/>
      <c r="AVE429" s="10"/>
      <c r="AVF429" s="10"/>
      <c r="AVG429" s="10"/>
      <c r="AVH429" s="10"/>
      <c r="AVI429" s="10"/>
      <c r="AVJ429" s="10"/>
      <c r="AVK429" s="10"/>
      <c r="AVL429" s="10"/>
      <c r="AVM429" s="10"/>
      <c r="AVN429" s="10"/>
      <c r="AVO429" s="10"/>
      <c r="AVP429" s="10"/>
      <c r="AVQ429" s="10"/>
      <c r="AVR429" s="10"/>
      <c r="AVS429" s="10"/>
      <c r="AVT429" s="10"/>
      <c r="AVU429" s="10"/>
      <c r="AVV429" s="10"/>
      <c r="AVW429" s="10"/>
      <c r="AVX429" s="10"/>
      <c r="AVY429" s="10"/>
      <c r="AVZ429" s="10"/>
      <c r="AWA429" s="10"/>
      <c r="AWB429" s="10"/>
      <c r="AWC429" s="10"/>
      <c r="AWD429" s="10"/>
      <c r="AWE429" s="10"/>
      <c r="AWF429" s="10"/>
      <c r="AWG429" s="10"/>
      <c r="AWH429" s="10"/>
      <c r="AWI429" s="10"/>
      <c r="AWJ429" s="10"/>
      <c r="AWK429" s="10"/>
      <c r="AWL429" s="10"/>
      <c r="AWM429" s="10"/>
      <c r="AWN429" s="10"/>
      <c r="AWO429" s="10"/>
      <c r="AWP429" s="10"/>
      <c r="AWQ429" s="10"/>
      <c r="AWR429" s="10"/>
      <c r="AWS429" s="10"/>
      <c r="AWT429" s="10"/>
      <c r="AWU429" s="10"/>
      <c r="AWV429" s="10"/>
      <c r="AWW429" s="10"/>
      <c r="AWX429" s="10"/>
      <c r="AWY429" s="10"/>
      <c r="AWZ429" s="10"/>
      <c r="AXA429" s="10"/>
      <c r="AXB429" s="10"/>
      <c r="AXC429" s="10"/>
      <c r="AXD429" s="10"/>
      <c r="AXE429" s="10"/>
      <c r="AXF429" s="10"/>
      <c r="AXG429" s="10"/>
      <c r="AXH429" s="10"/>
      <c r="AXI429" s="10"/>
      <c r="AXJ429" s="10"/>
      <c r="AXK429" s="10"/>
      <c r="AXL429" s="10"/>
      <c r="AXM429" s="10"/>
      <c r="AXN429" s="10"/>
      <c r="AXO429" s="10"/>
      <c r="AXP429" s="10"/>
      <c r="AXQ429" s="10"/>
      <c r="AXR429" s="10"/>
      <c r="AXS429" s="10"/>
      <c r="AXT429" s="10"/>
      <c r="AXU429" s="10"/>
      <c r="AXV429" s="10"/>
      <c r="AXW429" s="10"/>
      <c r="AXX429" s="10"/>
      <c r="AXY429" s="10"/>
      <c r="AXZ429" s="10"/>
      <c r="AYA429" s="10"/>
      <c r="AYB429" s="10"/>
      <c r="AYC429" s="10"/>
      <c r="AYD429" s="10"/>
      <c r="AYE429" s="10"/>
      <c r="AYF429" s="10"/>
      <c r="AYG429" s="10"/>
      <c r="AYH429" s="10"/>
      <c r="AYI429" s="10"/>
      <c r="AYJ429" s="10"/>
      <c r="AYK429" s="10"/>
      <c r="AYL429" s="10"/>
      <c r="AYM429" s="10"/>
      <c r="AYN429" s="10"/>
      <c r="AYO429" s="10"/>
      <c r="AYP429" s="10"/>
      <c r="AYQ429" s="10"/>
      <c r="AYR429" s="10"/>
      <c r="AYS429" s="10"/>
      <c r="AYT429" s="10"/>
      <c r="AYU429" s="10"/>
      <c r="AYV429" s="10"/>
      <c r="AYW429" s="10"/>
      <c r="AYX429" s="10"/>
      <c r="AYY429" s="10"/>
      <c r="AYZ429" s="10"/>
      <c r="AZA429" s="10"/>
      <c r="AZB429" s="10"/>
      <c r="AZC429" s="10"/>
      <c r="AZD429" s="10"/>
      <c r="AZE429" s="10"/>
      <c r="AZF429" s="10"/>
      <c r="AZG429" s="10"/>
      <c r="AZH429" s="10"/>
      <c r="AZI429" s="10"/>
      <c r="AZJ429" s="10"/>
      <c r="AZK429" s="10"/>
      <c r="AZL429" s="10"/>
      <c r="AZM429" s="10"/>
      <c r="AZN429" s="10"/>
      <c r="AZO429" s="10"/>
      <c r="AZP429" s="10"/>
      <c r="AZQ429" s="10"/>
      <c r="AZR429" s="10"/>
      <c r="AZS429" s="10"/>
      <c r="AZT429" s="10"/>
      <c r="AZU429" s="10"/>
      <c r="AZV429" s="10"/>
      <c r="AZW429" s="10"/>
      <c r="AZX429" s="10"/>
      <c r="AZY429" s="10"/>
      <c r="AZZ429" s="10"/>
      <c r="BAA429" s="10"/>
      <c r="BAB429" s="10"/>
      <c r="BAC429" s="10"/>
      <c r="BAD429" s="10"/>
      <c r="BAE429" s="10"/>
      <c r="BAF429" s="10"/>
      <c r="BAG429" s="10"/>
      <c r="BAH429" s="10"/>
      <c r="BAI429" s="10"/>
      <c r="BAJ429" s="10"/>
      <c r="BAK429" s="10"/>
      <c r="BAL429" s="10"/>
      <c r="BAM429" s="10"/>
      <c r="BAN429" s="10"/>
      <c r="BAO429" s="10"/>
      <c r="BAP429" s="10"/>
      <c r="BAQ429" s="10"/>
      <c r="BAR429" s="10"/>
      <c r="BAS429" s="10"/>
      <c r="BAT429" s="10"/>
      <c r="BAU429" s="10"/>
      <c r="BAV429" s="10"/>
      <c r="BAW429" s="10"/>
      <c r="BAX429" s="10"/>
      <c r="BAY429" s="10"/>
      <c r="BAZ429" s="10"/>
      <c r="BBA429" s="10"/>
      <c r="BBB429" s="10"/>
      <c r="BBC429" s="10"/>
      <c r="BBD429" s="10"/>
      <c r="BBE429" s="10"/>
      <c r="BBF429" s="10"/>
      <c r="BBG429" s="10"/>
      <c r="BBH429" s="10"/>
      <c r="BBI429" s="10"/>
      <c r="BBJ429" s="10"/>
      <c r="BBK429" s="10"/>
      <c r="BBL429" s="10"/>
      <c r="BBM429" s="10"/>
      <c r="BBN429" s="10"/>
      <c r="BBO429" s="10"/>
      <c r="BBP429" s="10"/>
      <c r="BBQ429" s="10"/>
      <c r="BBR429" s="10"/>
      <c r="BBS429" s="10"/>
      <c r="BBT429" s="10"/>
      <c r="BBU429" s="10"/>
      <c r="BBV429" s="10"/>
      <c r="BBW429" s="10"/>
      <c r="BBX429" s="10"/>
      <c r="BBY429" s="10"/>
      <c r="BBZ429" s="10"/>
      <c r="BCA429" s="10"/>
      <c r="BCB429" s="10"/>
      <c r="BCC429" s="10"/>
      <c r="BCD429" s="10"/>
      <c r="BCE429" s="10"/>
      <c r="BCF429" s="10"/>
      <c r="BCG429" s="10"/>
      <c r="BCH429" s="10"/>
      <c r="BCI429" s="10"/>
      <c r="BCJ429" s="10"/>
      <c r="BCK429" s="10"/>
      <c r="BCL429" s="10"/>
      <c r="BCM429" s="10"/>
      <c r="BCN429" s="10"/>
      <c r="BCO429" s="10"/>
      <c r="BCP429" s="10"/>
      <c r="BCQ429" s="10"/>
      <c r="BCR429" s="10"/>
      <c r="BCS429" s="10"/>
      <c r="BCT429" s="10"/>
    </row>
    <row r="430" spans="1:1450" x14ac:dyDescent="0.25">
      <c r="A430" s="17" t="s">
        <v>630</v>
      </c>
      <c r="B430" s="43" t="s">
        <v>630</v>
      </c>
      <c r="C430" s="43" t="s">
        <v>84</v>
      </c>
      <c r="D430" s="43" t="s">
        <v>743</v>
      </c>
      <c r="E430" s="43" t="s">
        <v>742</v>
      </c>
      <c r="F430" s="43" t="s">
        <v>640</v>
      </c>
      <c r="G430" s="43">
        <v>15026</v>
      </c>
      <c r="H430" s="43">
        <v>952</v>
      </c>
      <c r="I430" s="43">
        <v>522</v>
      </c>
      <c r="J430" s="43"/>
      <c r="K430" s="43"/>
      <c r="L430" s="29"/>
      <c r="M430" s="29"/>
      <c r="N430" s="29"/>
      <c r="O430" s="29" t="str">
        <f t="shared" si="70"/>
        <v/>
      </c>
      <c r="P430" s="29"/>
      <c r="Q430" s="44">
        <f>ABS(G430-$K$429)</f>
        <v>1305.6000000000004</v>
      </c>
      <c r="R430" s="30">
        <f>IF(Q430&gt;$P$429,"",G430)</f>
        <v>15026</v>
      </c>
      <c r="S430" s="30">
        <f t="shared" si="72"/>
        <v>522</v>
      </c>
      <c r="T430" s="29"/>
      <c r="U430" s="29"/>
      <c r="V430" s="29"/>
      <c r="W430" s="44">
        <f>IF(R430="","",((R430-$T$429)/S430)^2)</f>
        <v>0.62295033836849134</v>
      </c>
      <c r="X430" s="46"/>
      <c r="Y430" s="31"/>
      <c r="Z430" s="31"/>
      <c r="AA430" s="31"/>
      <c r="AB430" s="31"/>
      <c r="AC430" s="29"/>
      <c r="AD430" s="29"/>
      <c r="AE430" s="29"/>
      <c r="AF430" s="29"/>
      <c r="AG430" s="63"/>
      <c r="AH430" s="32"/>
      <c r="AI430" s="32"/>
      <c r="AJ430" s="32"/>
      <c r="AK430" s="32"/>
      <c r="AL430" s="29"/>
      <c r="AM430" s="29"/>
      <c r="AN430" s="29"/>
      <c r="AO430" s="29"/>
      <c r="AP430" s="29"/>
      <c r="AQ430" s="29"/>
      <c r="AR430" s="29"/>
      <c r="AS430" s="29"/>
      <c r="AT430" s="29"/>
    </row>
    <row r="431" spans="1:1450" s="37" customFormat="1" x14ac:dyDescent="0.25">
      <c r="A431" s="17" t="s">
        <v>630</v>
      </c>
      <c r="B431" s="43" t="s">
        <v>630</v>
      </c>
      <c r="C431" s="43" t="s">
        <v>84</v>
      </c>
      <c r="D431" s="43" t="s">
        <v>744</v>
      </c>
      <c r="E431" s="43" t="s">
        <v>742</v>
      </c>
      <c r="F431" s="43" t="s">
        <v>638</v>
      </c>
      <c r="G431" s="43">
        <v>15660</v>
      </c>
      <c r="H431" s="43">
        <v>1544</v>
      </c>
      <c r="I431" s="43">
        <v>1302</v>
      </c>
      <c r="J431" s="43"/>
      <c r="K431" s="43"/>
      <c r="L431" s="29"/>
      <c r="M431" s="29"/>
      <c r="N431" s="29"/>
      <c r="O431" s="29" t="str">
        <f t="shared" si="70"/>
        <v/>
      </c>
      <c r="P431" s="29"/>
      <c r="Q431" s="44">
        <f>ABS(G431-$K$429)</f>
        <v>671.60000000000036</v>
      </c>
      <c r="R431" s="30">
        <f>IF(Q431&gt;$P$429,"",G431)</f>
        <v>15660</v>
      </c>
      <c r="S431" s="30">
        <f t="shared" si="72"/>
        <v>1302</v>
      </c>
      <c r="T431" s="29"/>
      <c r="U431" s="29"/>
      <c r="V431" s="29"/>
      <c r="W431" s="44">
        <f>IF(R431="","",((R431-$T$429)/S431)^2)</f>
        <v>2.9072607190639005E-2</v>
      </c>
      <c r="X431" s="46"/>
      <c r="Y431" s="31"/>
      <c r="Z431" s="31"/>
      <c r="AA431" s="31"/>
      <c r="AB431" s="31"/>
      <c r="AC431" s="29"/>
      <c r="AD431" s="29"/>
      <c r="AE431" s="29"/>
      <c r="AF431" s="29"/>
      <c r="AG431" s="63"/>
      <c r="AH431" s="32"/>
      <c r="AI431" s="32"/>
      <c r="AJ431" s="32"/>
      <c r="AK431" s="32"/>
      <c r="AL431" s="29"/>
      <c r="AM431" s="29"/>
      <c r="AN431" s="29"/>
      <c r="AO431" s="29"/>
      <c r="AP431" s="29"/>
      <c r="AQ431" s="29"/>
      <c r="AR431" s="29"/>
      <c r="AS431" s="29"/>
      <c r="AT431" s="29"/>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c r="IV431" s="10"/>
      <c r="IW431" s="10"/>
      <c r="IX431" s="10"/>
      <c r="IY431" s="10"/>
      <c r="IZ431" s="10"/>
      <c r="JA431" s="10"/>
      <c r="JB431" s="10"/>
      <c r="JC431" s="10"/>
      <c r="JD431" s="10"/>
      <c r="JE431" s="10"/>
      <c r="JF431" s="10"/>
      <c r="JG431" s="10"/>
      <c r="JH431" s="10"/>
      <c r="JI431" s="10"/>
      <c r="JJ431" s="10"/>
      <c r="JK431" s="10"/>
      <c r="JL431" s="10"/>
      <c r="JM431" s="10"/>
      <c r="JN431" s="10"/>
      <c r="JO431" s="10"/>
      <c r="JP431" s="10"/>
      <c r="JQ431" s="10"/>
      <c r="JR431" s="10"/>
      <c r="JS431" s="10"/>
      <c r="JT431" s="10"/>
      <c r="JU431" s="10"/>
      <c r="JV431" s="10"/>
      <c r="JW431" s="10"/>
      <c r="JX431" s="10"/>
      <c r="JY431" s="10"/>
      <c r="JZ431" s="10"/>
      <c r="KA431" s="10"/>
      <c r="KB431" s="10"/>
      <c r="KC431" s="10"/>
      <c r="KD431" s="10"/>
      <c r="KE431" s="10"/>
      <c r="KF431" s="10"/>
      <c r="KG431" s="10"/>
      <c r="KH431" s="10"/>
      <c r="KI431" s="10"/>
      <c r="KJ431" s="10"/>
      <c r="KK431" s="10"/>
      <c r="KL431" s="10"/>
      <c r="KM431" s="10"/>
      <c r="KN431" s="10"/>
      <c r="KO431" s="10"/>
      <c r="KP431" s="10"/>
      <c r="KQ431" s="10"/>
      <c r="KR431" s="10"/>
      <c r="KS431" s="10"/>
      <c r="KT431" s="10"/>
      <c r="KU431" s="10"/>
      <c r="KV431" s="10"/>
      <c r="KW431" s="10"/>
      <c r="KX431" s="10"/>
      <c r="KY431" s="10"/>
      <c r="KZ431" s="10"/>
      <c r="LA431" s="10"/>
      <c r="LB431" s="10"/>
      <c r="LC431" s="10"/>
      <c r="LD431" s="10"/>
      <c r="LE431" s="10"/>
      <c r="LF431" s="10"/>
      <c r="LG431" s="10"/>
      <c r="LH431" s="10"/>
      <c r="LI431" s="10"/>
      <c r="LJ431" s="10"/>
      <c r="LK431" s="10"/>
      <c r="LL431" s="10"/>
      <c r="LM431" s="10"/>
      <c r="LN431" s="10"/>
      <c r="LO431" s="10"/>
      <c r="LP431" s="10"/>
      <c r="LQ431" s="10"/>
      <c r="LR431" s="10"/>
      <c r="LS431" s="10"/>
      <c r="LT431" s="10"/>
      <c r="LU431" s="10"/>
      <c r="LV431" s="10"/>
      <c r="LW431" s="10"/>
      <c r="LX431" s="10"/>
      <c r="LY431" s="10"/>
      <c r="LZ431" s="10"/>
      <c r="MA431" s="10"/>
      <c r="MB431" s="10"/>
      <c r="MC431" s="10"/>
      <c r="MD431" s="10"/>
      <c r="ME431" s="10"/>
      <c r="MF431" s="10"/>
      <c r="MG431" s="10"/>
      <c r="MH431" s="10"/>
      <c r="MI431" s="10"/>
      <c r="MJ431" s="10"/>
      <c r="MK431" s="10"/>
      <c r="ML431" s="10"/>
      <c r="MM431" s="10"/>
      <c r="MN431" s="10"/>
      <c r="MO431" s="10"/>
      <c r="MP431" s="10"/>
      <c r="MQ431" s="10"/>
      <c r="MR431" s="10"/>
      <c r="MS431" s="10"/>
      <c r="MT431" s="10"/>
      <c r="MU431" s="10"/>
      <c r="MV431" s="10"/>
      <c r="MW431" s="10"/>
      <c r="MX431" s="10"/>
      <c r="MY431" s="10"/>
      <c r="MZ431" s="10"/>
      <c r="NA431" s="10"/>
      <c r="NB431" s="10"/>
      <c r="NC431" s="10"/>
      <c r="ND431" s="10"/>
      <c r="NE431" s="10"/>
      <c r="NF431" s="10"/>
      <c r="NG431" s="10"/>
      <c r="NH431" s="10"/>
      <c r="NI431" s="10"/>
      <c r="NJ431" s="10"/>
      <c r="NK431" s="10"/>
      <c r="NL431" s="10"/>
      <c r="NM431" s="10"/>
      <c r="NN431" s="10"/>
      <c r="NO431" s="10"/>
      <c r="NP431" s="10"/>
      <c r="NQ431" s="10"/>
      <c r="NR431" s="10"/>
      <c r="NS431" s="10"/>
      <c r="NT431" s="10"/>
      <c r="NU431" s="10"/>
      <c r="NV431" s="10"/>
      <c r="NW431" s="10"/>
      <c r="NX431" s="10"/>
      <c r="NY431" s="10"/>
      <c r="NZ431" s="10"/>
      <c r="OA431" s="10"/>
      <c r="OB431" s="10"/>
      <c r="OC431" s="10"/>
      <c r="OD431" s="10"/>
      <c r="OE431" s="10"/>
      <c r="OF431" s="10"/>
      <c r="OG431" s="10"/>
      <c r="OH431" s="10"/>
      <c r="OI431" s="10"/>
      <c r="OJ431" s="10"/>
      <c r="OK431" s="10"/>
      <c r="OL431" s="10"/>
      <c r="OM431" s="10"/>
      <c r="ON431" s="10"/>
      <c r="OO431" s="10"/>
      <c r="OP431" s="10"/>
      <c r="OQ431" s="10"/>
      <c r="OR431" s="10"/>
      <c r="OS431" s="10"/>
      <c r="OT431" s="10"/>
      <c r="OU431" s="10"/>
      <c r="OV431" s="10"/>
      <c r="OW431" s="10"/>
      <c r="OX431" s="10"/>
      <c r="OY431" s="10"/>
      <c r="OZ431" s="10"/>
      <c r="PA431" s="10"/>
      <c r="PB431" s="10"/>
      <c r="PC431" s="10"/>
      <c r="PD431" s="10"/>
      <c r="PE431" s="10"/>
      <c r="PF431" s="10"/>
      <c r="PG431" s="10"/>
      <c r="PH431" s="10"/>
      <c r="PI431" s="10"/>
      <c r="PJ431" s="10"/>
      <c r="PK431" s="10"/>
      <c r="PL431" s="10"/>
      <c r="PM431" s="10"/>
      <c r="PN431" s="10"/>
      <c r="PO431" s="10"/>
      <c r="PP431" s="10"/>
      <c r="PQ431" s="10"/>
      <c r="PR431" s="10"/>
      <c r="PS431" s="10"/>
      <c r="PT431" s="10"/>
      <c r="PU431" s="10"/>
      <c r="PV431" s="10"/>
      <c r="PW431" s="10"/>
      <c r="PX431" s="10"/>
      <c r="PY431" s="10"/>
      <c r="PZ431" s="10"/>
      <c r="QA431" s="10"/>
      <c r="QB431" s="10"/>
      <c r="QC431" s="10"/>
      <c r="QD431" s="10"/>
      <c r="QE431" s="10"/>
      <c r="QF431" s="10"/>
      <c r="QG431" s="10"/>
      <c r="QH431" s="10"/>
      <c r="QI431" s="10"/>
      <c r="QJ431" s="10"/>
      <c r="QK431" s="10"/>
      <c r="QL431" s="10"/>
      <c r="QM431" s="10"/>
      <c r="QN431" s="10"/>
      <c r="QO431" s="10"/>
      <c r="QP431" s="10"/>
      <c r="QQ431" s="10"/>
      <c r="QR431" s="10"/>
      <c r="QS431" s="10"/>
      <c r="QT431" s="10"/>
      <c r="QU431" s="10"/>
      <c r="QV431" s="10"/>
      <c r="QW431" s="10"/>
      <c r="QX431" s="10"/>
      <c r="QY431" s="10"/>
      <c r="QZ431" s="10"/>
      <c r="RA431" s="10"/>
      <c r="RB431" s="10"/>
      <c r="RC431" s="10"/>
      <c r="RD431" s="10"/>
      <c r="RE431" s="10"/>
      <c r="RF431" s="10"/>
      <c r="RG431" s="10"/>
      <c r="RH431" s="10"/>
      <c r="RI431" s="10"/>
      <c r="RJ431" s="10"/>
      <c r="RK431" s="10"/>
      <c r="RL431" s="10"/>
      <c r="RM431" s="10"/>
      <c r="RN431" s="10"/>
      <c r="RO431" s="10"/>
      <c r="RP431" s="10"/>
      <c r="RQ431" s="10"/>
      <c r="RR431" s="10"/>
      <c r="RS431" s="10"/>
      <c r="RT431" s="10"/>
      <c r="RU431" s="10"/>
      <c r="RV431" s="10"/>
      <c r="RW431" s="10"/>
      <c r="RX431" s="10"/>
      <c r="RY431" s="10"/>
      <c r="RZ431" s="10"/>
      <c r="SA431" s="10"/>
      <c r="SB431" s="10"/>
      <c r="SC431" s="10"/>
      <c r="SD431" s="10"/>
      <c r="SE431" s="10"/>
      <c r="SF431" s="10"/>
      <c r="SG431" s="10"/>
      <c r="SH431" s="10"/>
      <c r="SI431" s="10"/>
      <c r="SJ431" s="10"/>
      <c r="SK431" s="10"/>
      <c r="SL431" s="10"/>
      <c r="SM431" s="10"/>
      <c r="SN431" s="10"/>
      <c r="SO431" s="10"/>
      <c r="SP431" s="10"/>
      <c r="SQ431" s="10"/>
      <c r="SR431" s="10"/>
      <c r="SS431" s="10"/>
      <c r="ST431" s="10"/>
      <c r="SU431" s="10"/>
      <c r="SV431" s="10"/>
      <c r="SW431" s="10"/>
      <c r="SX431" s="10"/>
      <c r="SY431" s="10"/>
      <c r="SZ431" s="10"/>
      <c r="TA431" s="10"/>
      <c r="TB431" s="10"/>
      <c r="TC431" s="10"/>
      <c r="TD431" s="10"/>
      <c r="TE431" s="10"/>
      <c r="TF431" s="10"/>
      <c r="TG431" s="10"/>
      <c r="TH431" s="10"/>
      <c r="TI431" s="10"/>
      <c r="TJ431" s="10"/>
      <c r="TK431" s="10"/>
      <c r="TL431" s="10"/>
      <c r="TM431" s="10"/>
      <c r="TN431" s="10"/>
      <c r="TO431" s="10"/>
      <c r="TP431" s="10"/>
      <c r="TQ431" s="10"/>
      <c r="TR431" s="10"/>
      <c r="TS431" s="10"/>
      <c r="TT431" s="10"/>
      <c r="TU431" s="10"/>
      <c r="TV431" s="10"/>
      <c r="TW431" s="10"/>
      <c r="TX431" s="10"/>
      <c r="TY431" s="10"/>
      <c r="TZ431" s="10"/>
      <c r="UA431" s="10"/>
      <c r="UB431" s="10"/>
      <c r="UC431" s="10"/>
      <c r="UD431" s="10"/>
      <c r="UE431" s="10"/>
      <c r="UF431" s="10"/>
      <c r="UG431" s="10"/>
      <c r="UH431" s="10"/>
      <c r="UI431" s="10"/>
      <c r="UJ431" s="10"/>
      <c r="UK431" s="10"/>
      <c r="UL431" s="10"/>
      <c r="UM431" s="10"/>
      <c r="UN431" s="10"/>
      <c r="UO431" s="10"/>
      <c r="UP431" s="10"/>
      <c r="UQ431" s="10"/>
      <c r="UR431" s="10"/>
      <c r="US431" s="10"/>
      <c r="UT431" s="10"/>
      <c r="UU431" s="10"/>
      <c r="UV431" s="10"/>
      <c r="UW431" s="10"/>
      <c r="UX431" s="10"/>
      <c r="UY431" s="10"/>
      <c r="UZ431" s="10"/>
      <c r="VA431" s="10"/>
      <c r="VB431" s="10"/>
      <c r="VC431" s="10"/>
      <c r="VD431" s="10"/>
      <c r="VE431" s="10"/>
      <c r="VF431" s="10"/>
      <c r="VG431" s="10"/>
      <c r="VH431" s="10"/>
      <c r="VI431" s="10"/>
      <c r="VJ431" s="10"/>
      <c r="VK431" s="10"/>
      <c r="VL431" s="10"/>
      <c r="VM431" s="10"/>
      <c r="VN431" s="10"/>
      <c r="VO431" s="10"/>
      <c r="VP431" s="10"/>
      <c r="VQ431" s="10"/>
      <c r="VR431" s="10"/>
      <c r="VS431" s="10"/>
      <c r="VT431" s="10"/>
      <c r="VU431" s="10"/>
      <c r="VV431" s="10"/>
      <c r="VW431" s="10"/>
      <c r="VX431" s="10"/>
      <c r="VY431" s="10"/>
      <c r="VZ431" s="10"/>
      <c r="WA431" s="10"/>
      <c r="WB431" s="10"/>
      <c r="WC431" s="10"/>
      <c r="WD431" s="10"/>
      <c r="WE431" s="10"/>
      <c r="WF431" s="10"/>
      <c r="WG431" s="10"/>
      <c r="WH431" s="10"/>
      <c r="WI431" s="10"/>
      <c r="WJ431" s="10"/>
      <c r="WK431" s="10"/>
      <c r="WL431" s="10"/>
      <c r="WM431" s="10"/>
      <c r="WN431" s="10"/>
      <c r="WO431" s="10"/>
      <c r="WP431" s="10"/>
      <c r="WQ431" s="10"/>
      <c r="WR431" s="10"/>
      <c r="WS431" s="10"/>
      <c r="WT431" s="10"/>
      <c r="WU431" s="10"/>
      <c r="WV431" s="10"/>
      <c r="WW431" s="10"/>
      <c r="WX431" s="10"/>
      <c r="WY431" s="10"/>
      <c r="WZ431" s="10"/>
      <c r="XA431" s="10"/>
      <c r="XB431" s="10"/>
      <c r="XC431" s="10"/>
      <c r="XD431" s="10"/>
      <c r="XE431" s="10"/>
      <c r="XF431" s="10"/>
      <c r="XG431" s="10"/>
      <c r="XH431" s="10"/>
      <c r="XI431" s="10"/>
      <c r="XJ431" s="10"/>
      <c r="XK431" s="10"/>
      <c r="XL431" s="10"/>
      <c r="XM431" s="10"/>
      <c r="XN431" s="10"/>
      <c r="XO431" s="10"/>
      <c r="XP431" s="10"/>
      <c r="XQ431" s="10"/>
      <c r="XR431" s="10"/>
      <c r="XS431" s="10"/>
      <c r="XT431" s="10"/>
      <c r="XU431" s="10"/>
      <c r="XV431" s="10"/>
      <c r="XW431" s="10"/>
      <c r="XX431" s="10"/>
      <c r="XY431" s="10"/>
      <c r="XZ431" s="10"/>
      <c r="YA431" s="10"/>
      <c r="YB431" s="10"/>
      <c r="YC431" s="10"/>
      <c r="YD431" s="10"/>
      <c r="YE431" s="10"/>
      <c r="YF431" s="10"/>
      <c r="YG431" s="10"/>
      <c r="YH431" s="10"/>
      <c r="YI431" s="10"/>
      <c r="YJ431" s="10"/>
      <c r="YK431" s="10"/>
      <c r="YL431" s="10"/>
      <c r="YM431" s="10"/>
      <c r="YN431" s="10"/>
      <c r="YO431" s="10"/>
      <c r="YP431" s="10"/>
      <c r="YQ431" s="10"/>
      <c r="YR431" s="10"/>
      <c r="YS431" s="10"/>
      <c r="YT431" s="10"/>
      <c r="YU431" s="10"/>
      <c r="YV431" s="10"/>
      <c r="YW431" s="10"/>
      <c r="YX431" s="10"/>
      <c r="YY431" s="10"/>
      <c r="YZ431" s="10"/>
      <c r="ZA431" s="10"/>
      <c r="ZB431" s="10"/>
      <c r="ZC431" s="10"/>
      <c r="ZD431" s="10"/>
      <c r="ZE431" s="10"/>
      <c r="ZF431" s="10"/>
      <c r="ZG431" s="10"/>
      <c r="ZH431" s="10"/>
      <c r="ZI431" s="10"/>
      <c r="ZJ431" s="10"/>
      <c r="ZK431" s="10"/>
      <c r="ZL431" s="10"/>
      <c r="ZM431" s="10"/>
      <c r="ZN431" s="10"/>
      <c r="ZO431" s="10"/>
      <c r="ZP431" s="10"/>
      <c r="ZQ431" s="10"/>
      <c r="ZR431" s="10"/>
      <c r="ZS431" s="10"/>
      <c r="ZT431" s="10"/>
      <c r="ZU431" s="10"/>
      <c r="ZV431" s="10"/>
      <c r="ZW431" s="10"/>
      <c r="ZX431" s="10"/>
      <c r="ZY431" s="10"/>
      <c r="ZZ431" s="10"/>
      <c r="AAA431" s="10"/>
      <c r="AAB431" s="10"/>
      <c r="AAC431" s="10"/>
      <c r="AAD431" s="10"/>
      <c r="AAE431" s="10"/>
      <c r="AAF431" s="10"/>
      <c r="AAG431" s="10"/>
      <c r="AAH431" s="10"/>
      <c r="AAI431" s="10"/>
      <c r="AAJ431" s="10"/>
      <c r="AAK431" s="10"/>
      <c r="AAL431" s="10"/>
      <c r="AAM431" s="10"/>
      <c r="AAN431" s="10"/>
      <c r="AAO431" s="10"/>
      <c r="AAP431" s="10"/>
      <c r="AAQ431" s="10"/>
      <c r="AAR431" s="10"/>
      <c r="AAS431" s="10"/>
      <c r="AAT431" s="10"/>
      <c r="AAU431" s="10"/>
      <c r="AAV431" s="10"/>
      <c r="AAW431" s="10"/>
      <c r="AAX431" s="10"/>
      <c r="AAY431" s="10"/>
      <c r="AAZ431" s="10"/>
      <c r="ABA431" s="10"/>
      <c r="ABB431" s="10"/>
      <c r="ABC431" s="10"/>
      <c r="ABD431" s="10"/>
      <c r="ABE431" s="10"/>
      <c r="ABF431" s="10"/>
      <c r="ABG431" s="10"/>
      <c r="ABH431" s="10"/>
      <c r="ABI431" s="10"/>
      <c r="ABJ431" s="10"/>
      <c r="ABK431" s="10"/>
      <c r="ABL431" s="10"/>
      <c r="ABM431" s="10"/>
      <c r="ABN431" s="10"/>
      <c r="ABO431" s="10"/>
      <c r="ABP431" s="10"/>
      <c r="ABQ431" s="10"/>
      <c r="ABR431" s="10"/>
      <c r="ABS431" s="10"/>
      <c r="ABT431" s="10"/>
      <c r="ABU431" s="10"/>
      <c r="ABV431" s="10"/>
      <c r="ABW431" s="10"/>
      <c r="ABX431" s="10"/>
      <c r="ABY431" s="10"/>
      <c r="ABZ431" s="10"/>
      <c r="ACA431" s="10"/>
      <c r="ACB431" s="10"/>
      <c r="ACC431" s="10"/>
      <c r="ACD431" s="10"/>
      <c r="ACE431" s="10"/>
      <c r="ACF431" s="10"/>
      <c r="ACG431" s="10"/>
      <c r="ACH431" s="10"/>
      <c r="ACI431" s="10"/>
      <c r="ACJ431" s="10"/>
      <c r="ACK431" s="10"/>
      <c r="ACL431" s="10"/>
      <c r="ACM431" s="10"/>
      <c r="ACN431" s="10"/>
      <c r="ACO431" s="10"/>
      <c r="ACP431" s="10"/>
      <c r="ACQ431" s="10"/>
      <c r="ACR431" s="10"/>
      <c r="ACS431" s="10"/>
      <c r="ACT431" s="10"/>
      <c r="ACU431" s="10"/>
      <c r="ACV431" s="10"/>
      <c r="ACW431" s="10"/>
      <c r="ACX431" s="10"/>
      <c r="ACY431" s="10"/>
      <c r="ACZ431" s="10"/>
      <c r="ADA431" s="10"/>
      <c r="ADB431" s="10"/>
      <c r="ADC431" s="10"/>
      <c r="ADD431" s="10"/>
      <c r="ADE431" s="10"/>
      <c r="ADF431" s="10"/>
      <c r="ADG431" s="10"/>
      <c r="ADH431" s="10"/>
      <c r="ADI431" s="10"/>
      <c r="ADJ431" s="10"/>
      <c r="ADK431" s="10"/>
      <c r="ADL431" s="10"/>
      <c r="ADM431" s="10"/>
      <c r="ADN431" s="10"/>
      <c r="ADO431" s="10"/>
      <c r="ADP431" s="10"/>
      <c r="ADQ431" s="10"/>
      <c r="ADR431" s="10"/>
      <c r="ADS431" s="10"/>
      <c r="ADT431" s="10"/>
      <c r="ADU431" s="10"/>
      <c r="ADV431" s="10"/>
      <c r="ADW431" s="10"/>
      <c r="ADX431" s="10"/>
      <c r="ADY431" s="10"/>
      <c r="ADZ431" s="10"/>
      <c r="AEA431" s="10"/>
      <c r="AEB431" s="10"/>
      <c r="AEC431" s="10"/>
      <c r="AED431" s="10"/>
      <c r="AEE431" s="10"/>
      <c r="AEF431" s="10"/>
      <c r="AEG431" s="10"/>
      <c r="AEH431" s="10"/>
      <c r="AEI431" s="10"/>
      <c r="AEJ431" s="10"/>
      <c r="AEK431" s="10"/>
      <c r="AEL431" s="10"/>
      <c r="AEM431" s="10"/>
      <c r="AEN431" s="10"/>
      <c r="AEO431" s="10"/>
      <c r="AEP431" s="10"/>
      <c r="AEQ431" s="10"/>
      <c r="AER431" s="10"/>
      <c r="AES431" s="10"/>
      <c r="AET431" s="10"/>
      <c r="AEU431" s="10"/>
      <c r="AEV431" s="10"/>
      <c r="AEW431" s="10"/>
      <c r="AEX431" s="10"/>
      <c r="AEY431" s="10"/>
      <c r="AEZ431" s="10"/>
      <c r="AFA431" s="10"/>
      <c r="AFB431" s="10"/>
      <c r="AFC431" s="10"/>
      <c r="AFD431" s="10"/>
      <c r="AFE431" s="10"/>
      <c r="AFF431" s="10"/>
      <c r="AFG431" s="10"/>
      <c r="AFH431" s="10"/>
      <c r="AFI431" s="10"/>
      <c r="AFJ431" s="10"/>
      <c r="AFK431" s="10"/>
      <c r="AFL431" s="10"/>
      <c r="AFM431" s="10"/>
      <c r="AFN431" s="10"/>
      <c r="AFO431" s="10"/>
      <c r="AFP431" s="10"/>
      <c r="AFQ431" s="10"/>
      <c r="AFR431" s="10"/>
      <c r="AFS431" s="10"/>
      <c r="AFT431" s="10"/>
      <c r="AFU431" s="10"/>
      <c r="AFV431" s="10"/>
      <c r="AFW431" s="10"/>
      <c r="AFX431" s="10"/>
      <c r="AFY431" s="10"/>
      <c r="AFZ431" s="10"/>
      <c r="AGA431" s="10"/>
      <c r="AGB431" s="10"/>
      <c r="AGC431" s="10"/>
      <c r="AGD431" s="10"/>
      <c r="AGE431" s="10"/>
      <c r="AGF431" s="10"/>
      <c r="AGG431" s="10"/>
      <c r="AGH431" s="10"/>
      <c r="AGI431" s="10"/>
      <c r="AGJ431" s="10"/>
      <c r="AGK431" s="10"/>
      <c r="AGL431" s="10"/>
      <c r="AGM431" s="10"/>
      <c r="AGN431" s="10"/>
      <c r="AGO431" s="10"/>
      <c r="AGP431" s="10"/>
      <c r="AGQ431" s="10"/>
      <c r="AGR431" s="10"/>
      <c r="AGS431" s="10"/>
      <c r="AGT431" s="10"/>
      <c r="AGU431" s="10"/>
      <c r="AGV431" s="10"/>
      <c r="AGW431" s="10"/>
      <c r="AGX431" s="10"/>
      <c r="AGY431" s="10"/>
      <c r="AGZ431" s="10"/>
      <c r="AHA431" s="10"/>
      <c r="AHB431" s="10"/>
      <c r="AHC431" s="10"/>
      <c r="AHD431" s="10"/>
      <c r="AHE431" s="10"/>
      <c r="AHF431" s="10"/>
      <c r="AHG431" s="10"/>
      <c r="AHH431" s="10"/>
      <c r="AHI431" s="10"/>
      <c r="AHJ431" s="10"/>
      <c r="AHK431" s="10"/>
      <c r="AHL431" s="10"/>
      <c r="AHM431" s="10"/>
      <c r="AHN431" s="10"/>
      <c r="AHO431" s="10"/>
      <c r="AHP431" s="10"/>
      <c r="AHQ431" s="10"/>
      <c r="AHR431" s="10"/>
      <c r="AHS431" s="10"/>
      <c r="AHT431" s="10"/>
      <c r="AHU431" s="10"/>
      <c r="AHV431" s="10"/>
      <c r="AHW431" s="10"/>
      <c r="AHX431" s="10"/>
      <c r="AHY431" s="10"/>
      <c r="AHZ431" s="10"/>
      <c r="AIA431" s="10"/>
      <c r="AIB431" s="10"/>
      <c r="AIC431" s="10"/>
      <c r="AID431" s="10"/>
      <c r="AIE431" s="10"/>
      <c r="AIF431" s="10"/>
      <c r="AIG431" s="10"/>
      <c r="AIH431" s="10"/>
      <c r="AII431" s="10"/>
      <c r="AIJ431" s="10"/>
      <c r="AIK431" s="10"/>
      <c r="AIL431" s="10"/>
      <c r="AIM431" s="10"/>
      <c r="AIN431" s="10"/>
      <c r="AIO431" s="10"/>
      <c r="AIP431" s="10"/>
      <c r="AIQ431" s="10"/>
      <c r="AIR431" s="10"/>
      <c r="AIS431" s="10"/>
      <c r="AIT431" s="10"/>
      <c r="AIU431" s="10"/>
      <c r="AIV431" s="10"/>
      <c r="AIW431" s="10"/>
      <c r="AIX431" s="10"/>
      <c r="AIY431" s="10"/>
      <c r="AIZ431" s="10"/>
      <c r="AJA431" s="10"/>
      <c r="AJB431" s="10"/>
      <c r="AJC431" s="10"/>
      <c r="AJD431" s="10"/>
      <c r="AJE431" s="10"/>
      <c r="AJF431" s="10"/>
      <c r="AJG431" s="10"/>
      <c r="AJH431" s="10"/>
      <c r="AJI431" s="10"/>
      <c r="AJJ431" s="10"/>
      <c r="AJK431" s="10"/>
      <c r="AJL431" s="10"/>
      <c r="AJM431" s="10"/>
      <c r="AJN431" s="10"/>
      <c r="AJO431" s="10"/>
      <c r="AJP431" s="10"/>
      <c r="AJQ431" s="10"/>
      <c r="AJR431" s="10"/>
      <c r="AJS431" s="10"/>
      <c r="AJT431" s="10"/>
      <c r="AJU431" s="10"/>
      <c r="AJV431" s="10"/>
      <c r="AJW431" s="10"/>
      <c r="AJX431" s="10"/>
      <c r="AJY431" s="10"/>
      <c r="AJZ431" s="10"/>
      <c r="AKA431" s="10"/>
      <c r="AKB431" s="10"/>
      <c r="AKC431" s="10"/>
      <c r="AKD431" s="10"/>
      <c r="AKE431" s="10"/>
      <c r="AKF431" s="10"/>
      <c r="AKG431" s="10"/>
      <c r="AKH431" s="10"/>
      <c r="AKI431" s="10"/>
      <c r="AKJ431" s="10"/>
      <c r="AKK431" s="10"/>
      <c r="AKL431" s="10"/>
      <c r="AKM431" s="10"/>
      <c r="AKN431" s="10"/>
      <c r="AKO431" s="10"/>
      <c r="AKP431" s="10"/>
      <c r="AKQ431" s="10"/>
      <c r="AKR431" s="10"/>
      <c r="AKS431" s="10"/>
      <c r="AKT431" s="10"/>
      <c r="AKU431" s="10"/>
      <c r="AKV431" s="10"/>
      <c r="AKW431" s="10"/>
      <c r="AKX431" s="10"/>
      <c r="AKY431" s="10"/>
      <c r="AKZ431" s="10"/>
      <c r="ALA431" s="10"/>
      <c r="ALB431" s="10"/>
      <c r="ALC431" s="10"/>
      <c r="ALD431" s="10"/>
      <c r="ALE431" s="10"/>
      <c r="ALF431" s="10"/>
      <c r="ALG431" s="10"/>
      <c r="ALH431" s="10"/>
      <c r="ALI431" s="10"/>
      <c r="ALJ431" s="10"/>
      <c r="ALK431" s="10"/>
      <c r="ALL431" s="10"/>
      <c r="ALM431" s="10"/>
      <c r="ALN431" s="10"/>
      <c r="ALO431" s="10"/>
      <c r="ALP431" s="10"/>
      <c r="ALQ431" s="10"/>
      <c r="ALR431" s="10"/>
      <c r="ALS431" s="10"/>
      <c r="ALT431" s="10"/>
      <c r="ALU431" s="10"/>
      <c r="ALV431" s="10"/>
      <c r="ALW431" s="10"/>
      <c r="ALX431" s="10"/>
      <c r="ALY431" s="10"/>
      <c r="ALZ431" s="10"/>
      <c r="AMA431" s="10"/>
      <c r="AMB431" s="10"/>
      <c r="AMC431" s="10"/>
      <c r="AMD431" s="10"/>
      <c r="AME431" s="10"/>
      <c r="AMF431" s="10"/>
      <c r="AMG431" s="10"/>
      <c r="AMH431" s="10"/>
      <c r="AMI431" s="10"/>
      <c r="AMJ431" s="10"/>
      <c r="AMK431" s="10"/>
      <c r="AML431" s="10"/>
      <c r="AMM431" s="10"/>
      <c r="AMN431" s="10"/>
      <c r="AMO431" s="10"/>
      <c r="AMP431" s="10"/>
      <c r="AMQ431" s="10"/>
      <c r="AMR431" s="10"/>
      <c r="AMS431" s="10"/>
      <c r="AMT431" s="10"/>
      <c r="AMU431" s="10"/>
      <c r="AMV431" s="10"/>
      <c r="AMW431" s="10"/>
      <c r="AMX431" s="10"/>
      <c r="AMY431" s="10"/>
      <c r="AMZ431" s="10"/>
      <c r="ANA431" s="10"/>
      <c r="ANB431" s="10"/>
      <c r="ANC431" s="10"/>
      <c r="AND431" s="10"/>
      <c r="ANE431" s="10"/>
      <c r="ANF431" s="10"/>
      <c r="ANG431" s="10"/>
      <c r="ANH431" s="10"/>
      <c r="ANI431" s="10"/>
      <c r="ANJ431" s="10"/>
      <c r="ANK431" s="10"/>
      <c r="ANL431" s="10"/>
      <c r="ANM431" s="10"/>
      <c r="ANN431" s="10"/>
      <c r="ANO431" s="10"/>
      <c r="ANP431" s="10"/>
      <c r="ANQ431" s="10"/>
      <c r="ANR431" s="10"/>
      <c r="ANS431" s="10"/>
      <c r="ANT431" s="10"/>
      <c r="ANU431" s="10"/>
      <c r="ANV431" s="10"/>
      <c r="ANW431" s="10"/>
      <c r="ANX431" s="10"/>
      <c r="ANY431" s="10"/>
      <c r="ANZ431" s="10"/>
      <c r="AOA431" s="10"/>
      <c r="AOB431" s="10"/>
      <c r="AOC431" s="10"/>
      <c r="AOD431" s="10"/>
      <c r="AOE431" s="10"/>
      <c r="AOF431" s="10"/>
      <c r="AOG431" s="10"/>
      <c r="AOH431" s="10"/>
      <c r="AOI431" s="10"/>
      <c r="AOJ431" s="10"/>
      <c r="AOK431" s="10"/>
      <c r="AOL431" s="10"/>
      <c r="AOM431" s="10"/>
      <c r="AON431" s="10"/>
      <c r="AOO431" s="10"/>
      <c r="AOP431" s="10"/>
      <c r="AOQ431" s="10"/>
      <c r="AOR431" s="10"/>
      <c r="AOS431" s="10"/>
      <c r="AOT431" s="10"/>
      <c r="AOU431" s="10"/>
      <c r="AOV431" s="10"/>
      <c r="AOW431" s="10"/>
      <c r="AOX431" s="10"/>
      <c r="AOY431" s="10"/>
      <c r="AOZ431" s="10"/>
      <c r="APA431" s="10"/>
      <c r="APB431" s="10"/>
      <c r="APC431" s="10"/>
      <c r="APD431" s="10"/>
      <c r="APE431" s="10"/>
      <c r="APF431" s="10"/>
      <c r="APG431" s="10"/>
      <c r="APH431" s="10"/>
      <c r="API431" s="10"/>
      <c r="APJ431" s="10"/>
      <c r="APK431" s="10"/>
      <c r="APL431" s="10"/>
      <c r="APM431" s="10"/>
      <c r="APN431" s="10"/>
      <c r="APO431" s="10"/>
      <c r="APP431" s="10"/>
      <c r="APQ431" s="10"/>
      <c r="APR431" s="10"/>
      <c r="APS431" s="10"/>
      <c r="APT431" s="10"/>
      <c r="APU431" s="10"/>
      <c r="APV431" s="10"/>
      <c r="APW431" s="10"/>
      <c r="APX431" s="10"/>
      <c r="APY431" s="10"/>
      <c r="APZ431" s="10"/>
      <c r="AQA431" s="10"/>
      <c r="AQB431" s="10"/>
      <c r="AQC431" s="10"/>
      <c r="AQD431" s="10"/>
      <c r="AQE431" s="10"/>
      <c r="AQF431" s="10"/>
      <c r="AQG431" s="10"/>
      <c r="AQH431" s="10"/>
      <c r="AQI431" s="10"/>
      <c r="AQJ431" s="10"/>
      <c r="AQK431" s="10"/>
      <c r="AQL431" s="10"/>
      <c r="AQM431" s="10"/>
      <c r="AQN431" s="10"/>
      <c r="AQO431" s="10"/>
      <c r="AQP431" s="10"/>
      <c r="AQQ431" s="10"/>
      <c r="AQR431" s="10"/>
      <c r="AQS431" s="10"/>
      <c r="AQT431" s="10"/>
      <c r="AQU431" s="10"/>
      <c r="AQV431" s="10"/>
      <c r="AQW431" s="10"/>
      <c r="AQX431" s="10"/>
      <c r="AQY431" s="10"/>
      <c r="AQZ431" s="10"/>
      <c r="ARA431" s="10"/>
      <c r="ARB431" s="10"/>
      <c r="ARC431" s="10"/>
      <c r="ARD431" s="10"/>
      <c r="ARE431" s="10"/>
      <c r="ARF431" s="10"/>
      <c r="ARG431" s="10"/>
      <c r="ARH431" s="10"/>
      <c r="ARI431" s="10"/>
      <c r="ARJ431" s="10"/>
      <c r="ARK431" s="10"/>
      <c r="ARL431" s="10"/>
      <c r="ARM431" s="10"/>
      <c r="ARN431" s="10"/>
      <c r="ARO431" s="10"/>
      <c r="ARP431" s="10"/>
      <c r="ARQ431" s="10"/>
      <c r="ARR431" s="10"/>
      <c r="ARS431" s="10"/>
      <c r="ART431" s="10"/>
      <c r="ARU431" s="10"/>
      <c r="ARV431" s="10"/>
      <c r="ARW431" s="10"/>
      <c r="ARX431" s="10"/>
      <c r="ARY431" s="10"/>
      <c r="ARZ431" s="10"/>
      <c r="ASA431" s="10"/>
      <c r="ASB431" s="10"/>
      <c r="ASC431" s="10"/>
      <c r="ASD431" s="10"/>
      <c r="ASE431" s="10"/>
      <c r="ASF431" s="10"/>
      <c r="ASG431" s="10"/>
      <c r="ASH431" s="10"/>
      <c r="ASI431" s="10"/>
      <c r="ASJ431" s="10"/>
      <c r="ASK431" s="10"/>
      <c r="ASL431" s="10"/>
      <c r="ASM431" s="10"/>
      <c r="ASN431" s="10"/>
      <c r="ASO431" s="10"/>
      <c r="ASP431" s="10"/>
      <c r="ASQ431" s="10"/>
      <c r="ASR431" s="10"/>
      <c r="ASS431" s="10"/>
      <c r="AST431" s="10"/>
      <c r="ASU431" s="10"/>
      <c r="ASV431" s="10"/>
      <c r="ASW431" s="10"/>
      <c r="ASX431" s="10"/>
      <c r="ASY431" s="10"/>
      <c r="ASZ431" s="10"/>
      <c r="ATA431" s="10"/>
      <c r="ATB431" s="10"/>
      <c r="ATC431" s="10"/>
      <c r="ATD431" s="10"/>
      <c r="ATE431" s="10"/>
      <c r="ATF431" s="10"/>
      <c r="ATG431" s="10"/>
      <c r="ATH431" s="10"/>
      <c r="ATI431" s="10"/>
      <c r="ATJ431" s="10"/>
      <c r="ATK431" s="10"/>
      <c r="ATL431" s="10"/>
      <c r="ATM431" s="10"/>
      <c r="ATN431" s="10"/>
      <c r="ATO431" s="10"/>
      <c r="ATP431" s="10"/>
      <c r="ATQ431" s="10"/>
      <c r="ATR431" s="10"/>
      <c r="ATS431" s="10"/>
      <c r="ATT431" s="10"/>
      <c r="ATU431" s="10"/>
      <c r="ATV431" s="10"/>
      <c r="ATW431" s="10"/>
      <c r="ATX431" s="10"/>
      <c r="ATY431" s="10"/>
      <c r="ATZ431" s="10"/>
      <c r="AUA431" s="10"/>
      <c r="AUB431" s="10"/>
      <c r="AUC431" s="10"/>
      <c r="AUD431" s="10"/>
      <c r="AUE431" s="10"/>
      <c r="AUF431" s="10"/>
      <c r="AUG431" s="10"/>
      <c r="AUH431" s="10"/>
      <c r="AUI431" s="10"/>
      <c r="AUJ431" s="10"/>
      <c r="AUK431" s="10"/>
      <c r="AUL431" s="10"/>
      <c r="AUM431" s="10"/>
      <c r="AUN431" s="10"/>
      <c r="AUO431" s="10"/>
      <c r="AUP431" s="10"/>
      <c r="AUQ431" s="10"/>
      <c r="AUR431" s="10"/>
      <c r="AUS431" s="10"/>
      <c r="AUT431" s="10"/>
      <c r="AUU431" s="10"/>
      <c r="AUV431" s="10"/>
      <c r="AUW431" s="10"/>
      <c r="AUX431" s="10"/>
      <c r="AUY431" s="10"/>
      <c r="AUZ431" s="10"/>
      <c r="AVA431" s="10"/>
      <c r="AVB431" s="10"/>
      <c r="AVC431" s="10"/>
      <c r="AVD431" s="10"/>
      <c r="AVE431" s="10"/>
      <c r="AVF431" s="10"/>
      <c r="AVG431" s="10"/>
      <c r="AVH431" s="10"/>
      <c r="AVI431" s="10"/>
      <c r="AVJ431" s="10"/>
      <c r="AVK431" s="10"/>
      <c r="AVL431" s="10"/>
      <c r="AVM431" s="10"/>
      <c r="AVN431" s="10"/>
      <c r="AVO431" s="10"/>
      <c r="AVP431" s="10"/>
      <c r="AVQ431" s="10"/>
      <c r="AVR431" s="10"/>
      <c r="AVS431" s="10"/>
      <c r="AVT431" s="10"/>
      <c r="AVU431" s="10"/>
      <c r="AVV431" s="10"/>
      <c r="AVW431" s="10"/>
      <c r="AVX431" s="10"/>
      <c r="AVY431" s="10"/>
      <c r="AVZ431" s="10"/>
      <c r="AWA431" s="10"/>
      <c r="AWB431" s="10"/>
      <c r="AWC431" s="10"/>
      <c r="AWD431" s="10"/>
      <c r="AWE431" s="10"/>
      <c r="AWF431" s="10"/>
      <c r="AWG431" s="10"/>
      <c r="AWH431" s="10"/>
      <c r="AWI431" s="10"/>
      <c r="AWJ431" s="10"/>
      <c r="AWK431" s="10"/>
      <c r="AWL431" s="10"/>
      <c r="AWM431" s="10"/>
      <c r="AWN431" s="10"/>
      <c r="AWO431" s="10"/>
      <c r="AWP431" s="10"/>
      <c r="AWQ431" s="10"/>
      <c r="AWR431" s="10"/>
      <c r="AWS431" s="10"/>
      <c r="AWT431" s="10"/>
      <c r="AWU431" s="10"/>
      <c r="AWV431" s="10"/>
      <c r="AWW431" s="10"/>
      <c r="AWX431" s="10"/>
      <c r="AWY431" s="10"/>
      <c r="AWZ431" s="10"/>
      <c r="AXA431" s="10"/>
      <c r="AXB431" s="10"/>
      <c r="AXC431" s="10"/>
      <c r="AXD431" s="10"/>
      <c r="AXE431" s="10"/>
      <c r="AXF431" s="10"/>
      <c r="AXG431" s="10"/>
      <c r="AXH431" s="10"/>
      <c r="AXI431" s="10"/>
      <c r="AXJ431" s="10"/>
      <c r="AXK431" s="10"/>
      <c r="AXL431" s="10"/>
      <c r="AXM431" s="10"/>
      <c r="AXN431" s="10"/>
      <c r="AXO431" s="10"/>
      <c r="AXP431" s="10"/>
      <c r="AXQ431" s="10"/>
      <c r="AXR431" s="10"/>
      <c r="AXS431" s="10"/>
      <c r="AXT431" s="10"/>
      <c r="AXU431" s="10"/>
      <c r="AXV431" s="10"/>
      <c r="AXW431" s="10"/>
      <c r="AXX431" s="10"/>
      <c r="AXY431" s="10"/>
      <c r="AXZ431" s="10"/>
      <c r="AYA431" s="10"/>
      <c r="AYB431" s="10"/>
      <c r="AYC431" s="10"/>
      <c r="AYD431" s="10"/>
      <c r="AYE431" s="10"/>
      <c r="AYF431" s="10"/>
      <c r="AYG431" s="10"/>
      <c r="AYH431" s="10"/>
      <c r="AYI431" s="10"/>
      <c r="AYJ431" s="10"/>
      <c r="AYK431" s="10"/>
      <c r="AYL431" s="10"/>
      <c r="AYM431" s="10"/>
      <c r="AYN431" s="10"/>
      <c r="AYO431" s="10"/>
      <c r="AYP431" s="10"/>
      <c r="AYQ431" s="10"/>
      <c r="AYR431" s="10"/>
      <c r="AYS431" s="10"/>
      <c r="AYT431" s="10"/>
      <c r="AYU431" s="10"/>
      <c r="AYV431" s="10"/>
      <c r="AYW431" s="10"/>
      <c r="AYX431" s="10"/>
      <c r="AYY431" s="10"/>
      <c r="AYZ431" s="10"/>
      <c r="AZA431" s="10"/>
      <c r="AZB431" s="10"/>
      <c r="AZC431" s="10"/>
      <c r="AZD431" s="10"/>
      <c r="AZE431" s="10"/>
      <c r="AZF431" s="10"/>
      <c r="AZG431" s="10"/>
      <c r="AZH431" s="10"/>
      <c r="AZI431" s="10"/>
      <c r="AZJ431" s="10"/>
      <c r="AZK431" s="10"/>
      <c r="AZL431" s="10"/>
      <c r="AZM431" s="10"/>
      <c r="AZN431" s="10"/>
      <c r="AZO431" s="10"/>
      <c r="AZP431" s="10"/>
      <c r="AZQ431" s="10"/>
      <c r="AZR431" s="10"/>
      <c r="AZS431" s="10"/>
      <c r="AZT431" s="10"/>
      <c r="AZU431" s="10"/>
      <c r="AZV431" s="10"/>
      <c r="AZW431" s="10"/>
      <c r="AZX431" s="10"/>
      <c r="AZY431" s="10"/>
      <c r="AZZ431" s="10"/>
      <c r="BAA431" s="10"/>
      <c r="BAB431" s="10"/>
      <c r="BAC431" s="10"/>
      <c r="BAD431" s="10"/>
      <c r="BAE431" s="10"/>
      <c r="BAF431" s="10"/>
      <c r="BAG431" s="10"/>
      <c r="BAH431" s="10"/>
      <c r="BAI431" s="10"/>
      <c r="BAJ431" s="10"/>
      <c r="BAK431" s="10"/>
      <c r="BAL431" s="10"/>
      <c r="BAM431" s="10"/>
      <c r="BAN431" s="10"/>
      <c r="BAO431" s="10"/>
      <c r="BAP431" s="10"/>
      <c r="BAQ431" s="10"/>
      <c r="BAR431" s="10"/>
      <c r="BAS431" s="10"/>
      <c r="BAT431" s="10"/>
      <c r="BAU431" s="10"/>
      <c r="BAV431" s="10"/>
      <c r="BAW431" s="10"/>
      <c r="BAX431" s="10"/>
      <c r="BAY431" s="10"/>
      <c r="BAZ431" s="10"/>
      <c r="BBA431" s="10"/>
      <c r="BBB431" s="10"/>
      <c r="BBC431" s="10"/>
      <c r="BBD431" s="10"/>
      <c r="BBE431" s="10"/>
      <c r="BBF431" s="10"/>
      <c r="BBG431" s="10"/>
      <c r="BBH431" s="10"/>
      <c r="BBI431" s="10"/>
      <c r="BBJ431" s="10"/>
      <c r="BBK431" s="10"/>
      <c r="BBL431" s="10"/>
      <c r="BBM431" s="10"/>
      <c r="BBN431" s="10"/>
      <c r="BBO431" s="10"/>
      <c r="BBP431" s="10"/>
      <c r="BBQ431" s="10"/>
      <c r="BBR431" s="10"/>
      <c r="BBS431" s="10"/>
      <c r="BBT431" s="10"/>
      <c r="BBU431" s="10"/>
      <c r="BBV431" s="10"/>
      <c r="BBW431" s="10"/>
      <c r="BBX431" s="10"/>
      <c r="BBY431" s="10"/>
      <c r="BBZ431" s="10"/>
      <c r="BCA431" s="10"/>
      <c r="BCB431" s="10"/>
      <c r="BCC431" s="10"/>
      <c r="BCD431" s="10"/>
      <c r="BCE431" s="10"/>
      <c r="BCF431" s="10"/>
      <c r="BCG431" s="10"/>
      <c r="BCH431" s="10"/>
      <c r="BCI431" s="10"/>
      <c r="BCJ431" s="10"/>
      <c r="BCK431" s="10"/>
      <c r="BCL431" s="10"/>
      <c r="BCM431" s="10"/>
      <c r="BCN431" s="10"/>
      <c r="BCO431" s="10"/>
      <c r="BCP431" s="10"/>
      <c r="BCQ431" s="10"/>
      <c r="BCR431" s="10"/>
      <c r="BCS431" s="10"/>
      <c r="BCT431" s="10"/>
    </row>
    <row r="432" spans="1:1450" s="61" customFormat="1" x14ac:dyDescent="0.25">
      <c r="A432" s="115" t="s">
        <v>630</v>
      </c>
      <c r="B432" s="53" t="s">
        <v>630</v>
      </c>
      <c r="C432" s="53" t="s">
        <v>84</v>
      </c>
      <c r="D432" s="53" t="s">
        <v>745</v>
      </c>
      <c r="E432" s="53" t="s">
        <v>742</v>
      </c>
      <c r="F432" s="53" t="s">
        <v>636</v>
      </c>
      <c r="G432" s="53">
        <v>19906</v>
      </c>
      <c r="H432" s="53">
        <v>9457</v>
      </c>
      <c r="I432" s="53">
        <v>9398</v>
      </c>
      <c r="J432" s="53"/>
      <c r="K432" s="53"/>
      <c r="L432" s="52"/>
      <c r="M432" s="52"/>
      <c r="N432" s="52"/>
      <c r="O432" s="52">
        <f t="shared" si="70"/>
        <v>1</v>
      </c>
      <c r="P432" s="52"/>
      <c r="Q432" s="55">
        <f>ABS(G432-$K$429)</f>
        <v>3574.3999999999996</v>
      </c>
      <c r="R432" s="56" t="str">
        <f>IF(Q432&gt;$P$429,"",G432)</f>
        <v/>
      </c>
      <c r="S432" s="56" t="str">
        <f t="shared" si="72"/>
        <v/>
      </c>
      <c r="T432" s="52"/>
      <c r="U432" s="52"/>
      <c r="V432" s="52"/>
      <c r="W432" s="55" t="str">
        <f>IF(R432="","",((R432-$T$429)/S432)^2)</f>
        <v/>
      </c>
      <c r="X432" s="91"/>
      <c r="Y432" s="58"/>
      <c r="Z432" s="58"/>
      <c r="AA432" s="58"/>
      <c r="AB432" s="58"/>
      <c r="AC432" s="52"/>
      <c r="AD432" s="52"/>
      <c r="AE432" s="52"/>
      <c r="AF432" s="29"/>
      <c r="AG432" s="60"/>
      <c r="AH432" s="59"/>
      <c r="AI432" s="59"/>
      <c r="AJ432" s="59"/>
      <c r="AK432" s="59"/>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c r="CN432" s="52"/>
      <c r="CO432" s="52"/>
      <c r="CP432" s="52"/>
      <c r="CQ432" s="52"/>
      <c r="CR432" s="52"/>
      <c r="CS432" s="52"/>
      <c r="CT432" s="52"/>
      <c r="CU432" s="52"/>
      <c r="CV432" s="52"/>
      <c r="CW432" s="52"/>
      <c r="CX432" s="52"/>
      <c r="CY432" s="52"/>
      <c r="CZ432" s="52"/>
      <c r="DA432" s="52"/>
      <c r="DB432" s="52"/>
      <c r="DC432" s="52"/>
      <c r="DD432" s="52"/>
      <c r="DE432" s="52"/>
      <c r="DF432" s="52"/>
      <c r="DG432" s="52"/>
      <c r="DH432" s="52"/>
      <c r="DI432" s="52"/>
      <c r="DJ432" s="52"/>
      <c r="DK432" s="52"/>
      <c r="DL432" s="52"/>
      <c r="DM432" s="52"/>
      <c r="DN432" s="52"/>
      <c r="DO432" s="52"/>
      <c r="DP432" s="52"/>
      <c r="DQ432" s="52"/>
      <c r="DR432" s="52"/>
      <c r="DS432" s="52"/>
      <c r="DT432" s="52"/>
      <c r="DU432" s="52"/>
      <c r="DV432" s="52"/>
      <c r="DW432" s="52"/>
      <c r="DX432" s="52"/>
      <c r="DY432" s="52"/>
      <c r="DZ432" s="52"/>
      <c r="EA432" s="52"/>
      <c r="EB432" s="52"/>
      <c r="EC432" s="52"/>
      <c r="ED432" s="52"/>
      <c r="EE432" s="52"/>
      <c r="EF432" s="52"/>
      <c r="EG432" s="52"/>
      <c r="EH432" s="52"/>
      <c r="EI432" s="52"/>
      <c r="EJ432" s="52"/>
      <c r="EK432" s="52"/>
      <c r="EL432" s="52"/>
      <c r="EM432" s="52"/>
      <c r="EN432" s="52"/>
      <c r="EO432" s="52"/>
      <c r="EP432" s="52"/>
      <c r="EQ432" s="52"/>
      <c r="ER432" s="52"/>
      <c r="ES432" s="52"/>
      <c r="ET432" s="52"/>
      <c r="EU432" s="52"/>
      <c r="EV432" s="52"/>
      <c r="EW432" s="52"/>
      <c r="EX432" s="52"/>
      <c r="EY432" s="52"/>
      <c r="EZ432" s="52"/>
      <c r="FA432" s="52"/>
      <c r="FB432" s="52"/>
      <c r="FC432" s="52"/>
      <c r="FD432" s="52"/>
      <c r="FE432" s="52"/>
      <c r="FF432" s="52"/>
      <c r="FG432" s="52"/>
      <c r="FH432" s="52"/>
      <c r="FI432" s="52"/>
      <c r="FJ432" s="52"/>
      <c r="FK432" s="52"/>
      <c r="FL432" s="52"/>
      <c r="FM432" s="52"/>
      <c r="FN432" s="52"/>
      <c r="FO432" s="52"/>
      <c r="FP432" s="52"/>
      <c r="FQ432" s="52"/>
      <c r="FR432" s="52"/>
      <c r="FS432" s="52"/>
      <c r="FT432" s="52"/>
      <c r="FU432" s="52"/>
      <c r="FV432" s="52"/>
      <c r="FW432" s="52"/>
      <c r="FX432" s="52"/>
      <c r="FY432" s="52"/>
      <c r="FZ432" s="52"/>
      <c r="GA432" s="52"/>
      <c r="GB432" s="52"/>
      <c r="GC432" s="52"/>
      <c r="GD432" s="52"/>
      <c r="GE432" s="52"/>
      <c r="GF432" s="52"/>
      <c r="GG432" s="52"/>
      <c r="GH432" s="52"/>
      <c r="GI432" s="52"/>
      <c r="GJ432" s="52"/>
      <c r="GK432" s="52"/>
      <c r="GL432" s="52"/>
      <c r="GM432" s="52"/>
      <c r="GN432" s="52"/>
      <c r="GO432" s="52"/>
      <c r="GP432" s="52"/>
      <c r="GQ432" s="52"/>
      <c r="GR432" s="52"/>
      <c r="GS432" s="52"/>
      <c r="GT432" s="52"/>
      <c r="GU432" s="52"/>
      <c r="GV432" s="52"/>
      <c r="GW432" s="52"/>
      <c r="GX432" s="52"/>
      <c r="GY432" s="52"/>
      <c r="GZ432" s="52"/>
      <c r="HA432" s="52"/>
      <c r="HB432" s="52"/>
      <c r="HC432" s="52"/>
      <c r="HD432" s="52"/>
      <c r="HE432" s="52"/>
      <c r="HF432" s="52"/>
      <c r="HG432" s="52"/>
      <c r="HH432" s="52"/>
      <c r="HI432" s="52"/>
      <c r="HJ432" s="52"/>
      <c r="HK432" s="52"/>
      <c r="HL432" s="52"/>
      <c r="HM432" s="52"/>
      <c r="HN432" s="52"/>
      <c r="HO432" s="52"/>
      <c r="HP432" s="52"/>
      <c r="HQ432" s="52"/>
      <c r="HR432" s="52"/>
      <c r="HS432" s="52"/>
      <c r="HT432" s="52"/>
      <c r="HU432" s="52"/>
      <c r="HV432" s="52"/>
      <c r="HW432" s="52"/>
      <c r="HX432" s="52"/>
      <c r="HY432" s="52"/>
      <c r="HZ432" s="52"/>
      <c r="IA432" s="52"/>
      <c r="IB432" s="52"/>
      <c r="IC432" s="52"/>
      <c r="ID432" s="52"/>
      <c r="IE432" s="52"/>
      <c r="IF432" s="52"/>
      <c r="IG432" s="52"/>
      <c r="IH432" s="52"/>
      <c r="II432" s="52"/>
      <c r="IJ432" s="52"/>
      <c r="IK432" s="52"/>
      <c r="IL432" s="52"/>
      <c r="IM432" s="52"/>
      <c r="IN432" s="52"/>
      <c r="IO432" s="52"/>
      <c r="IP432" s="52"/>
      <c r="IQ432" s="52"/>
      <c r="IR432" s="52"/>
      <c r="IS432" s="52"/>
      <c r="IT432" s="52"/>
      <c r="IU432" s="52"/>
      <c r="IV432" s="52"/>
      <c r="IW432" s="52"/>
      <c r="IX432" s="52"/>
      <c r="IY432" s="52"/>
      <c r="IZ432" s="52"/>
      <c r="JA432" s="52"/>
      <c r="JB432" s="52"/>
      <c r="JC432" s="52"/>
      <c r="JD432" s="52"/>
      <c r="JE432" s="52"/>
      <c r="JF432" s="52"/>
      <c r="JG432" s="52"/>
      <c r="JH432" s="52"/>
      <c r="JI432" s="52"/>
      <c r="JJ432" s="52"/>
      <c r="JK432" s="52"/>
      <c r="JL432" s="52"/>
      <c r="JM432" s="52"/>
      <c r="JN432" s="52"/>
      <c r="JO432" s="52"/>
      <c r="JP432" s="52"/>
      <c r="JQ432" s="52"/>
      <c r="JR432" s="52"/>
      <c r="JS432" s="52"/>
      <c r="JT432" s="52"/>
      <c r="JU432" s="52"/>
      <c r="JV432" s="52"/>
      <c r="JW432" s="52"/>
      <c r="JX432" s="52"/>
      <c r="JY432" s="52"/>
      <c r="JZ432" s="52"/>
      <c r="KA432" s="52"/>
      <c r="KB432" s="52"/>
      <c r="KC432" s="52"/>
      <c r="KD432" s="52"/>
      <c r="KE432" s="52"/>
      <c r="KF432" s="52"/>
      <c r="KG432" s="52"/>
      <c r="KH432" s="52"/>
      <c r="KI432" s="52"/>
      <c r="KJ432" s="52"/>
      <c r="KK432" s="52"/>
      <c r="KL432" s="52"/>
      <c r="KM432" s="52"/>
      <c r="KN432" s="52"/>
      <c r="KO432" s="52"/>
      <c r="KP432" s="52"/>
      <c r="KQ432" s="52"/>
      <c r="KR432" s="52"/>
      <c r="KS432" s="52"/>
      <c r="KT432" s="52"/>
      <c r="KU432" s="52"/>
      <c r="KV432" s="52"/>
      <c r="KW432" s="52"/>
      <c r="KX432" s="52"/>
      <c r="KY432" s="52"/>
      <c r="KZ432" s="52"/>
      <c r="LA432" s="52"/>
      <c r="LB432" s="52"/>
      <c r="LC432" s="52"/>
      <c r="LD432" s="52"/>
      <c r="LE432" s="52"/>
      <c r="LF432" s="52"/>
      <c r="LG432" s="52"/>
      <c r="LH432" s="52"/>
      <c r="LI432" s="52"/>
      <c r="LJ432" s="52"/>
      <c r="LK432" s="52"/>
      <c r="LL432" s="52"/>
      <c r="LM432" s="52"/>
      <c r="LN432" s="52"/>
      <c r="LO432" s="52"/>
      <c r="LP432" s="52"/>
      <c r="LQ432" s="52"/>
      <c r="LR432" s="52"/>
      <c r="LS432" s="52"/>
      <c r="LT432" s="52"/>
      <c r="LU432" s="52"/>
      <c r="LV432" s="52"/>
      <c r="LW432" s="52"/>
      <c r="LX432" s="52"/>
      <c r="LY432" s="52"/>
      <c r="LZ432" s="52"/>
      <c r="MA432" s="52"/>
      <c r="MB432" s="52"/>
      <c r="MC432" s="52"/>
      <c r="MD432" s="52"/>
      <c r="ME432" s="52"/>
      <c r="MF432" s="52"/>
      <c r="MG432" s="52"/>
      <c r="MH432" s="52"/>
      <c r="MI432" s="52"/>
      <c r="MJ432" s="52"/>
      <c r="MK432" s="52"/>
      <c r="ML432" s="52"/>
      <c r="MM432" s="52"/>
      <c r="MN432" s="52"/>
      <c r="MO432" s="52"/>
      <c r="MP432" s="52"/>
      <c r="MQ432" s="52"/>
      <c r="MR432" s="52"/>
      <c r="MS432" s="52"/>
      <c r="MT432" s="52"/>
      <c r="MU432" s="52"/>
      <c r="MV432" s="52"/>
      <c r="MW432" s="52"/>
      <c r="MX432" s="52"/>
      <c r="MY432" s="52"/>
      <c r="MZ432" s="52"/>
      <c r="NA432" s="52"/>
      <c r="NB432" s="52"/>
      <c r="NC432" s="52"/>
      <c r="ND432" s="52"/>
      <c r="NE432" s="52"/>
      <c r="NF432" s="52"/>
      <c r="NG432" s="52"/>
      <c r="NH432" s="52"/>
      <c r="NI432" s="52"/>
      <c r="NJ432" s="52"/>
      <c r="NK432" s="52"/>
      <c r="NL432" s="52"/>
      <c r="NM432" s="52"/>
      <c r="NN432" s="52"/>
      <c r="NO432" s="52"/>
      <c r="NP432" s="52"/>
      <c r="NQ432" s="52"/>
      <c r="NR432" s="52"/>
      <c r="NS432" s="52"/>
      <c r="NT432" s="52"/>
      <c r="NU432" s="52"/>
      <c r="NV432" s="52"/>
      <c r="NW432" s="52"/>
      <c r="NX432" s="52"/>
      <c r="NY432" s="52"/>
      <c r="NZ432" s="52"/>
      <c r="OA432" s="52"/>
      <c r="OB432" s="52"/>
      <c r="OC432" s="52"/>
      <c r="OD432" s="52"/>
      <c r="OE432" s="52"/>
      <c r="OF432" s="52"/>
      <c r="OG432" s="52"/>
      <c r="OH432" s="52"/>
      <c r="OI432" s="52"/>
      <c r="OJ432" s="52"/>
      <c r="OK432" s="52"/>
      <c r="OL432" s="52"/>
      <c r="OM432" s="52"/>
      <c r="ON432" s="52"/>
      <c r="OO432" s="52"/>
      <c r="OP432" s="52"/>
      <c r="OQ432" s="52"/>
      <c r="OR432" s="52"/>
      <c r="OS432" s="52"/>
      <c r="OT432" s="52"/>
      <c r="OU432" s="52"/>
      <c r="OV432" s="52"/>
      <c r="OW432" s="52"/>
      <c r="OX432" s="52"/>
      <c r="OY432" s="52"/>
      <c r="OZ432" s="52"/>
      <c r="PA432" s="52"/>
      <c r="PB432" s="52"/>
      <c r="PC432" s="52"/>
      <c r="PD432" s="52"/>
      <c r="PE432" s="52"/>
      <c r="PF432" s="52"/>
      <c r="PG432" s="52"/>
      <c r="PH432" s="52"/>
      <c r="PI432" s="52"/>
      <c r="PJ432" s="52"/>
      <c r="PK432" s="52"/>
      <c r="PL432" s="52"/>
      <c r="PM432" s="52"/>
      <c r="PN432" s="52"/>
      <c r="PO432" s="52"/>
      <c r="PP432" s="52"/>
      <c r="PQ432" s="52"/>
      <c r="PR432" s="52"/>
      <c r="PS432" s="52"/>
      <c r="PT432" s="52"/>
      <c r="PU432" s="52"/>
      <c r="PV432" s="52"/>
      <c r="PW432" s="52"/>
      <c r="PX432" s="52"/>
      <c r="PY432" s="52"/>
      <c r="PZ432" s="52"/>
      <c r="QA432" s="52"/>
      <c r="QB432" s="52"/>
      <c r="QC432" s="52"/>
      <c r="QD432" s="52"/>
      <c r="QE432" s="52"/>
      <c r="QF432" s="52"/>
      <c r="QG432" s="52"/>
      <c r="QH432" s="52"/>
      <c r="QI432" s="52"/>
      <c r="QJ432" s="52"/>
      <c r="QK432" s="52"/>
      <c r="QL432" s="52"/>
      <c r="QM432" s="52"/>
      <c r="QN432" s="52"/>
      <c r="QO432" s="52"/>
      <c r="QP432" s="52"/>
      <c r="QQ432" s="52"/>
      <c r="QR432" s="52"/>
      <c r="QS432" s="52"/>
      <c r="QT432" s="52"/>
      <c r="QU432" s="52"/>
      <c r="QV432" s="52"/>
      <c r="QW432" s="52"/>
      <c r="QX432" s="52"/>
      <c r="QY432" s="52"/>
      <c r="QZ432" s="52"/>
      <c r="RA432" s="52"/>
      <c r="RB432" s="52"/>
      <c r="RC432" s="52"/>
      <c r="RD432" s="52"/>
      <c r="RE432" s="52"/>
      <c r="RF432" s="52"/>
      <c r="RG432" s="52"/>
      <c r="RH432" s="52"/>
      <c r="RI432" s="52"/>
      <c r="RJ432" s="52"/>
      <c r="RK432" s="52"/>
      <c r="RL432" s="52"/>
      <c r="RM432" s="52"/>
      <c r="RN432" s="52"/>
      <c r="RO432" s="52"/>
      <c r="RP432" s="52"/>
      <c r="RQ432" s="52"/>
      <c r="RR432" s="52"/>
      <c r="RS432" s="52"/>
      <c r="RT432" s="52"/>
      <c r="RU432" s="52"/>
      <c r="RV432" s="52"/>
      <c r="RW432" s="52"/>
      <c r="RX432" s="52"/>
      <c r="RY432" s="52"/>
      <c r="RZ432" s="52"/>
      <c r="SA432" s="52"/>
      <c r="SB432" s="52"/>
      <c r="SC432" s="52"/>
      <c r="SD432" s="52"/>
      <c r="SE432" s="52"/>
      <c r="SF432" s="52"/>
      <c r="SG432" s="52"/>
      <c r="SH432" s="52"/>
      <c r="SI432" s="52"/>
      <c r="SJ432" s="52"/>
      <c r="SK432" s="52"/>
      <c r="SL432" s="52"/>
      <c r="SM432" s="52"/>
      <c r="SN432" s="52"/>
      <c r="SO432" s="52"/>
      <c r="SP432" s="52"/>
      <c r="SQ432" s="52"/>
      <c r="SR432" s="52"/>
      <c r="SS432" s="52"/>
      <c r="ST432" s="52"/>
      <c r="SU432" s="52"/>
      <c r="SV432" s="52"/>
      <c r="SW432" s="52"/>
      <c r="SX432" s="52"/>
      <c r="SY432" s="52"/>
      <c r="SZ432" s="52"/>
      <c r="TA432" s="52"/>
      <c r="TB432" s="52"/>
      <c r="TC432" s="52"/>
      <c r="TD432" s="52"/>
      <c r="TE432" s="52"/>
      <c r="TF432" s="52"/>
      <c r="TG432" s="52"/>
      <c r="TH432" s="52"/>
      <c r="TI432" s="52"/>
      <c r="TJ432" s="52"/>
      <c r="TK432" s="52"/>
      <c r="TL432" s="52"/>
      <c r="TM432" s="52"/>
      <c r="TN432" s="52"/>
      <c r="TO432" s="52"/>
      <c r="TP432" s="52"/>
      <c r="TQ432" s="52"/>
      <c r="TR432" s="52"/>
      <c r="TS432" s="52"/>
      <c r="TT432" s="52"/>
      <c r="TU432" s="52"/>
      <c r="TV432" s="52"/>
      <c r="TW432" s="52"/>
      <c r="TX432" s="52"/>
      <c r="TY432" s="52"/>
      <c r="TZ432" s="52"/>
      <c r="UA432" s="52"/>
      <c r="UB432" s="52"/>
      <c r="UC432" s="52"/>
      <c r="UD432" s="52"/>
      <c r="UE432" s="52"/>
      <c r="UF432" s="52"/>
      <c r="UG432" s="52"/>
      <c r="UH432" s="52"/>
      <c r="UI432" s="52"/>
      <c r="UJ432" s="52"/>
      <c r="UK432" s="52"/>
      <c r="UL432" s="52"/>
      <c r="UM432" s="52"/>
      <c r="UN432" s="52"/>
      <c r="UO432" s="52"/>
      <c r="UP432" s="52"/>
      <c r="UQ432" s="52"/>
      <c r="UR432" s="52"/>
      <c r="US432" s="52"/>
      <c r="UT432" s="52"/>
      <c r="UU432" s="52"/>
      <c r="UV432" s="52"/>
      <c r="UW432" s="52"/>
      <c r="UX432" s="52"/>
      <c r="UY432" s="52"/>
      <c r="UZ432" s="52"/>
      <c r="VA432" s="52"/>
      <c r="VB432" s="52"/>
      <c r="VC432" s="52"/>
      <c r="VD432" s="52"/>
      <c r="VE432" s="52"/>
      <c r="VF432" s="52"/>
      <c r="VG432" s="52"/>
      <c r="VH432" s="52"/>
      <c r="VI432" s="52"/>
      <c r="VJ432" s="52"/>
      <c r="VK432" s="52"/>
      <c r="VL432" s="52"/>
      <c r="VM432" s="52"/>
      <c r="VN432" s="52"/>
      <c r="VO432" s="52"/>
      <c r="VP432" s="52"/>
      <c r="VQ432" s="52"/>
      <c r="VR432" s="52"/>
      <c r="VS432" s="52"/>
      <c r="VT432" s="52"/>
      <c r="VU432" s="52"/>
      <c r="VV432" s="52"/>
      <c r="VW432" s="52"/>
      <c r="VX432" s="52"/>
      <c r="VY432" s="52"/>
      <c r="VZ432" s="52"/>
      <c r="WA432" s="52"/>
      <c r="WB432" s="52"/>
      <c r="WC432" s="52"/>
      <c r="WD432" s="52"/>
      <c r="WE432" s="52"/>
      <c r="WF432" s="52"/>
      <c r="WG432" s="52"/>
      <c r="WH432" s="52"/>
      <c r="WI432" s="52"/>
      <c r="WJ432" s="52"/>
      <c r="WK432" s="52"/>
      <c r="WL432" s="52"/>
      <c r="WM432" s="52"/>
      <c r="WN432" s="52"/>
      <c r="WO432" s="52"/>
      <c r="WP432" s="52"/>
      <c r="WQ432" s="52"/>
      <c r="WR432" s="52"/>
      <c r="WS432" s="52"/>
      <c r="WT432" s="52"/>
      <c r="WU432" s="52"/>
      <c r="WV432" s="52"/>
      <c r="WW432" s="52"/>
      <c r="WX432" s="52"/>
      <c r="WY432" s="52"/>
      <c r="WZ432" s="52"/>
      <c r="XA432" s="52"/>
      <c r="XB432" s="52"/>
      <c r="XC432" s="52"/>
      <c r="XD432" s="52"/>
      <c r="XE432" s="52"/>
      <c r="XF432" s="52"/>
      <c r="XG432" s="52"/>
      <c r="XH432" s="52"/>
      <c r="XI432" s="52"/>
      <c r="XJ432" s="52"/>
      <c r="XK432" s="52"/>
      <c r="XL432" s="52"/>
      <c r="XM432" s="52"/>
      <c r="XN432" s="52"/>
      <c r="XO432" s="52"/>
      <c r="XP432" s="52"/>
      <c r="XQ432" s="52"/>
      <c r="XR432" s="52"/>
      <c r="XS432" s="52"/>
      <c r="XT432" s="52"/>
      <c r="XU432" s="52"/>
      <c r="XV432" s="52"/>
      <c r="XW432" s="52"/>
      <c r="XX432" s="52"/>
      <c r="XY432" s="52"/>
      <c r="XZ432" s="52"/>
      <c r="YA432" s="52"/>
      <c r="YB432" s="52"/>
      <c r="YC432" s="52"/>
      <c r="YD432" s="52"/>
      <c r="YE432" s="52"/>
      <c r="YF432" s="52"/>
      <c r="YG432" s="52"/>
      <c r="YH432" s="52"/>
      <c r="YI432" s="52"/>
      <c r="YJ432" s="52"/>
      <c r="YK432" s="52"/>
      <c r="YL432" s="52"/>
      <c r="YM432" s="52"/>
      <c r="YN432" s="52"/>
      <c r="YO432" s="52"/>
      <c r="YP432" s="52"/>
      <c r="YQ432" s="52"/>
      <c r="YR432" s="52"/>
      <c r="YS432" s="52"/>
      <c r="YT432" s="52"/>
      <c r="YU432" s="52"/>
      <c r="YV432" s="52"/>
      <c r="YW432" s="52"/>
      <c r="YX432" s="52"/>
      <c r="YY432" s="52"/>
      <c r="YZ432" s="52"/>
      <c r="ZA432" s="52"/>
      <c r="ZB432" s="52"/>
      <c r="ZC432" s="52"/>
      <c r="ZD432" s="52"/>
      <c r="ZE432" s="52"/>
      <c r="ZF432" s="52"/>
      <c r="ZG432" s="52"/>
      <c r="ZH432" s="52"/>
      <c r="ZI432" s="52"/>
      <c r="ZJ432" s="52"/>
      <c r="ZK432" s="52"/>
      <c r="ZL432" s="52"/>
      <c r="ZM432" s="52"/>
      <c r="ZN432" s="52"/>
      <c r="ZO432" s="52"/>
      <c r="ZP432" s="52"/>
      <c r="ZQ432" s="52"/>
      <c r="ZR432" s="52"/>
      <c r="ZS432" s="52"/>
      <c r="ZT432" s="52"/>
      <c r="ZU432" s="52"/>
      <c r="ZV432" s="52"/>
      <c r="ZW432" s="52"/>
      <c r="ZX432" s="52"/>
      <c r="ZY432" s="52"/>
      <c r="ZZ432" s="52"/>
      <c r="AAA432" s="52"/>
      <c r="AAB432" s="52"/>
      <c r="AAC432" s="52"/>
      <c r="AAD432" s="52"/>
      <c r="AAE432" s="52"/>
      <c r="AAF432" s="52"/>
      <c r="AAG432" s="52"/>
      <c r="AAH432" s="52"/>
      <c r="AAI432" s="52"/>
      <c r="AAJ432" s="52"/>
      <c r="AAK432" s="52"/>
      <c r="AAL432" s="52"/>
      <c r="AAM432" s="52"/>
      <c r="AAN432" s="52"/>
      <c r="AAO432" s="52"/>
      <c r="AAP432" s="52"/>
      <c r="AAQ432" s="52"/>
      <c r="AAR432" s="52"/>
      <c r="AAS432" s="52"/>
      <c r="AAT432" s="52"/>
      <c r="AAU432" s="52"/>
      <c r="AAV432" s="52"/>
      <c r="AAW432" s="52"/>
      <c r="AAX432" s="52"/>
      <c r="AAY432" s="52"/>
      <c r="AAZ432" s="52"/>
      <c r="ABA432" s="52"/>
      <c r="ABB432" s="52"/>
      <c r="ABC432" s="52"/>
      <c r="ABD432" s="52"/>
      <c r="ABE432" s="52"/>
      <c r="ABF432" s="52"/>
      <c r="ABG432" s="52"/>
      <c r="ABH432" s="52"/>
      <c r="ABI432" s="52"/>
      <c r="ABJ432" s="52"/>
      <c r="ABK432" s="52"/>
      <c r="ABL432" s="52"/>
      <c r="ABM432" s="52"/>
      <c r="ABN432" s="52"/>
      <c r="ABO432" s="52"/>
      <c r="ABP432" s="52"/>
      <c r="ABQ432" s="52"/>
      <c r="ABR432" s="52"/>
      <c r="ABS432" s="52"/>
      <c r="ABT432" s="52"/>
      <c r="ABU432" s="52"/>
      <c r="ABV432" s="52"/>
      <c r="ABW432" s="52"/>
      <c r="ABX432" s="52"/>
      <c r="ABY432" s="52"/>
      <c r="ABZ432" s="52"/>
      <c r="ACA432" s="52"/>
      <c r="ACB432" s="52"/>
      <c r="ACC432" s="52"/>
      <c r="ACD432" s="52"/>
      <c r="ACE432" s="52"/>
      <c r="ACF432" s="52"/>
      <c r="ACG432" s="52"/>
      <c r="ACH432" s="52"/>
      <c r="ACI432" s="52"/>
      <c r="ACJ432" s="52"/>
      <c r="ACK432" s="52"/>
      <c r="ACL432" s="52"/>
      <c r="ACM432" s="52"/>
      <c r="ACN432" s="52"/>
      <c r="ACO432" s="52"/>
      <c r="ACP432" s="52"/>
      <c r="ACQ432" s="52"/>
      <c r="ACR432" s="52"/>
      <c r="ACS432" s="52"/>
      <c r="ACT432" s="52"/>
      <c r="ACU432" s="52"/>
      <c r="ACV432" s="52"/>
      <c r="ACW432" s="52"/>
      <c r="ACX432" s="52"/>
      <c r="ACY432" s="52"/>
      <c r="ACZ432" s="52"/>
      <c r="ADA432" s="52"/>
      <c r="ADB432" s="52"/>
      <c r="ADC432" s="52"/>
      <c r="ADD432" s="52"/>
      <c r="ADE432" s="52"/>
      <c r="ADF432" s="52"/>
      <c r="ADG432" s="52"/>
      <c r="ADH432" s="52"/>
      <c r="ADI432" s="52"/>
      <c r="ADJ432" s="52"/>
      <c r="ADK432" s="52"/>
      <c r="ADL432" s="52"/>
      <c r="ADM432" s="52"/>
      <c r="ADN432" s="52"/>
      <c r="ADO432" s="52"/>
      <c r="ADP432" s="52"/>
      <c r="ADQ432" s="52"/>
      <c r="ADR432" s="52"/>
      <c r="ADS432" s="52"/>
      <c r="ADT432" s="52"/>
      <c r="ADU432" s="52"/>
      <c r="ADV432" s="52"/>
      <c r="ADW432" s="52"/>
      <c r="ADX432" s="52"/>
      <c r="ADY432" s="52"/>
      <c r="ADZ432" s="52"/>
      <c r="AEA432" s="52"/>
      <c r="AEB432" s="52"/>
      <c r="AEC432" s="52"/>
      <c r="AED432" s="52"/>
      <c r="AEE432" s="52"/>
      <c r="AEF432" s="52"/>
      <c r="AEG432" s="52"/>
      <c r="AEH432" s="52"/>
      <c r="AEI432" s="52"/>
      <c r="AEJ432" s="52"/>
      <c r="AEK432" s="52"/>
      <c r="AEL432" s="52"/>
      <c r="AEM432" s="52"/>
      <c r="AEN432" s="52"/>
      <c r="AEO432" s="52"/>
      <c r="AEP432" s="52"/>
      <c r="AEQ432" s="52"/>
      <c r="AER432" s="52"/>
      <c r="AES432" s="52"/>
      <c r="AET432" s="52"/>
      <c r="AEU432" s="52"/>
      <c r="AEV432" s="52"/>
      <c r="AEW432" s="52"/>
      <c r="AEX432" s="52"/>
      <c r="AEY432" s="52"/>
      <c r="AEZ432" s="52"/>
      <c r="AFA432" s="52"/>
      <c r="AFB432" s="52"/>
      <c r="AFC432" s="52"/>
      <c r="AFD432" s="52"/>
      <c r="AFE432" s="52"/>
      <c r="AFF432" s="52"/>
      <c r="AFG432" s="52"/>
      <c r="AFH432" s="52"/>
      <c r="AFI432" s="52"/>
      <c r="AFJ432" s="52"/>
      <c r="AFK432" s="52"/>
      <c r="AFL432" s="52"/>
      <c r="AFM432" s="52"/>
      <c r="AFN432" s="52"/>
      <c r="AFO432" s="52"/>
      <c r="AFP432" s="52"/>
      <c r="AFQ432" s="52"/>
      <c r="AFR432" s="52"/>
      <c r="AFS432" s="52"/>
      <c r="AFT432" s="52"/>
      <c r="AFU432" s="52"/>
      <c r="AFV432" s="52"/>
      <c r="AFW432" s="52"/>
      <c r="AFX432" s="52"/>
      <c r="AFY432" s="52"/>
      <c r="AFZ432" s="52"/>
      <c r="AGA432" s="52"/>
      <c r="AGB432" s="52"/>
      <c r="AGC432" s="52"/>
      <c r="AGD432" s="52"/>
      <c r="AGE432" s="52"/>
      <c r="AGF432" s="52"/>
      <c r="AGG432" s="52"/>
      <c r="AGH432" s="52"/>
      <c r="AGI432" s="52"/>
      <c r="AGJ432" s="52"/>
      <c r="AGK432" s="52"/>
      <c r="AGL432" s="52"/>
      <c r="AGM432" s="52"/>
      <c r="AGN432" s="52"/>
      <c r="AGO432" s="52"/>
      <c r="AGP432" s="52"/>
      <c r="AGQ432" s="52"/>
      <c r="AGR432" s="52"/>
      <c r="AGS432" s="52"/>
      <c r="AGT432" s="52"/>
      <c r="AGU432" s="52"/>
      <c r="AGV432" s="52"/>
      <c r="AGW432" s="52"/>
      <c r="AGX432" s="52"/>
      <c r="AGY432" s="52"/>
      <c r="AGZ432" s="52"/>
      <c r="AHA432" s="52"/>
      <c r="AHB432" s="52"/>
      <c r="AHC432" s="52"/>
      <c r="AHD432" s="52"/>
      <c r="AHE432" s="52"/>
      <c r="AHF432" s="52"/>
      <c r="AHG432" s="52"/>
      <c r="AHH432" s="52"/>
      <c r="AHI432" s="52"/>
      <c r="AHJ432" s="52"/>
      <c r="AHK432" s="52"/>
      <c r="AHL432" s="52"/>
      <c r="AHM432" s="52"/>
      <c r="AHN432" s="52"/>
      <c r="AHO432" s="52"/>
      <c r="AHP432" s="52"/>
      <c r="AHQ432" s="52"/>
      <c r="AHR432" s="52"/>
      <c r="AHS432" s="52"/>
      <c r="AHT432" s="52"/>
      <c r="AHU432" s="52"/>
      <c r="AHV432" s="52"/>
      <c r="AHW432" s="52"/>
      <c r="AHX432" s="52"/>
      <c r="AHY432" s="52"/>
      <c r="AHZ432" s="52"/>
      <c r="AIA432" s="52"/>
      <c r="AIB432" s="52"/>
      <c r="AIC432" s="52"/>
      <c r="AID432" s="52"/>
      <c r="AIE432" s="52"/>
      <c r="AIF432" s="52"/>
      <c r="AIG432" s="52"/>
      <c r="AIH432" s="52"/>
      <c r="AII432" s="52"/>
      <c r="AIJ432" s="52"/>
      <c r="AIK432" s="52"/>
      <c r="AIL432" s="52"/>
      <c r="AIM432" s="52"/>
      <c r="AIN432" s="52"/>
      <c r="AIO432" s="52"/>
      <c r="AIP432" s="52"/>
      <c r="AIQ432" s="52"/>
      <c r="AIR432" s="52"/>
      <c r="AIS432" s="52"/>
      <c r="AIT432" s="52"/>
      <c r="AIU432" s="52"/>
      <c r="AIV432" s="52"/>
      <c r="AIW432" s="52"/>
      <c r="AIX432" s="52"/>
      <c r="AIY432" s="52"/>
      <c r="AIZ432" s="52"/>
      <c r="AJA432" s="52"/>
      <c r="AJB432" s="52"/>
      <c r="AJC432" s="52"/>
      <c r="AJD432" s="52"/>
      <c r="AJE432" s="52"/>
      <c r="AJF432" s="52"/>
      <c r="AJG432" s="52"/>
      <c r="AJH432" s="52"/>
      <c r="AJI432" s="52"/>
      <c r="AJJ432" s="52"/>
      <c r="AJK432" s="52"/>
      <c r="AJL432" s="52"/>
      <c r="AJM432" s="52"/>
      <c r="AJN432" s="52"/>
      <c r="AJO432" s="52"/>
      <c r="AJP432" s="52"/>
      <c r="AJQ432" s="52"/>
      <c r="AJR432" s="52"/>
      <c r="AJS432" s="52"/>
      <c r="AJT432" s="52"/>
      <c r="AJU432" s="52"/>
      <c r="AJV432" s="52"/>
      <c r="AJW432" s="52"/>
      <c r="AJX432" s="52"/>
      <c r="AJY432" s="52"/>
      <c r="AJZ432" s="52"/>
      <c r="AKA432" s="52"/>
      <c r="AKB432" s="52"/>
      <c r="AKC432" s="52"/>
      <c r="AKD432" s="52"/>
      <c r="AKE432" s="52"/>
      <c r="AKF432" s="52"/>
      <c r="AKG432" s="52"/>
      <c r="AKH432" s="52"/>
      <c r="AKI432" s="52"/>
      <c r="AKJ432" s="52"/>
      <c r="AKK432" s="52"/>
      <c r="AKL432" s="52"/>
      <c r="AKM432" s="52"/>
      <c r="AKN432" s="52"/>
      <c r="AKO432" s="52"/>
      <c r="AKP432" s="52"/>
      <c r="AKQ432" s="52"/>
      <c r="AKR432" s="52"/>
      <c r="AKS432" s="52"/>
      <c r="AKT432" s="52"/>
      <c r="AKU432" s="52"/>
      <c r="AKV432" s="52"/>
      <c r="AKW432" s="52"/>
      <c r="AKX432" s="52"/>
      <c r="AKY432" s="52"/>
      <c r="AKZ432" s="52"/>
      <c r="ALA432" s="52"/>
      <c r="ALB432" s="52"/>
      <c r="ALC432" s="52"/>
      <c r="ALD432" s="52"/>
      <c r="ALE432" s="52"/>
      <c r="ALF432" s="52"/>
      <c r="ALG432" s="52"/>
      <c r="ALH432" s="52"/>
      <c r="ALI432" s="52"/>
      <c r="ALJ432" s="52"/>
      <c r="ALK432" s="52"/>
      <c r="ALL432" s="52"/>
      <c r="ALM432" s="52"/>
      <c r="ALN432" s="52"/>
      <c r="ALO432" s="52"/>
      <c r="ALP432" s="52"/>
      <c r="ALQ432" s="52"/>
      <c r="ALR432" s="52"/>
      <c r="ALS432" s="52"/>
      <c r="ALT432" s="52"/>
      <c r="ALU432" s="52"/>
      <c r="ALV432" s="52"/>
      <c r="ALW432" s="52"/>
      <c r="ALX432" s="52"/>
      <c r="ALY432" s="52"/>
      <c r="ALZ432" s="52"/>
      <c r="AMA432" s="52"/>
      <c r="AMB432" s="52"/>
      <c r="AMC432" s="52"/>
      <c r="AMD432" s="52"/>
      <c r="AME432" s="52"/>
      <c r="AMF432" s="52"/>
      <c r="AMG432" s="52"/>
      <c r="AMH432" s="52"/>
      <c r="AMI432" s="52"/>
      <c r="AMJ432" s="52"/>
      <c r="AMK432" s="52"/>
      <c r="AML432" s="52"/>
      <c r="AMM432" s="52"/>
      <c r="AMN432" s="52"/>
      <c r="AMO432" s="52"/>
      <c r="AMP432" s="52"/>
      <c r="AMQ432" s="52"/>
      <c r="AMR432" s="52"/>
      <c r="AMS432" s="52"/>
      <c r="AMT432" s="52"/>
      <c r="AMU432" s="52"/>
      <c r="AMV432" s="52"/>
      <c r="AMW432" s="52"/>
      <c r="AMX432" s="52"/>
      <c r="AMY432" s="52"/>
      <c r="AMZ432" s="52"/>
      <c r="ANA432" s="52"/>
      <c r="ANB432" s="52"/>
      <c r="ANC432" s="52"/>
      <c r="AND432" s="52"/>
      <c r="ANE432" s="52"/>
      <c r="ANF432" s="52"/>
      <c r="ANG432" s="52"/>
      <c r="ANH432" s="52"/>
      <c r="ANI432" s="52"/>
      <c r="ANJ432" s="52"/>
      <c r="ANK432" s="52"/>
      <c r="ANL432" s="52"/>
      <c r="ANM432" s="52"/>
      <c r="ANN432" s="52"/>
      <c r="ANO432" s="52"/>
      <c r="ANP432" s="52"/>
      <c r="ANQ432" s="52"/>
      <c r="ANR432" s="52"/>
      <c r="ANS432" s="52"/>
      <c r="ANT432" s="52"/>
      <c r="ANU432" s="52"/>
      <c r="ANV432" s="52"/>
      <c r="ANW432" s="52"/>
      <c r="ANX432" s="52"/>
      <c r="ANY432" s="52"/>
      <c r="ANZ432" s="52"/>
      <c r="AOA432" s="52"/>
      <c r="AOB432" s="52"/>
      <c r="AOC432" s="52"/>
      <c r="AOD432" s="52"/>
      <c r="AOE432" s="52"/>
      <c r="AOF432" s="52"/>
      <c r="AOG432" s="52"/>
      <c r="AOH432" s="52"/>
      <c r="AOI432" s="52"/>
      <c r="AOJ432" s="52"/>
      <c r="AOK432" s="52"/>
      <c r="AOL432" s="52"/>
      <c r="AOM432" s="52"/>
      <c r="AON432" s="52"/>
      <c r="AOO432" s="52"/>
      <c r="AOP432" s="52"/>
      <c r="AOQ432" s="52"/>
      <c r="AOR432" s="52"/>
      <c r="AOS432" s="52"/>
      <c r="AOT432" s="52"/>
      <c r="AOU432" s="52"/>
      <c r="AOV432" s="52"/>
      <c r="AOW432" s="52"/>
      <c r="AOX432" s="52"/>
      <c r="AOY432" s="52"/>
      <c r="AOZ432" s="52"/>
      <c r="APA432" s="52"/>
      <c r="APB432" s="52"/>
      <c r="APC432" s="52"/>
      <c r="APD432" s="52"/>
      <c r="APE432" s="52"/>
      <c r="APF432" s="52"/>
      <c r="APG432" s="52"/>
      <c r="APH432" s="52"/>
      <c r="API432" s="52"/>
      <c r="APJ432" s="52"/>
      <c r="APK432" s="52"/>
      <c r="APL432" s="52"/>
      <c r="APM432" s="52"/>
      <c r="APN432" s="52"/>
      <c r="APO432" s="52"/>
      <c r="APP432" s="52"/>
      <c r="APQ432" s="52"/>
      <c r="APR432" s="52"/>
      <c r="APS432" s="52"/>
      <c r="APT432" s="52"/>
      <c r="APU432" s="52"/>
      <c r="APV432" s="52"/>
      <c r="APW432" s="52"/>
      <c r="APX432" s="52"/>
      <c r="APY432" s="52"/>
      <c r="APZ432" s="52"/>
      <c r="AQA432" s="52"/>
      <c r="AQB432" s="52"/>
      <c r="AQC432" s="52"/>
      <c r="AQD432" s="52"/>
      <c r="AQE432" s="52"/>
      <c r="AQF432" s="52"/>
      <c r="AQG432" s="52"/>
      <c r="AQH432" s="52"/>
      <c r="AQI432" s="52"/>
      <c r="AQJ432" s="52"/>
      <c r="AQK432" s="52"/>
      <c r="AQL432" s="52"/>
      <c r="AQM432" s="52"/>
      <c r="AQN432" s="52"/>
      <c r="AQO432" s="52"/>
      <c r="AQP432" s="52"/>
      <c r="AQQ432" s="52"/>
      <c r="AQR432" s="52"/>
      <c r="AQS432" s="52"/>
      <c r="AQT432" s="52"/>
      <c r="AQU432" s="52"/>
      <c r="AQV432" s="52"/>
      <c r="AQW432" s="52"/>
      <c r="AQX432" s="52"/>
      <c r="AQY432" s="52"/>
      <c r="AQZ432" s="52"/>
      <c r="ARA432" s="52"/>
      <c r="ARB432" s="52"/>
      <c r="ARC432" s="52"/>
      <c r="ARD432" s="52"/>
      <c r="ARE432" s="52"/>
      <c r="ARF432" s="52"/>
      <c r="ARG432" s="52"/>
      <c r="ARH432" s="52"/>
      <c r="ARI432" s="52"/>
      <c r="ARJ432" s="52"/>
      <c r="ARK432" s="52"/>
      <c r="ARL432" s="52"/>
      <c r="ARM432" s="52"/>
      <c r="ARN432" s="52"/>
      <c r="ARO432" s="52"/>
      <c r="ARP432" s="52"/>
      <c r="ARQ432" s="52"/>
      <c r="ARR432" s="52"/>
      <c r="ARS432" s="52"/>
      <c r="ART432" s="52"/>
      <c r="ARU432" s="52"/>
      <c r="ARV432" s="52"/>
      <c r="ARW432" s="52"/>
      <c r="ARX432" s="52"/>
      <c r="ARY432" s="52"/>
      <c r="ARZ432" s="52"/>
      <c r="ASA432" s="52"/>
      <c r="ASB432" s="52"/>
      <c r="ASC432" s="52"/>
      <c r="ASD432" s="52"/>
      <c r="ASE432" s="52"/>
      <c r="ASF432" s="52"/>
      <c r="ASG432" s="52"/>
      <c r="ASH432" s="52"/>
      <c r="ASI432" s="52"/>
      <c r="ASJ432" s="52"/>
      <c r="ASK432" s="52"/>
      <c r="ASL432" s="52"/>
      <c r="ASM432" s="52"/>
      <c r="ASN432" s="52"/>
      <c r="ASO432" s="52"/>
      <c r="ASP432" s="52"/>
      <c r="ASQ432" s="52"/>
      <c r="ASR432" s="52"/>
      <c r="ASS432" s="52"/>
      <c r="AST432" s="52"/>
      <c r="ASU432" s="52"/>
      <c r="ASV432" s="52"/>
      <c r="ASW432" s="52"/>
      <c r="ASX432" s="52"/>
      <c r="ASY432" s="52"/>
      <c r="ASZ432" s="52"/>
      <c r="ATA432" s="52"/>
      <c r="ATB432" s="52"/>
      <c r="ATC432" s="52"/>
      <c r="ATD432" s="52"/>
      <c r="ATE432" s="52"/>
      <c r="ATF432" s="52"/>
      <c r="ATG432" s="52"/>
      <c r="ATH432" s="52"/>
      <c r="ATI432" s="52"/>
      <c r="ATJ432" s="52"/>
      <c r="ATK432" s="52"/>
      <c r="ATL432" s="52"/>
      <c r="ATM432" s="52"/>
      <c r="ATN432" s="52"/>
      <c r="ATO432" s="52"/>
      <c r="ATP432" s="52"/>
      <c r="ATQ432" s="52"/>
      <c r="ATR432" s="52"/>
      <c r="ATS432" s="52"/>
      <c r="ATT432" s="52"/>
      <c r="ATU432" s="52"/>
      <c r="ATV432" s="52"/>
      <c r="ATW432" s="52"/>
      <c r="ATX432" s="52"/>
      <c r="ATY432" s="52"/>
      <c r="ATZ432" s="52"/>
      <c r="AUA432" s="52"/>
      <c r="AUB432" s="52"/>
      <c r="AUC432" s="52"/>
      <c r="AUD432" s="52"/>
      <c r="AUE432" s="52"/>
      <c r="AUF432" s="52"/>
      <c r="AUG432" s="52"/>
      <c r="AUH432" s="52"/>
      <c r="AUI432" s="52"/>
      <c r="AUJ432" s="52"/>
      <c r="AUK432" s="52"/>
      <c r="AUL432" s="52"/>
      <c r="AUM432" s="52"/>
      <c r="AUN432" s="52"/>
      <c r="AUO432" s="52"/>
      <c r="AUP432" s="52"/>
      <c r="AUQ432" s="52"/>
      <c r="AUR432" s="52"/>
      <c r="AUS432" s="52"/>
      <c r="AUT432" s="52"/>
      <c r="AUU432" s="52"/>
      <c r="AUV432" s="52"/>
      <c r="AUW432" s="52"/>
      <c r="AUX432" s="52"/>
      <c r="AUY432" s="52"/>
      <c r="AUZ432" s="52"/>
      <c r="AVA432" s="52"/>
      <c r="AVB432" s="52"/>
      <c r="AVC432" s="52"/>
      <c r="AVD432" s="52"/>
      <c r="AVE432" s="52"/>
      <c r="AVF432" s="52"/>
      <c r="AVG432" s="52"/>
      <c r="AVH432" s="52"/>
      <c r="AVI432" s="52"/>
      <c r="AVJ432" s="52"/>
      <c r="AVK432" s="52"/>
      <c r="AVL432" s="52"/>
      <c r="AVM432" s="52"/>
      <c r="AVN432" s="52"/>
      <c r="AVO432" s="52"/>
      <c r="AVP432" s="52"/>
      <c r="AVQ432" s="52"/>
      <c r="AVR432" s="52"/>
      <c r="AVS432" s="52"/>
      <c r="AVT432" s="52"/>
      <c r="AVU432" s="52"/>
      <c r="AVV432" s="52"/>
      <c r="AVW432" s="52"/>
      <c r="AVX432" s="52"/>
      <c r="AVY432" s="52"/>
      <c r="AVZ432" s="52"/>
      <c r="AWA432" s="52"/>
      <c r="AWB432" s="52"/>
      <c r="AWC432" s="52"/>
      <c r="AWD432" s="52"/>
      <c r="AWE432" s="52"/>
      <c r="AWF432" s="52"/>
      <c r="AWG432" s="52"/>
      <c r="AWH432" s="52"/>
      <c r="AWI432" s="52"/>
      <c r="AWJ432" s="52"/>
      <c r="AWK432" s="52"/>
      <c r="AWL432" s="52"/>
      <c r="AWM432" s="52"/>
      <c r="AWN432" s="52"/>
      <c r="AWO432" s="52"/>
      <c r="AWP432" s="52"/>
      <c r="AWQ432" s="52"/>
      <c r="AWR432" s="52"/>
      <c r="AWS432" s="52"/>
      <c r="AWT432" s="52"/>
      <c r="AWU432" s="52"/>
      <c r="AWV432" s="52"/>
      <c r="AWW432" s="52"/>
      <c r="AWX432" s="52"/>
      <c r="AWY432" s="52"/>
      <c r="AWZ432" s="52"/>
      <c r="AXA432" s="52"/>
      <c r="AXB432" s="52"/>
      <c r="AXC432" s="52"/>
      <c r="AXD432" s="52"/>
      <c r="AXE432" s="52"/>
      <c r="AXF432" s="52"/>
      <c r="AXG432" s="52"/>
      <c r="AXH432" s="52"/>
      <c r="AXI432" s="52"/>
      <c r="AXJ432" s="52"/>
      <c r="AXK432" s="52"/>
      <c r="AXL432" s="52"/>
      <c r="AXM432" s="52"/>
      <c r="AXN432" s="52"/>
      <c r="AXO432" s="52"/>
      <c r="AXP432" s="52"/>
      <c r="AXQ432" s="52"/>
      <c r="AXR432" s="52"/>
      <c r="AXS432" s="52"/>
      <c r="AXT432" s="52"/>
      <c r="AXU432" s="52"/>
      <c r="AXV432" s="52"/>
      <c r="AXW432" s="52"/>
      <c r="AXX432" s="52"/>
      <c r="AXY432" s="52"/>
      <c r="AXZ432" s="52"/>
      <c r="AYA432" s="52"/>
      <c r="AYB432" s="52"/>
      <c r="AYC432" s="52"/>
      <c r="AYD432" s="52"/>
      <c r="AYE432" s="52"/>
      <c r="AYF432" s="52"/>
      <c r="AYG432" s="52"/>
      <c r="AYH432" s="52"/>
      <c r="AYI432" s="52"/>
      <c r="AYJ432" s="52"/>
      <c r="AYK432" s="52"/>
      <c r="AYL432" s="52"/>
      <c r="AYM432" s="52"/>
      <c r="AYN432" s="52"/>
      <c r="AYO432" s="52"/>
      <c r="AYP432" s="52"/>
      <c r="AYQ432" s="52"/>
      <c r="AYR432" s="52"/>
      <c r="AYS432" s="52"/>
      <c r="AYT432" s="52"/>
      <c r="AYU432" s="52"/>
      <c r="AYV432" s="52"/>
      <c r="AYW432" s="52"/>
      <c r="AYX432" s="52"/>
      <c r="AYY432" s="52"/>
      <c r="AYZ432" s="52"/>
      <c r="AZA432" s="52"/>
      <c r="AZB432" s="52"/>
      <c r="AZC432" s="52"/>
      <c r="AZD432" s="52"/>
      <c r="AZE432" s="52"/>
      <c r="AZF432" s="52"/>
      <c r="AZG432" s="52"/>
      <c r="AZH432" s="52"/>
      <c r="AZI432" s="52"/>
      <c r="AZJ432" s="52"/>
      <c r="AZK432" s="52"/>
      <c r="AZL432" s="52"/>
      <c r="AZM432" s="52"/>
      <c r="AZN432" s="52"/>
      <c r="AZO432" s="52"/>
      <c r="AZP432" s="52"/>
      <c r="AZQ432" s="52"/>
      <c r="AZR432" s="52"/>
      <c r="AZS432" s="52"/>
      <c r="AZT432" s="52"/>
      <c r="AZU432" s="52"/>
      <c r="AZV432" s="52"/>
      <c r="AZW432" s="52"/>
      <c r="AZX432" s="52"/>
      <c r="AZY432" s="52"/>
      <c r="AZZ432" s="52"/>
      <c r="BAA432" s="52"/>
      <c r="BAB432" s="52"/>
      <c r="BAC432" s="52"/>
      <c r="BAD432" s="52"/>
      <c r="BAE432" s="52"/>
      <c r="BAF432" s="52"/>
      <c r="BAG432" s="52"/>
      <c r="BAH432" s="52"/>
      <c r="BAI432" s="52"/>
      <c r="BAJ432" s="52"/>
      <c r="BAK432" s="52"/>
      <c r="BAL432" s="52"/>
      <c r="BAM432" s="52"/>
      <c r="BAN432" s="52"/>
      <c r="BAO432" s="52"/>
      <c r="BAP432" s="52"/>
      <c r="BAQ432" s="52"/>
      <c r="BAR432" s="52"/>
      <c r="BAS432" s="52"/>
      <c r="BAT432" s="52"/>
      <c r="BAU432" s="52"/>
      <c r="BAV432" s="52"/>
      <c r="BAW432" s="52"/>
      <c r="BAX432" s="52"/>
      <c r="BAY432" s="52"/>
      <c r="BAZ432" s="52"/>
      <c r="BBA432" s="52"/>
      <c r="BBB432" s="52"/>
      <c r="BBC432" s="52"/>
      <c r="BBD432" s="52"/>
      <c r="BBE432" s="52"/>
      <c r="BBF432" s="52"/>
      <c r="BBG432" s="52"/>
      <c r="BBH432" s="52"/>
      <c r="BBI432" s="52"/>
      <c r="BBJ432" s="52"/>
      <c r="BBK432" s="52"/>
      <c r="BBL432" s="52"/>
      <c r="BBM432" s="52"/>
      <c r="BBN432" s="52"/>
      <c r="BBO432" s="52"/>
      <c r="BBP432" s="52"/>
      <c r="BBQ432" s="52"/>
      <c r="BBR432" s="52"/>
      <c r="BBS432" s="52"/>
      <c r="BBT432" s="52"/>
      <c r="BBU432" s="52"/>
      <c r="BBV432" s="52"/>
      <c r="BBW432" s="52"/>
      <c r="BBX432" s="52"/>
      <c r="BBY432" s="52"/>
      <c r="BBZ432" s="52"/>
      <c r="BCA432" s="52"/>
      <c r="BCB432" s="52"/>
      <c r="BCC432" s="52"/>
      <c r="BCD432" s="52"/>
      <c r="BCE432" s="52"/>
      <c r="BCF432" s="52"/>
      <c r="BCG432" s="52"/>
      <c r="BCH432" s="52"/>
      <c r="BCI432" s="52"/>
      <c r="BCJ432" s="52"/>
      <c r="BCK432" s="52"/>
      <c r="BCL432" s="52"/>
      <c r="BCM432" s="52"/>
      <c r="BCN432" s="52"/>
      <c r="BCO432" s="52"/>
      <c r="BCP432" s="52"/>
      <c r="BCQ432" s="52"/>
      <c r="BCR432" s="52"/>
      <c r="BCS432" s="52"/>
      <c r="BCT432" s="52"/>
    </row>
    <row r="433" spans="1:1450" x14ac:dyDescent="0.25">
      <c r="A433" s="17" t="s">
        <v>630</v>
      </c>
      <c r="B433" s="43" t="s">
        <v>630</v>
      </c>
      <c r="C433" s="43" t="s">
        <v>84</v>
      </c>
      <c r="D433" s="43" t="s">
        <v>746</v>
      </c>
      <c r="E433" s="43" t="s">
        <v>742</v>
      </c>
      <c r="F433" s="43" t="s">
        <v>639</v>
      </c>
      <c r="G433" s="43">
        <v>15367</v>
      </c>
      <c r="H433" s="43">
        <v>1123</v>
      </c>
      <c r="I433" s="43">
        <v>773</v>
      </c>
      <c r="J433" s="43"/>
      <c r="K433" s="43"/>
      <c r="L433" s="29"/>
      <c r="M433" s="29"/>
      <c r="N433" s="29"/>
      <c r="O433" s="29" t="str">
        <f t="shared" si="70"/>
        <v/>
      </c>
      <c r="P433" s="29"/>
      <c r="Q433" s="44">
        <f>ABS(G433-$K$429)</f>
        <v>964.60000000000036</v>
      </c>
      <c r="R433" s="30">
        <f>IF(Q433&gt;$P$429,"",G433)</f>
        <v>15367</v>
      </c>
      <c r="S433" s="30">
        <f t="shared" si="72"/>
        <v>773</v>
      </c>
      <c r="T433" s="29"/>
      <c r="U433" s="29"/>
      <c r="V433" s="29"/>
      <c r="W433" s="44">
        <f>IF(R433="","",((R433-$T$429)/S433)^2)</f>
        <v>8.4364106177273416E-3</v>
      </c>
      <c r="X433" s="46"/>
      <c r="Y433" s="31"/>
      <c r="Z433" s="31"/>
      <c r="AA433" s="31"/>
      <c r="AB433" s="31"/>
      <c r="AC433" s="29"/>
      <c r="AD433" s="29"/>
      <c r="AE433" s="29"/>
      <c r="AF433" s="29"/>
      <c r="AG433" s="63"/>
      <c r="AH433" s="32"/>
      <c r="AI433" s="32"/>
      <c r="AJ433" s="32"/>
      <c r="AK433" s="32"/>
      <c r="AL433" s="29"/>
      <c r="AM433" s="29"/>
      <c r="AN433" s="29"/>
      <c r="AO433" s="29"/>
      <c r="AP433" s="29"/>
      <c r="AQ433" s="29"/>
      <c r="AR433" s="29"/>
      <c r="AS433" s="29"/>
      <c r="AT433" s="29"/>
    </row>
    <row r="434" spans="1:1450" s="52" customFormat="1" x14ac:dyDescent="0.25">
      <c r="A434" s="77" t="s">
        <v>630</v>
      </c>
      <c r="B434" s="78" t="s">
        <v>630</v>
      </c>
      <c r="C434" s="78" t="s">
        <v>84</v>
      </c>
      <c r="D434" s="78" t="s">
        <v>747</v>
      </c>
      <c r="E434" s="78" t="s">
        <v>748</v>
      </c>
      <c r="F434" s="78" t="s">
        <v>641</v>
      </c>
      <c r="G434" s="78">
        <v>7830</v>
      </c>
      <c r="H434" s="78">
        <v>1561</v>
      </c>
      <c r="I434" s="78">
        <v>1505</v>
      </c>
      <c r="J434" s="78">
        <v>1</v>
      </c>
      <c r="K434" s="79">
        <f>AVERAGE(G434)</f>
        <v>7830</v>
      </c>
      <c r="L434" s="79"/>
      <c r="M434" s="61"/>
      <c r="N434" s="61"/>
      <c r="O434" s="61">
        <f t="shared" si="70"/>
        <v>1</v>
      </c>
      <c r="P434" s="61"/>
      <c r="Q434" s="61"/>
      <c r="R434" s="61"/>
      <c r="S434" s="61"/>
      <c r="T434" s="61"/>
      <c r="U434" s="61"/>
      <c r="V434" s="61"/>
      <c r="W434" s="61"/>
      <c r="X434" s="61"/>
      <c r="Y434" s="88"/>
      <c r="Z434" s="88"/>
      <c r="AA434" s="88"/>
      <c r="AB434" s="88"/>
      <c r="AC434" s="61"/>
      <c r="AD434" s="61"/>
      <c r="AE434" s="61"/>
      <c r="AF434" s="33"/>
      <c r="AG434" s="89"/>
      <c r="AH434" s="86"/>
      <c r="AI434" s="86"/>
      <c r="AJ434" s="86"/>
      <c r="AK434" s="86"/>
      <c r="AL434" s="61"/>
    </row>
    <row r="435" spans="1:1450" s="52" customFormat="1" x14ac:dyDescent="0.25">
      <c r="A435" s="115" t="s">
        <v>630</v>
      </c>
      <c r="B435" s="53" t="s">
        <v>630</v>
      </c>
      <c r="C435" s="53" t="s">
        <v>84</v>
      </c>
      <c r="D435" s="53" t="s">
        <v>749</v>
      </c>
      <c r="E435" s="53" t="s">
        <v>750</v>
      </c>
      <c r="F435" s="53" t="s">
        <v>643</v>
      </c>
      <c r="G435" s="53">
        <v>23128</v>
      </c>
      <c r="H435" s="53">
        <v>1337</v>
      </c>
      <c r="I435" s="53">
        <v>531</v>
      </c>
      <c r="J435" s="53">
        <v>2</v>
      </c>
      <c r="K435" s="55">
        <f>AVERAGE(G435:G436)</f>
        <v>25546</v>
      </c>
      <c r="L435" s="55">
        <f>STDEV(G435:G436)</f>
        <v>3419.5683938181437</v>
      </c>
      <c r="O435" s="61">
        <f t="shared" si="70"/>
        <v>1</v>
      </c>
      <c r="Y435" s="58"/>
      <c r="Z435" s="58"/>
      <c r="AA435" s="58"/>
      <c r="AB435" s="58"/>
      <c r="AF435" s="29"/>
      <c r="AG435" s="60"/>
      <c r="AH435" s="59"/>
      <c r="AI435" s="59"/>
      <c r="AJ435" s="59"/>
      <c r="AK435" s="59"/>
    </row>
    <row r="436" spans="1:1450" s="52" customFormat="1" x14ac:dyDescent="0.25">
      <c r="A436" s="115" t="s">
        <v>630</v>
      </c>
      <c r="B436" s="53" t="s">
        <v>630</v>
      </c>
      <c r="C436" s="53" t="s">
        <v>84</v>
      </c>
      <c r="D436" s="53" t="s">
        <v>751</v>
      </c>
      <c r="E436" s="53" t="s">
        <v>750</v>
      </c>
      <c r="F436" s="53" t="s">
        <v>642</v>
      </c>
      <c r="G436" s="53">
        <v>27964</v>
      </c>
      <c r="H436" s="53">
        <v>1587</v>
      </c>
      <c r="I436" s="53">
        <v>557</v>
      </c>
      <c r="J436" s="53"/>
      <c r="K436" s="53"/>
      <c r="O436" s="61">
        <f t="shared" si="70"/>
        <v>1</v>
      </c>
      <c r="Y436" s="58"/>
      <c r="Z436" s="58"/>
      <c r="AA436" s="58"/>
      <c r="AB436" s="58"/>
      <c r="AF436" s="29"/>
      <c r="AG436" s="60"/>
      <c r="AH436" s="59"/>
      <c r="AI436" s="59"/>
      <c r="AJ436" s="59"/>
      <c r="AK436" s="59"/>
    </row>
    <row r="437" spans="1:1450" s="52" customFormat="1" x14ac:dyDescent="0.25">
      <c r="A437" s="77" t="s">
        <v>630</v>
      </c>
      <c r="B437" s="78" t="s">
        <v>630</v>
      </c>
      <c r="C437" s="78" t="s">
        <v>84</v>
      </c>
      <c r="D437" s="78" t="s">
        <v>752</v>
      </c>
      <c r="E437" s="78" t="s">
        <v>753</v>
      </c>
      <c r="F437" s="78" t="s">
        <v>644</v>
      </c>
      <c r="G437" s="78">
        <v>22037</v>
      </c>
      <c r="H437" s="78">
        <v>1243</v>
      </c>
      <c r="I437" s="78">
        <v>422</v>
      </c>
      <c r="J437" s="78">
        <v>1</v>
      </c>
      <c r="K437" s="79">
        <f>AVERAGE(G437)</f>
        <v>22037</v>
      </c>
      <c r="L437" s="79"/>
      <c r="M437" s="61"/>
      <c r="N437" s="61"/>
      <c r="O437" s="61">
        <f t="shared" si="70"/>
        <v>1</v>
      </c>
      <c r="P437" s="61"/>
      <c r="Q437" s="61"/>
      <c r="R437" s="61"/>
      <c r="S437" s="61"/>
      <c r="T437" s="61"/>
      <c r="U437" s="61"/>
      <c r="V437" s="61"/>
      <c r="W437" s="61"/>
      <c r="X437" s="61"/>
      <c r="Y437" s="88"/>
      <c r="Z437" s="88"/>
      <c r="AA437" s="88"/>
      <c r="AB437" s="88"/>
      <c r="AC437" s="61"/>
      <c r="AD437" s="61"/>
      <c r="AE437" s="61"/>
      <c r="AF437" s="33"/>
      <c r="AG437" s="89"/>
      <c r="AH437" s="86"/>
      <c r="AI437" s="86"/>
      <c r="AJ437" s="86"/>
      <c r="AK437" s="86"/>
      <c r="AL437" s="61"/>
    </row>
    <row r="438" spans="1:1450" s="37" customFormat="1" x14ac:dyDescent="0.25">
      <c r="A438" s="17" t="s">
        <v>630</v>
      </c>
      <c r="B438" s="43" t="s">
        <v>630</v>
      </c>
      <c r="C438" s="43" t="s">
        <v>84</v>
      </c>
      <c r="D438" s="43" t="s">
        <v>754</v>
      </c>
      <c r="E438" s="43" t="s">
        <v>755</v>
      </c>
      <c r="F438" s="43" t="s">
        <v>756</v>
      </c>
      <c r="G438" s="43">
        <v>149229</v>
      </c>
      <c r="H438" s="43">
        <v>9240</v>
      </c>
      <c r="I438" s="43">
        <v>4306</v>
      </c>
      <c r="J438" s="43">
        <v>3</v>
      </c>
      <c r="K438" s="44">
        <f>AVERAGE(G438:G440)</f>
        <v>93338</v>
      </c>
      <c r="L438" s="44">
        <f>STDEV(G438:G440)</f>
        <v>65717.492062616016</v>
      </c>
      <c r="M438" s="29"/>
      <c r="N438" s="97">
        <v>1.196</v>
      </c>
      <c r="O438" s="29" t="str">
        <f t="shared" si="70"/>
        <v/>
      </c>
      <c r="P438" s="44">
        <f>ABS(L438*N438)</f>
        <v>78598.12050688875</v>
      </c>
      <c r="Q438" s="44">
        <f>ABS(G438-$K$438)</f>
        <v>55891</v>
      </c>
      <c r="R438" s="30">
        <f>IF(Q438&gt;$P$438,"",G438)</f>
        <v>149229</v>
      </c>
      <c r="S438" s="30">
        <f t="shared" ref="S438:S452" si="73">IF(R438=G438,I438,"")</f>
        <v>4306</v>
      </c>
      <c r="T438" s="44">
        <f>AVERAGE(R438:R440)</f>
        <v>93338</v>
      </c>
      <c r="U438" s="44">
        <f>STDEV(R438:R440)</f>
        <v>65717.492062616016</v>
      </c>
      <c r="V438" s="29"/>
      <c r="W438" s="44">
        <f>IF(R438="","",((R438-$T$438)/S438)^2)</f>
        <v>168.47509470038136</v>
      </c>
      <c r="X438" s="46">
        <f>(1/(J438-1))*SUM(W438:W440)</f>
        <v>1441.6591326145244</v>
      </c>
      <c r="Y438" s="47">
        <f>U438/T438</f>
        <v>0.70408078234605431</v>
      </c>
      <c r="Z438" s="31"/>
      <c r="AA438" s="47" t="str">
        <f>IF(X438&lt;2,"A",IF(Y438&lt;0.15,"B","C"))</f>
        <v>C</v>
      </c>
      <c r="AB438" s="31"/>
      <c r="AC438" s="48">
        <f>T438/1000</f>
        <v>93.337999999999994</v>
      </c>
      <c r="AD438" s="49">
        <f>AC438*(SQRT((U438/T438)^2+(0.21/3.98)^2))</f>
        <v>65.901768573251474</v>
      </c>
      <c r="AE438" s="47">
        <f>AD438/AC438</f>
        <v>0.70605507481681073</v>
      </c>
      <c r="AF438" s="47"/>
      <c r="AG438" s="50">
        <v>41</v>
      </c>
      <c r="AH438" s="32"/>
      <c r="AI438" s="49">
        <f>(MEDIAN(R438:R440))/1000</f>
        <v>109.84399999999999</v>
      </c>
      <c r="AJ438" s="49">
        <f>(QUARTILE(R438:R440,1))/1000</f>
        <v>65.392499999999998</v>
      </c>
      <c r="AK438" s="49">
        <f>(QUARTILE(R438:R440,3))/1000</f>
        <v>129.53649999999999</v>
      </c>
      <c r="AL438" s="48">
        <f>(AK438-AJ438)</f>
        <v>64.143999999999991</v>
      </c>
      <c r="AM438" s="29"/>
      <c r="AN438" s="29"/>
      <c r="AO438" s="29"/>
      <c r="AP438" s="29"/>
      <c r="AQ438" s="29"/>
      <c r="AR438" s="29"/>
      <c r="AS438" s="29"/>
      <c r="AT438" s="29"/>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c r="IV438" s="10"/>
      <c r="IW438" s="10"/>
      <c r="IX438" s="10"/>
      <c r="IY438" s="10"/>
      <c r="IZ438" s="10"/>
      <c r="JA438" s="10"/>
      <c r="JB438" s="10"/>
      <c r="JC438" s="10"/>
      <c r="JD438" s="10"/>
      <c r="JE438" s="10"/>
      <c r="JF438" s="10"/>
      <c r="JG438" s="10"/>
      <c r="JH438" s="10"/>
      <c r="JI438" s="10"/>
      <c r="JJ438" s="10"/>
      <c r="JK438" s="10"/>
      <c r="JL438" s="10"/>
      <c r="JM438" s="10"/>
      <c r="JN438" s="10"/>
      <c r="JO438" s="10"/>
      <c r="JP438" s="10"/>
      <c r="JQ438" s="10"/>
      <c r="JR438" s="10"/>
      <c r="JS438" s="10"/>
      <c r="JT438" s="10"/>
      <c r="JU438" s="10"/>
      <c r="JV438" s="10"/>
      <c r="JW438" s="10"/>
      <c r="JX438" s="10"/>
      <c r="JY438" s="10"/>
      <c r="JZ438" s="10"/>
      <c r="KA438" s="10"/>
      <c r="KB438" s="10"/>
      <c r="KC438" s="10"/>
      <c r="KD438" s="10"/>
      <c r="KE438" s="10"/>
      <c r="KF438" s="10"/>
      <c r="KG438" s="10"/>
      <c r="KH438" s="10"/>
      <c r="KI438" s="10"/>
      <c r="KJ438" s="10"/>
      <c r="KK438" s="10"/>
      <c r="KL438" s="10"/>
      <c r="KM438" s="10"/>
      <c r="KN438" s="10"/>
      <c r="KO438" s="10"/>
      <c r="KP438" s="10"/>
      <c r="KQ438" s="10"/>
      <c r="KR438" s="10"/>
      <c r="KS438" s="10"/>
      <c r="KT438" s="10"/>
      <c r="KU438" s="10"/>
      <c r="KV438" s="10"/>
      <c r="KW438" s="10"/>
      <c r="KX438" s="10"/>
      <c r="KY438" s="10"/>
      <c r="KZ438" s="10"/>
      <c r="LA438" s="10"/>
      <c r="LB438" s="10"/>
      <c r="LC438" s="10"/>
      <c r="LD438" s="10"/>
      <c r="LE438" s="10"/>
      <c r="LF438" s="10"/>
      <c r="LG438" s="10"/>
      <c r="LH438" s="10"/>
      <c r="LI438" s="10"/>
      <c r="LJ438" s="10"/>
      <c r="LK438" s="10"/>
      <c r="LL438" s="10"/>
      <c r="LM438" s="10"/>
      <c r="LN438" s="10"/>
      <c r="LO438" s="10"/>
      <c r="LP438" s="10"/>
      <c r="LQ438" s="10"/>
      <c r="LR438" s="10"/>
      <c r="LS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0"/>
      <c r="NH438" s="10"/>
      <c r="NI438" s="10"/>
      <c r="NJ438" s="10"/>
      <c r="NK438" s="10"/>
      <c r="NL438" s="10"/>
      <c r="NM438" s="10"/>
      <c r="NN438" s="10"/>
      <c r="NO438" s="10"/>
      <c r="NP438" s="10"/>
      <c r="NQ438" s="10"/>
      <c r="NR438" s="10"/>
      <c r="NS438" s="10"/>
      <c r="NT438" s="10"/>
      <c r="NU438" s="10"/>
      <c r="NV438" s="10"/>
      <c r="NW438" s="10"/>
      <c r="NX438" s="10"/>
      <c r="NY438" s="10"/>
      <c r="NZ438" s="10"/>
      <c r="OA438" s="10"/>
      <c r="OB438" s="10"/>
      <c r="OC438" s="10"/>
      <c r="OD438" s="10"/>
      <c r="OE438" s="10"/>
      <c r="OF438" s="10"/>
      <c r="OG438" s="10"/>
      <c r="OH438" s="10"/>
      <c r="OI438" s="10"/>
      <c r="OJ438" s="10"/>
      <c r="OK438" s="10"/>
      <c r="OL438" s="10"/>
      <c r="OM438" s="10"/>
      <c r="ON438" s="10"/>
      <c r="OO438" s="10"/>
      <c r="OP438" s="10"/>
      <c r="OQ438" s="10"/>
      <c r="OR438" s="10"/>
      <c r="OS438" s="10"/>
      <c r="OT438" s="10"/>
      <c r="OU438" s="10"/>
      <c r="OV438" s="10"/>
      <c r="OW438" s="10"/>
      <c r="OX438" s="10"/>
      <c r="OY438" s="10"/>
      <c r="OZ438" s="10"/>
      <c r="PA438" s="10"/>
      <c r="PB438" s="10"/>
      <c r="PC438" s="10"/>
      <c r="PD438" s="10"/>
      <c r="PE438" s="10"/>
      <c r="PF438" s="10"/>
      <c r="PG438" s="10"/>
      <c r="PH438" s="10"/>
      <c r="PI438" s="10"/>
      <c r="PJ438" s="10"/>
      <c r="PK438" s="10"/>
      <c r="PL438" s="10"/>
      <c r="PM438" s="10"/>
      <c r="PN438" s="10"/>
      <c r="PO438" s="10"/>
      <c r="PP438" s="10"/>
      <c r="PQ438" s="10"/>
      <c r="PR438" s="10"/>
      <c r="PS438" s="10"/>
      <c r="PT438" s="10"/>
      <c r="PU438" s="10"/>
      <c r="PV438" s="10"/>
      <c r="PW438" s="10"/>
      <c r="PX438" s="10"/>
      <c r="PY438" s="10"/>
      <c r="PZ438" s="10"/>
      <c r="QA438" s="10"/>
      <c r="QB438" s="10"/>
      <c r="QC438" s="10"/>
      <c r="QD438" s="10"/>
      <c r="QE438" s="10"/>
      <c r="QF438" s="10"/>
      <c r="QG438" s="10"/>
      <c r="QH438" s="10"/>
      <c r="QI438" s="10"/>
      <c r="QJ438" s="10"/>
      <c r="QK438" s="10"/>
      <c r="QL438" s="10"/>
      <c r="QM438" s="10"/>
      <c r="QN438" s="10"/>
      <c r="QO438" s="10"/>
      <c r="QP438" s="10"/>
      <c r="QQ438" s="10"/>
      <c r="QR438" s="10"/>
      <c r="QS438" s="10"/>
      <c r="QT438" s="10"/>
      <c r="QU438" s="10"/>
      <c r="QV438" s="10"/>
      <c r="QW438" s="10"/>
      <c r="QX438" s="10"/>
      <c r="QY438" s="10"/>
      <c r="QZ438" s="10"/>
      <c r="RA438" s="10"/>
      <c r="RB438" s="10"/>
      <c r="RC438" s="10"/>
      <c r="RD438" s="10"/>
      <c r="RE438" s="10"/>
      <c r="RF438" s="10"/>
      <c r="RG438" s="10"/>
      <c r="RH438" s="10"/>
      <c r="RI438" s="10"/>
      <c r="RJ438" s="10"/>
      <c r="RK438" s="10"/>
      <c r="RL438" s="10"/>
      <c r="RM438" s="10"/>
      <c r="RN438" s="10"/>
      <c r="RO438" s="10"/>
      <c r="RP438" s="10"/>
      <c r="RQ438" s="10"/>
      <c r="RR438" s="10"/>
      <c r="RS438" s="10"/>
      <c r="RT438" s="10"/>
      <c r="RU438" s="10"/>
      <c r="RV438" s="10"/>
      <c r="RW438" s="10"/>
      <c r="RX438" s="10"/>
      <c r="RY438" s="10"/>
      <c r="RZ438" s="10"/>
      <c r="SA438" s="10"/>
      <c r="SB438" s="10"/>
      <c r="SC438" s="10"/>
      <c r="SD438" s="10"/>
      <c r="SE438" s="10"/>
      <c r="SF438" s="10"/>
      <c r="SG438" s="10"/>
      <c r="SH438" s="10"/>
      <c r="SI438" s="10"/>
      <c r="SJ438" s="10"/>
      <c r="SK438" s="10"/>
      <c r="SL438" s="10"/>
      <c r="SM438" s="10"/>
      <c r="SN438" s="10"/>
      <c r="SO438" s="10"/>
      <c r="SP438" s="10"/>
      <c r="SQ438" s="10"/>
      <c r="SR438" s="10"/>
      <c r="SS438" s="10"/>
      <c r="ST438" s="10"/>
      <c r="SU438" s="10"/>
      <c r="SV438" s="10"/>
      <c r="SW438" s="10"/>
      <c r="SX438" s="10"/>
      <c r="SY438" s="10"/>
      <c r="SZ438" s="10"/>
      <c r="TA438" s="10"/>
      <c r="TB438" s="10"/>
      <c r="TC438" s="10"/>
      <c r="TD438" s="10"/>
      <c r="TE438" s="10"/>
      <c r="TF438" s="10"/>
      <c r="TG438" s="10"/>
      <c r="TH438" s="10"/>
      <c r="TI438" s="10"/>
      <c r="TJ438" s="10"/>
      <c r="TK438" s="10"/>
      <c r="TL438" s="10"/>
      <c r="TM438" s="10"/>
      <c r="TN438" s="10"/>
      <c r="TO438" s="10"/>
      <c r="TP438" s="10"/>
      <c r="TQ438" s="10"/>
      <c r="TR438" s="10"/>
      <c r="TS438" s="10"/>
      <c r="TT438" s="10"/>
      <c r="TU438" s="10"/>
      <c r="TV438" s="10"/>
      <c r="TW438" s="10"/>
      <c r="TX438" s="10"/>
      <c r="TY438" s="10"/>
      <c r="TZ438" s="10"/>
      <c r="UA438" s="10"/>
      <c r="UB438" s="10"/>
      <c r="UC438" s="10"/>
      <c r="UD438" s="10"/>
      <c r="UE438" s="10"/>
      <c r="UF438" s="10"/>
      <c r="UG438" s="10"/>
      <c r="UH438" s="10"/>
      <c r="UI438" s="10"/>
      <c r="UJ438" s="10"/>
      <c r="UK438" s="10"/>
      <c r="UL438" s="10"/>
      <c r="UM438" s="10"/>
      <c r="UN438" s="10"/>
      <c r="UO438" s="10"/>
      <c r="UP438" s="10"/>
      <c r="UQ438" s="10"/>
      <c r="UR438" s="10"/>
      <c r="US438" s="10"/>
      <c r="UT438" s="10"/>
      <c r="UU438" s="10"/>
      <c r="UV438" s="10"/>
      <c r="UW438" s="10"/>
      <c r="UX438" s="10"/>
      <c r="UY438" s="10"/>
      <c r="UZ438" s="10"/>
      <c r="VA438" s="10"/>
      <c r="VB438" s="10"/>
      <c r="VC438" s="10"/>
      <c r="VD438" s="10"/>
      <c r="VE438" s="10"/>
      <c r="VF438" s="10"/>
      <c r="VG438" s="10"/>
      <c r="VH438" s="10"/>
      <c r="VI438" s="10"/>
      <c r="VJ438" s="10"/>
      <c r="VK438" s="10"/>
      <c r="VL438" s="10"/>
      <c r="VM438" s="10"/>
      <c r="VN438" s="10"/>
      <c r="VO438" s="10"/>
      <c r="VP438" s="10"/>
      <c r="VQ438" s="10"/>
      <c r="VR438" s="10"/>
      <c r="VS438" s="10"/>
      <c r="VT438" s="10"/>
      <c r="VU438" s="10"/>
      <c r="VV438" s="10"/>
      <c r="VW438" s="10"/>
      <c r="VX438" s="10"/>
      <c r="VY438" s="10"/>
      <c r="VZ438" s="10"/>
      <c r="WA438" s="10"/>
      <c r="WB438" s="10"/>
      <c r="WC438" s="10"/>
      <c r="WD438" s="10"/>
      <c r="WE438" s="10"/>
      <c r="WF438" s="10"/>
      <c r="WG438" s="10"/>
      <c r="WH438" s="10"/>
      <c r="WI438" s="10"/>
      <c r="WJ438" s="10"/>
      <c r="WK438" s="10"/>
      <c r="WL438" s="10"/>
      <c r="WM438" s="10"/>
      <c r="WN438" s="10"/>
      <c r="WO438" s="10"/>
      <c r="WP438" s="10"/>
      <c r="WQ438" s="10"/>
      <c r="WR438" s="10"/>
      <c r="WS438" s="10"/>
      <c r="WT438" s="10"/>
      <c r="WU438" s="10"/>
      <c r="WV438" s="10"/>
      <c r="WW438" s="10"/>
      <c r="WX438" s="10"/>
      <c r="WY438" s="10"/>
      <c r="WZ438" s="10"/>
      <c r="XA438" s="10"/>
      <c r="XB438" s="10"/>
      <c r="XC438" s="10"/>
      <c r="XD438" s="10"/>
      <c r="XE438" s="10"/>
      <c r="XF438" s="10"/>
      <c r="XG438" s="10"/>
      <c r="XH438" s="10"/>
      <c r="XI438" s="10"/>
      <c r="XJ438" s="10"/>
      <c r="XK438" s="10"/>
      <c r="XL438" s="10"/>
      <c r="XM438" s="10"/>
      <c r="XN438" s="10"/>
      <c r="XO438" s="10"/>
      <c r="XP438" s="10"/>
      <c r="XQ438" s="10"/>
      <c r="XR438" s="10"/>
      <c r="XS438" s="10"/>
      <c r="XT438" s="10"/>
      <c r="XU438" s="10"/>
      <c r="XV438" s="10"/>
      <c r="XW438" s="10"/>
      <c r="XX438" s="10"/>
      <c r="XY438" s="10"/>
      <c r="XZ438" s="10"/>
      <c r="YA438" s="10"/>
      <c r="YB438" s="10"/>
      <c r="YC438" s="10"/>
      <c r="YD438" s="10"/>
      <c r="YE438" s="10"/>
      <c r="YF438" s="10"/>
      <c r="YG438" s="10"/>
      <c r="YH438" s="10"/>
      <c r="YI438" s="10"/>
      <c r="YJ438" s="10"/>
      <c r="YK438" s="10"/>
      <c r="YL438" s="10"/>
      <c r="YM438" s="10"/>
      <c r="YN438" s="10"/>
      <c r="YO438" s="10"/>
      <c r="YP438" s="10"/>
      <c r="YQ438" s="10"/>
      <c r="YR438" s="10"/>
      <c r="YS438" s="10"/>
      <c r="YT438" s="10"/>
      <c r="YU438" s="10"/>
      <c r="YV438" s="10"/>
      <c r="YW438" s="10"/>
      <c r="YX438" s="10"/>
      <c r="YY438" s="10"/>
      <c r="YZ438" s="10"/>
      <c r="ZA438" s="10"/>
      <c r="ZB438" s="10"/>
      <c r="ZC438" s="10"/>
      <c r="ZD438" s="10"/>
      <c r="ZE438" s="10"/>
      <c r="ZF438" s="10"/>
      <c r="ZG438" s="10"/>
      <c r="ZH438" s="10"/>
      <c r="ZI438" s="10"/>
      <c r="ZJ438" s="10"/>
      <c r="ZK438" s="10"/>
      <c r="ZL438" s="10"/>
      <c r="ZM438" s="10"/>
      <c r="ZN438" s="10"/>
      <c r="ZO438" s="10"/>
      <c r="ZP438" s="10"/>
      <c r="ZQ438" s="10"/>
      <c r="ZR438" s="10"/>
      <c r="ZS438" s="10"/>
      <c r="ZT438" s="10"/>
      <c r="ZU438" s="10"/>
      <c r="ZV438" s="10"/>
      <c r="ZW438" s="10"/>
      <c r="ZX438" s="10"/>
      <c r="ZY438" s="10"/>
      <c r="ZZ438" s="10"/>
      <c r="AAA438" s="10"/>
      <c r="AAB438" s="10"/>
      <c r="AAC438" s="10"/>
      <c r="AAD438" s="10"/>
      <c r="AAE438" s="10"/>
      <c r="AAF438" s="10"/>
      <c r="AAG438" s="10"/>
      <c r="AAH438" s="10"/>
      <c r="AAI438" s="10"/>
      <c r="AAJ438" s="10"/>
      <c r="AAK438" s="10"/>
      <c r="AAL438" s="10"/>
      <c r="AAM438" s="10"/>
      <c r="AAN438" s="10"/>
      <c r="AAO438" s="10"/>
      <c r="AAP438" s="10"/>
      <c r="AAQ438" s="10"/>
      <c r="AAR438" s="10"/>
      <c r="AAS438" s="10"/>
      <c r="AAT438" s="10"/>
      <c r="AAU438" s="10"/>
      <c r="AAV438" s="10"/>
      <c r="AAW438" s="10"/>
      <c r="AAX438" s="10"/>
      <c r="AAY438" s="10"/>
      <c r="AAZ438" s="10"/>
      <c r="ABA438" s="10"/>
      <c r="ABB438" s="10"/>
      <c r="ABC438" s="10"/>
      <c r="ABD438" s="10"/>
      <c r="ABE438" s="10"/>
      <c r="ABF438" s="10"/>
      <c r="ABG438" s="10"/>
      <c r="ABH438" s="10"/>
      <c r="ABI438" s="10"/>
      <c r="ABJ438" s="10"/>
      <c r="ABK438" s="10"/>
      <c r="ABL438" s="10"/>
      <c r="ABM438" s="10"/>
      <c r="ABN438" s="10"/>
      <c r="ABO438" s="10"/>
      <c r="ABP438" s="10"/>
      <c r="ABQ438" s="10"/>
      <c r="ABR438" s="10"/>
      <c r="ABS438" s="10"/>
      <c r="ABT438" s="10"/>
      <c r="ABU438" s="10"/>
      <c r="ABV438" s="10"/>
      <c r="ABW438" s="10"/>
      <c r="ABX438" s="10"/>
      <c r="ABY438" s="10"/>
      <c r="ABZ438" s="10"/>
      <c r="ACA438" s="10"/>
      <c r="ACB438" s="10"/>
      <c r="ACC438" s="10"/>
      <c r="ACD438" s="10"/>
      <c r="ACE438" s="10"/>
      <c r="ACF438" s="10"/>
      <c r="ACG438" s="10"/>
      <c r="ACH438" s="10"/>
      <c r="ACI438" s="10"/>
      <c r="ACJ438" s="10"/>
      <c r="ACK438" s="10"/>
      <c r="ACL438" s="10"/>
      <c r="ACM438" s="10"/>
      <c r="ACN438" s="10"/>
      <c r="ACO438" s="10"/>
      <c r="ACP438" s="10"/>
      <c r="ACQ438" s="10"/>
      <c r="ACR438" s="10"/>
      <c r="ACS438" s="10"/>
      <c r="ACT438" s="10"/>
      <c r="ACU438" s="10"/>
      <c r="ACV438" s="10"/>
      <c r="ACW438" s="10"/>
      <c r="ACX438" s="10"/>
      <c r="ACY438" s="10"/>
      <c r="ACZ438" s="10"/>
      <c r="ADA438" s="10"/>
      <c r="ADB438" s="10"/>
      <c r="ADC438" s="10"/>
      <c r="ADD438" s="10"/>
      <c r="ADE438" s="10"/>
      <c r="ADF438" s="10"/>
      <c r="ADG438" s="10"/>
      <c r="ADH438" s="10"/>
      <c r="ADI438" s="10"/>
      <c r="ADJ438" s="10"/>
      <c r="ADK438" s="10"/>
      <c r="ADL438" s="10"/>
      <c r="ADM438" s="10"/>
      <c r="ADN438" s="10"/>
      <c r="ADO438" s="10"/>
      <c r="ADP438" s="10"/>
      <c r="ADQ438" s="10"/>
      <c r="ADR438" s="10"/>
      <c r="ADS438" s="10"/>
      <c r="ADT438" s="10"/>
      <c r="ADU438" s="10"/>
      <c r="ADV438" s="10"/>
      <c r="ADW438" s="10"/>
      <c r="ADX438" s="10"/>
      <c r="ADY438" s="10"/>
      <c r="ADZ438" s="10"/>
      <c r="AEA438" s="10"/>
      <c r="AEB438" s="10"/>
      <c r="AEC438" s="10"/>
      <c r="AED438" s="10"/>
      <c r="AEE438" s="10"/>
      <c r="AEF438" s="10"/>
      <c r="AEG438" s="10"/>
      <c r="AEH438" s="10"/>
      <c r="AEI438" s="10"/>
      <c r="AEJ438" s="10"/>
      <c r="AEK438" s="10"/>
      <c r="AEL438" s="10"/>
      <c r="AEM438" s="10"/>
      <c r="AEN438" s="10"/>
      <c r="AEO438" s="10"/>
      <c r="AEP438" s="10"/>
      <c r="AEQ438" s="10"/>
      <c r="AER438" s="10"/>
      <c r="AES438" s="10"/>
      <c r="AET438" s="10"/>
      <c r="AEU438" s="10"/>
      <c r="AEV438" s="10"/>
      <c r="AEW438" s="10"/>
      <c r="AEX438" s="10"/>
      <c r="AEY438" s="10"/>
      <c r="AEZ438" s="10"/>
      <c r="AFA438" s="10"/>
      <c r="AFB438" s="10"/>
      <c r="AFC438" s="10"/>
      <c r="AFD438" s="10"/>
      <c r="AFE438" s="10"/>
      <c r="AFF438" s="10"/>
      <c r="AFG438" s="10"/>
      <c r="AFH438" s="10"/>
      <c r="AFI438" s="10"/>
      <c r="AFJ438" s="10"/>
      <c r="AFK438" s="10"/>
      <c r="AFL438" s="10"/>
      <c r="AFM438" s="10"/>
      <c r="AFN438" s="10"/>
      <c r="AFO438" s="10"/>
      <c r="AFP438" s="10"/>
      <c r="AFQ438" s="10"/>
      <c r="AFR438" s="10"/>
      <c r="AFS438" s="10"/>
      <c r="AFT438" s="10"/>
      <c r="AFU438" s="10"/>
      <c r="AFV438" s="10"/>
      <c r="AFW438" s="10"/>
      <c r="AFX438" s="10"/>
      <c r="AFY438" s="10"/>
      <c r="AFZ438" s="10"/>
      <c r="AGA438" s="10"/>
      <c r="AGB438" s="10"/>
      <c r="AGC438" s="10"/>
      <c r="AGD438" s="10"/>
      <c r="AGE438" s="10"/>
      <c r="AGF438" s="10"/>
      <c r="AGG438" s="10"/>
      <c r="AGH438" s="10"/>
      <c r="AGI438" s="10"/>
      <c r="AGJ438" s="10"/>
      <c r="AGK438" s="10"/>
      <c r="AGL438" s="10"/>
      <c r="AGM438" s="10"/>
      <c r="AGN438" s="10"/>
      <c r="AGO438" s="10"/>
      <c r="AGP438" s="10"/>
      <c r="AGQ438" s="10"/>
      <c r="AGR438" s="10"/>
      <c r="AGS438" s="10"/>
      <c r="AGT438" s="10"/>
      <c r="AGU438" s="10"/>
      <c r="AGV438" s="10"/>
      <c r="AGW438" s="10"/>
      <c r="AGX438" s="10"/>
      <c r="AGY438" s="10"/>
      <c r="AGZ438" s="10"/>
      <c r="AHA438" s="10"/>
      <c r="AHB438" s="10"/>
      <c r="AHC438" s="10"/>
      <c r="AHD438" s="10"/>
      <c r="AHE438" s="10"/>
      <c r="AHF438" s="10"/>
      <c r="AHG438" s="10"/>
      <c r="AHH438" s="10"/>
      <c r="AHI438" s="10"/>
      <c r="AHJ438" s="10"/>
      <c r="AHK438" s="10"/>
      <c r="AHL438" s="10"/>
      <c r="AHM438" s="10"/>
      <c r="AHN438" s="10"/>
      <c r="AHO438" s="10"/>
      <c r="AHP438" s="10"/>
      <c r="AHQ438" s="10"/>
      <c r="AHR438" s="10"/>
      <c r="AHS438" s="10"/>
      <c r="AHT438" s="10"/>
      <c r="AHU438" s="10"/>
      <c r="AHV438" s="10"/>
      <c r="AHW438" s="10"/>
      <c r="AHX438" s="10"/>
      <c r="AHY438" s="10"/>
      <c r="AHZ438" s="10"/>
      <c r="AIA438" s="10"/>
      <c r="AIB438" s="10"/>
      <c r="AIC438" s="10"/>
      <c r="AID438" s="10"/>
      <c r="AIE438" s="10"/>
      <c r="AIF438" s="10"/>
      <c r="AIG438" s="10"/>
      <c r="AIH438" s="10"/>
      <c r="AII438" s="10"/>
      <c r="AIJ438" s="10"/>
      <c r="AIK438" s="10"/>
      <c r="AIL438" s="10"/>
      <c r="AIM438" s="10"/>
      <c r="AIN438" s="10"/>
      <c r="AIO438" s="10"/>
      <c r="AIP438" s="10"/>
      <c r="AIQ438" s="10"/>
      <c r="AIR438" s="10"/>
      <c r="AIS438" s="10"/>
      <c r="AIT438" s="10"/>
      <c r="AIU438" s="10"/>
      <c r="AIV438" s="10"/>
      <c r="AIW438" s="10"/>
      <c r="AIX438" s="10"/>
      <c r="AIY438" s="10"/>
      <c r="AIZ438" s="10"/>
      <c r="AJA438" s="10"/>
      <c r="AJB438" s="10"/>
      <c r="AJC438" s="10"/>
      <c r="AJD438" s="10"/>
      <c r="AJE438" s="10"/>
      <c r="AJF438" s="10"/>
      <c r="AJG438" s="10"/>
      <c r="AJH438" s="10"/>
      <c r="AJI438" s="10"/>
      <c r="AJJ438" s="10"/>
      <c r="AJK438" s="10"/>
      <c r="AJL438" s="10"/>
      <c r="AJM438" s="10"/>
      <c r="AJN438" s="10"/>
      <c r="AJO438" s="10"/>
      <c r="AJP438" s="10"/>
      <c r="AJQ438" s="10"/>
      <c r="AJR438" s="10"/>
      <c r="AJS438" s="10"/>
      <c r="AJT438" s="10"/>
      <c r="AJU438" s="10"/>
      <c r="AJV438" s="10"/>
      <c r="AJW438" s="10"/>
      <c r="AJX438" s="10"/>
      <c r="AJY438" s="10"/>
      <c r="AJZ438" s="10"/>
      <c r="AKA438" s="10"/>
      <c r="AKB438" s="10"/>
      <c r="AKC438" s="10"/>
      <c r="AKD438" s="10"/>
      <c r="AKE438" s="10"/>
      <c r="AKF438" s="10"/>
      <c r="AKG438" s="10"/>
      <c r="AKH438" s="10"/>
      <c r="AKI438" s="10"/>
      <c r="AKJ438" s="10"/>
      <c r="AKK438" s="10"/>
      <c r="AKL438" s="10"/>
      <c r="AKM438" s="10"/>
      <c r="AKN438" s="10"/>
      <c r="AKO438" s="10"/>
      <c r="AKP438" s="10"/>
      <c r="AKQ438" s="10"/>
      <c r="AKR438" s="10"/>
      <c r="AKS438" s="10"/>
      <c r="AKT438" s="10"/>
      <c r="AKU438" s="10"/>
      <c r="AKV438" s="10"/>
      <c r="AKW438" s="10"/>
      <c r="AKX438" s="10"/>
      <c r="AKY438" s="10"/>
      <c r="AKZ438" s="10"/>
      <c r="ALA438" s="10"/>
      <c r="ALB438" s="10"/>
      <c r="ALC438" s="10"/>
      <c r="ALD438" s="10"/>
      <c r="ALE438" s="10"/>
      <c r="ALF438" s="10"/>
      <c r="ALG438" s="10"/>
      <c r="ALH438" s="10"/>
      <c r="ALI438" s="10"/>
      <c r="ALJ438" s="10"/>
      <c r="ALK438" s="10"/>
      <c r="ALL438" s="10"/>
      <c r="ALM438" s="10"/>
      <c r="ALN438" s="10"/>
      <c r="ALO438" s="10"/>
      <c r="ALP438" s="10"/>
      <c r="ALQ438" s="10"/>
      <c r="ALR438" s="10"/>
      <c r="ALS438" s="10"/>
      <c r="ALT438" s="10"/>
      <c r="ALU438" s="10"/>
      <c r="ALV438" s="10"/>
      <c r="ALW438" s="10"/>
      <c r="ALX438" s="10"/>
      <c r="ALY438" s="10"/>
      <c r="ALZ438" s="10"/>
      <c r="AMA438" s="10"/>
      <c r="AMB438" s="10"/>
      <c r="AMC438" s="10"/>
      <c r="AMD438" s="10"/>
      <c r="AME438" s="10"/>
      <c r="AMF438" s="10"/>
      <c r="AMG438" s="10"/>
      <c r="AMH438" s="10"/>
      <c r="AMI438" s="10"/>
      <c r="AMJ438" s="10"/>
      <c r="AMK438" s="10"/>
      <c r="AML438" s="10"/>
      <c r="AMM438" s="10"/>
      <c r="AMN438" s="10"/>
      <c r="AMO438" s="10"/>
      <c r="AMP438" s="10"/>
      <c r="AMQ438" s="10"/>
      <c r="AMR438" s="10"/>
      <c r="AMS438" s="10"/>
      <c r="AMT438" s="10"/>
      <c r="AMU438" s="10"/>
      <c r="AMV438" s="10"/>
      <c r="AMW438" s="10"/>
      <c r="AMX438" s="10"/>
      <c r="AMY438" s="10"/>
      <c r="AMZ438" s="10"/>
      <c r="ANA438" s="10"/>
      <c r="ANB438" s="10"/>
      <c r="ANC438" s="10"/>
      <c r="AND438" s="10"/>
      <c r="ANE438" s="10"/>
      <c r="ANF438" s="10"/>
      <c r="ANG438" s="10"/>
      <c r="ANH438" s="10"/>
      <c r="ANI438" s="10"/>
      <c r="ANJ438" s="10"/>
      <c r="ANK438" s="10"/>
      <c r="ANL438" s="10"/>
      <c r="ANM438" s="10"/>
      <c r="ANN438" s="10"/>
      <c r="ANO438" s="10"/>
      <c r="ANP438" s="10"/>
      <c r="ANQ438" s="10"/>
      <c r="ANR438" s="10"/>
      <c r="ANS438" s="10"/>
      <c r="ANT438" s="10"/>
      <c r="ANU438" s="10"/>
      <c r="ANV438" s="10"/>
      <c r="ANW438" s="10"/>
      <c r="ANX438" s="10"/>
      <c r="ANY438" s="10"/>
      <c r="ANZ438" s="10"/>
      <c r="AOA438" s="10"/>
      <c r="AOB438" s="10"/>
      <c r="AOC438" s="10"/>
      <c r="AOD438" s="10"/>
      <c r="AOE438" s="10"/>
      <c r="AOF438" s="10"/>
      <c r="AOG438" s="10"/>
      <c r="AOH438" s="10"/>
      <c r="AOI438" s="10"/>
      <c r="AOJ438" s="10"/>
      <c r="AOK438" s="10"/>
      <c r="AOL438" s="10"/>
      <c r="AOM438" s="10"/>
      <c r="AON438" s="10"/>
      <c r="AOO438" s="10"/>
      <c r="AOP438" s="10"/>
      <c r="AOQ438" s="10"/>
      <c r="AOR438" s="10"/>
      <c r="AOS438" s="10"/>
      <c r="AOT438" s="10"/>
      <c r="AOU438" s="10"/>
      <c r="AOV438" s="10"/>
      <c r="AOW438" s="10"/>
      <c r="AOX438" s="10"/>
      <c r="AOY438" s="10"/>
      <c r="AOZ438" s="10"/>
      <c r="APA438" s="10"/>
      <c r="APB438" s="10"/>
      <c r="APC438" s="10"/>
      <c r="APD438" s="10"/>
      <c r="APE438" s="10"/>
      <c r="APF438" s="10"/>
      <c r="APG438" s="10"/>
      <c r="APH438" s="10"/>
      <c r="API438" s="10"/>
      <c r="APJ438" s="10"/>
      <c r="APK438" s="10"/>
      <c r="APL438" s="10"/>
      <c r="APM438" s="10"/>
      <c r="APN438" s="10"/>
      <c r="APO438" s="10"/>
      <c r="APP438" s="10"/>
      <c r="APQ438" s="10"/>
      <c r="APR438" s="10"/>
      <c r="APS438" s="10"/>
      <c r="APT438" s="10"/>
      <c r="APU438" s="10"/>
      <c r="APV438" s="10"/>
      <c r="APW438" s="10"/>
      <c r="APX438" s="10"/>
      <c r="APY438" s="10"/>
      <c r="APZ438" s="10"/>
      <c r="AQA438" s="10"/>
      <c r="AQB438" s="10"/>
      <c r="AQC438" s="10"/>
      <c r="AQD438" s="10"/>
      <c r="AQE438" s="10"/>
      <c r="AQF438" s="10"/>
      <c r="AQG438" s="10"/>
      <c r="AQH438" s="10"/>
      <c r="AQI438" s="10"/>
      <c r="AQJ438" s="10"/>
      <c r="AQK438" s="10"/>
      <c r="AQL438" s="10"/>
      <c r="AQM438" s="10"/>
      <c r="AQN438" s="10"/>
      <c r="AQO438" s="10"/>
      <c r="AQP438" s="10"/>
      <c r="AQQ438" s="10"/>
      <c r="AQR438" s="10"/>
      <c r="AQS438" s="10"/>
      <c r="AQT438" s="10"/>
      <c r="AQU438" s="10"/>
      <c r="AQV438" s="10"/>
      <c r="AQW438" s="10"/>
      <c r="AQX438" s="10"/>
      <c r="AQY438" s="10"/>
      <c r="AQZ438" s="10"/>
      <c r="ARA438" s="10"/>
      <c r="ARB438" s="10"/>
      <c r="ARC438" s="10"/>
      <c r="ARD438" s="10"/>
      <c r="ARE438" s="10"/>
      <c r="ARF438" s="10"/>
      <c r="ARG438" s="10"/>
      <c r="ARH438" s="10"/>
      <c r="ARI438" s="10"/>
      <c r="ARJ438" s="10"/>
      <c r="ARK438" s="10"/>
      <c r="ARL438" s="10"/>
      <c r="ARM438" s="10"/>
      <c r="ARN438" s="10"/>
      <c r="ARO438" s="10"/>
      <c r="ARP438" s="10"/>
      <c r="ARQ438" s="10"/>
      <c r="ARR438" s="10"/>
      <c r="ARS438" s="10"/>
      <c r="ART438" s="10"/>
      <c r="ARU438" s="10"/>
      <c r="ARV438" s="10"/>
      <c r="ARW438" s="10"/>
      <c r="ARX438" s="10"/>
      <c r="ARY438" s="10"/>
      <c r="ARZ438" s="10"/>
      <c r="ASA438" s="10"/>
      <c r="ASB438" s="10"/>
      <c r="ASC438" s="10"/>
      <c r="ASD438" s="10"/>
      <c r="ASE438" s="10"/>
      <c r="ASF438" s="10"/>
      <c r="ASG438" s="10"/>
      <c r="ASH438" s="10"/>
      <c r="ASI438" s="10"/>
      <c r="ASJ438" s="10"/>
      <c r="ASK438" s="10"/>
      <c r="ASL438" s="10"/>
      <c r="ASM438" s="10"/>
      <c r="ASN438" s="10"/>
      <c r="ASO438" s="10"/>
      <c r="ASP438" s="10"/>
      <c r="ASQ438" s="10"/>
      <c r="ASR438" s="10"/>
      <c r="ASS438" s="10"/>
      <c r="AST438" s="10"/>
      <c r="ASU438" s="10"/>
      <c r="ASV438" s="10"/>
      <c r="ASW438" s="10"/>
      <c r="ASX438" s="10"/>
      <c r="ASY438" s="10"/>
      <c r="ASZ438" s="10"/>
      <c r="ATA438" s="10"/>
      <c r="ATB438" s="10"/>
      <c r="ATC438" s="10"/>
      <c r="ATD438" s="10"/>
      <c r="ATE438" s="10"/>
      <c r="ATF438" s="10"/>
      <c r="ATG438" s="10"/>
      <c r="ATH438" s="10"/>
      <c r="ATI438" s="10"/>
      <c r="ATJ438" s="10"/>
      <c r="ATK438" s="10"/>
      <c r="ATL438" s="10"/>
      <c r="ATM438" s="10"/>
      <c r="ATN438" s="10"/>
      <c r="ATO438" s="10"/>
      <c r="ATP438" s="10"/>
      <c r="ATQ438" s="10"/>
      <c r="ATR438" s="10"/>
      <c r="ATS438" s="10"/>
      <c r="ATT438" s="10"/>
      <c r="ATU438" s="10"/>
      <c r="ATV438" s="10"/>
      <c r="ATW438" s="10"/>
      <c r="ATX438" s="10"/>
      <c r="ATY438" s="10"/>
      <c r="ATZ438" s="10"/>
      <c r="AUA438" s="10"/>
      <c r="AUB438" s="10"/>
      <c r="AUC438" s="10"/>
      <c r="AUD438" s="10"/>
      <c r="AUE438" s="10"/>
      <c r="AUF438" s="10"/>
      <c r="AUG438" s="10"/>
      <c r="AUH438" s="10"/>
      <c r="AUI438" s="10"/>
      <c r="AUJ438" s="10"/>
      <c r="AUK438" s="10"/>
      <c r="AUL438" s="10"/>
      <c r="AUM438" s="10"/>
      <c r="AUN438" s="10"/>
      <c r="AUO438" s="10"/>
      <c r="AUP438" s="10"/>
      <c r="AUQ438" s="10"/>
      <c r="AUR438" s="10"/>
      <c r="AUS438" s="10"/>
      <c r="AUT438" s="10"/>
      <c r="AUU438" s="10"/>
      <c r="AUV438" s="10"/>
      <c r="AUW438" s="10"/>
      <c r="AUX438" s="10"/>
      <c r="AUY438" s="10"/>
      <c r="AUZ438" s="10"/>
      <c r="AVA438" s="10"/>
      <c r="AVB438" s="10"/>
      <c r="AVC438" s="10"/>
      <c r="AVD438" s="10"/>
      <c r="AVE438" s="10"/>
      <c r="AVF438" s="10"/>
      <c r="AVG438" s="10"/>
      <c r="AVH438" s="10"/>
      <c r="AVI438" s="10"/>
      <c r="AVJ438" s="10"/>
      <c r="AVK438" s="10"/>
      <c r="AVL438" s="10"/>
      <c r="AVM438" s="10"/>
      <c r="AVN438" s="10"/>
      <c r="AVO438" s="10"/>
      <c r="AVP438" s="10"/>
      <c r="AVQ438" s="10"/>
      <c r="AVR438" s="10"/>
      <c r="AVS438" s="10"/>
      <c r="AVT438" s="10"/>
      <c r="AVU438" s="10"/>
      <c r="AVV438" s="10"/>
      <c r="AVW438" s="10"/>
      <c r="AVX438" s="10"/>
      <c r="AVY438" s="10"/>
      <c r="AVZ438" s="10"/>
      <c r="AWA438" s="10"/>
      <c r="AWB438" s="10"/>
      <c r="AWC438" s="10"/>
      <c r="AWD438" s="10"/>
      <c r="AWE438" s="10"/>
      <c r="AWF438" s="10"/>
      <c r="AWG438" s="10"/>
      <c r="AWH438" s="10"/>
      <c r="AWI438" s="10"/>
      <c r="AWJ438" s="10"/>
      <c r="AWK438" s="10"/>
      <c r="AWL438" s="10"/>
      <c r="AWM438" s="10"/>
      <c r="AWN438" s="10"/>
      <c r="AWO438" s="10"/>
      <c r="AWP438" s="10"/>
      <c r="AWQ438" s="10"/>
      <c r="AWR438" s="10"/>
      <c r="AWS438" s="10"/>
      <c r="AWT438" s="10"/>
      <c r="AWU438" s="10"/>
      <c r="AWV438" s="10"/>
      <c r="AWW438" s="10"/>
      <c r="AWX438" s="10"/>
      <c r="AWY438" s="10"/>
      <c r="AWZ438" s="10"/>
      <c r="AXA438" s="10"/>
      <c r="AXB438" s="10"/>
      <c r="AXC438" s="10"/>
      <c r="AXD438" s="10"/>
      <c r="AXE438" s="10"/>
      <c r="AXF438" s="10"/>
      <c r="AXG438" s="10"/>
      <c r="AXH438" s="10"/>
      <c r="AXI438" s="10"/>
      <c r="AXJ438" s="10"/>
      <c r="AXK438" s="10"/>
      <c r="AXL438" s="10"/>
      <c r="AXM438" s="10"/>
      <c r="AXN438" s="10"/>
      <c r="AXO438" s="10"/>
      <c r="AXP438" s="10"/>
      <c r="AXQ438" s="10"/>
      <c r="AXR438" s="10"/>
      <c r="AXS438" s="10"/>
      <c r="AXT438" s="10"/>
      <c r="AXU438" s="10"/>
      <c r="AXV438" s="10"/>
      <c r="AXW438" s="10"/>
      <c r="AXX438" s="10"/>
      <c r="AXY438" s="10"/>
      <c r="AXZ438" s="10"/>
      <c r="AYA438" s="10"/>
      <c r="AYB438" s="10"/>
      <c r="AYC438" s="10"/>
      <c r="AYD438" s="10"/>
      <c r="AYE438" s="10"/>
      <c r="AYF438" s="10"/>
      <c r="AYG438" s="10"/>
      <c r="AYH438" s="10"/>
      <c r="AYI438" s="10"/>
      <c r="AYJ438" s="10"/>
      <c r="AYK438" s="10"/>
      <c r="AYL438" s="10"/>
      <c r="AYM438" s="10"/>
      <c r="AYN438" s="10"/>
      <c r="AYO438" s="10"/>
      <c r="AYP438" s="10"/>
      <c r="AYQ438" s="10"/>
      <c r="AYR438" s="10"/>
      <c r="AYS438" s="10"/>
      <c r="AYT438" s="10"/>
      <c r="AYU438" s="10"/>
      <c r="AYV438" s="10"/>
      <c r="AYW438" s="10"/>
      <c r="AYX438" s="10"/>
      <c r="AYY438" s="10"/>
      <c r="AYZ438" s="10"/>
      <c r="AZA438" s="10"/>
      <c r="AZB438" s="10"/>
      <c r="AZC438" s="10"/>
      <c r="AZD438" s="10"/>
      <c r="AZE438" s="10"/>
      <c r="AZF438" s="10"/>
      <c r="AZG438" s="10"/>
      <c r="AZH438" s="10"/>
      <c r="AZI438" s="10"/>
      <c r="AZJ438" s="10"/>
      <c r="AZK438" s="10"/>
      <c r="AZL438" s="10"/>
      <c r="AZM438" s="10"/>
      <c r="AZN438" s="10"/>
      <c r="AZO438" s="10"/>
      <c r="AZP438" s="10"/>
      <c r="AZQ438" s="10"/>
      <c r="AZR438" s="10"/>
      <c r="AZS438" s="10"/>
      <c r="AZT438" s="10"/>
      <c r="AZU438" s="10"/>
      <c r="AZV438" s="10"/>
      <c r="AZW438" s="10"/>
      <c r="AZX438" s="10"/>
      <c r="AZY438" s="10"/>
      <c r="AZZ438" s="10"/>
      <c r="BAA438" s="10"/>
      <c r="BAB438" s="10"/>
      <c r="BAC438" s="10"/>
      <c r="BAD438" s="10"/>
      <c r="BAE438" s="10"/>
      <c r="BAF438" s="10"/>
      <c r="BAG438" s="10"/>
      <c r="BAH438" s="10"/>
      <c r="BAI438" s="10"/>
      <c r="BAJ438" s="10"/>
      <c r="BAK438" s="10"/>
      <c r="BAL438" s="10"/>
      <c r="BAM438" s="10"/>
      <c r="BAN438" s="10"/>
      <c r="BAO438" s="10"/>
      <c r="BAP438" s="10"/>
      <c r="BAQ438" s="10"/>
      <c r="BAR438" s="10"/>
      <c r="BAS438" s="10"/>
      <c r="BAT438" s="10"/>
      <c r="BAU438" s="10"/>
      <c r="BAV438" s="10"/>
      <c r="BAW438" s="10"/>
      <c r="BAX438" s="10"/>
      <c r="BAY438" s="10"/>
      <c r="BAZ438" s="10"/>
      <c r="BBA438" s="10"/>
      <c r="BBB438" s="10"/>
      <c r="BBC438" s="10"/>
      <c r="BBD438" s="10"/>
      <c r="BBE438" s="10"/>
      <c r="BBF438" s="10"/>
      <c r="BBG438" s="10"/>
      <c r="BBH438" s="10"/>
      <c r="BBI438" s="10"/>
      <c r="BBJ438" s="10"/>
      <c r="BBK438" s="10"/>
      <c r="BBL438" s="10"/>
      <c r="BBM438" s="10"/>
      <c r="BBN438" s="10"/>
      <c r="BBO438" s="10"/>
      <c r="BBP438" s="10"/>
      <c r="BBQ438" s="10"/>
      <c r="BBR438" s="10"/>
      <c r="BBS438" s="10"/>
      <c r="BBT438" s="10"/>
      <c r="BBU438" s="10"/>
      <c r="BBV438" s="10"/>
      <c r="BBW438" s="10"/>
      <c r="BBX438" s="10"/>
      <c r="BBY438" s="10"/>
      <c r="BBZ438" s="10"/>
      <c r="BCA438" s="10"/>
      <c r="BCB438" s="10"/>
      <c r="BCC438" s="10"/>
      <c r="BCD438" s="10"/>
      <c r="BCE438" s="10"/>
      <c r="BCF438" s="10"/>
      <c r="BCG438" s="10"/>
      <c r="BCH438" s="10"/>
      <c r="BCI438" s="10"/>
      <c r="BCJ438" s="10"/>
      <c r="BCK438" s="10"/>
      <c r="BCL438" s="10"/>
      <c r="BCM438" s="10"/>
      <c r="BCN438" s="10"/>
      <c r="BCO438" s="10"/>
      <c r="BCP438" s="10"/>
      <c r="BCQ438" s="10"/>
      <c r="BCR438" s="10"/>
      <c r="BCS438" s="10"/>
      <c r="BCT438" s="10"/>
    </row>
    <row r="439" spans="1:1450" x14ac:dyDescent="0.25">
      <c r="A439" s="17" t="s">
        <v>630</v>
      </c>
      <c r="B439" s="43" t="s">
        <v>630</v>
      </c>
      <c r="C439" s="43" t="s">
        <v>84</v>
      </c>
      <c r="D439" s="43" t="s">
        <v>757</v>
      </c>
      <c r="E439" s="43" t="s">
        <v>755</v>
      </c>
      <c r="F439" s="43" t="s">
        <v>758</v>
      </c>
      <c r="G439" s="43">
        <v>109844</v>
      </c>
      <c r="H439" s="43">
        <v>12898</v>
      </c>
      <c r="I439" s="43">
        <v>11439</v>
      </c>
      <c r="J439" s="43"/>
      <c r="K439" s="43"/>
      <c r="L439" s="29"/>
      <c r="M439" s="29"/>
      <c r="N439" s="29"/>
      <c r="O439" s="29" t="str">
        <f t="shared" si="70"/>
        <v/>
      </c>
      <c r="P439" s="29"/>
      <c r="Q439" s="44">
        <f>ABS(G439-$K$438)</f>
        <v>16506</v>
      </c>
      <c r="R439" s="30">
        <f>IF(Q439&gt;$P$438,"",G439)</f>
        <v>109844</v>
      </c>
      <c r="S439" s="30">
        <f t="shared" si="73"/>
        <v>11439</v>
      </c>
      <c r="T439" s="29"/>
      <c r="U439" s="29"/>
      <c r="V439" s="29"/>
      <c r="W439" s="44">
        <f>IF(R439="","",((R439-$T$438)/S439)^2)</f>
        <v>2.0821286571283011</v>
      </c>
      <c r="X439" s="29"/>
      <c r="Y439" s="31"/>
      <c r="Z439" s="31"/>
      <c r="AA439" s="31"/>
      <c r="AB439" s="31"/>
      <c r="AC439" s="29"/>
      <c r="AD439" s="29"/>
      <c r="AE439" s="29"/>
      <c r="AF439" s="29"/>
      <c r="AG439" s="63"/>
      <c r="AH439" s="32"/>
      <c r="AI439" s="32"/>
      <c r="AJ439" s="32"/>
      <c r="AK439" s="32"/>
      <c r="AL439" s="29"/>
      <c r="AM439" s="29"/>
      <c r="AN439" s="29"/>
      <c r="AO439" s="29"/>
      <c r="AP439" s="29"/>
      <c r="AQ439" s="29"/>
      <c r="AR439" s="29"/>
      <c r="AS439" s="29"/>
      <c r="AT439" s="29"/>
    </row>
    <row r="440" spans="1:1450" x14ac:dyDescent="0.25">
      <c r="A440" s="17" t="s">
        <v>630</v>
      </c>
      <c r="B440" s="43" t="s">
        <v>630</v>
      </c>
      <c r="C440" s="43" t="s">
        <v>84</v>
      </c>
      <c r="D440" s="43" t="s">
        <v>759</v>
      </c>
      <c r="E440" s="43" t="s">
        <v>755</v>
      </c>
      <c r="F440" s="43" t="s">
        <v>760</v>
      </c>
      <c r="G440" s="43">
        <v>20941</v>
      </c>
      <c r="H440" s="43">
        <v>1779</v>
      </c>
      <c r="I440" s="43">
        <v>1390</v>
      </c>
      <c r="J440" s="43"/>
      <c r="K440" s="43"/>
      <c r="L440" s="29"/>
      <c r="M440" s="29"/>
      <c r="N440" s="29"/>
      <c r="O440" s="29" t="str">
        <f t="shared" si="70"/>
        <v/>
      </c>
      <c r="P440" s="29"/>
      <c r="Q440" s="44">
        <f>ABS(G440-$K$438)</f>
        <v>72397</v>
      </c>
      <c r="R440" s="30">
        <f>IF(Q440&gt;$P$438,"",G440)</f>
        <v>20941</v>
      </c>
      <c r="S440" s="30">
        <f t="shared" si="73"/>
        <v>1390</v>
      </c>
      <c r="T440" s="29"/>
      <c r="U440" s="29"/>
      <c r="V440" s="29"/>
      <c r="W440" s="44">
        <f>IF(R440="","",((R440-$T$438)/S440)^2)</f>
        <v>2712.761041871539</v>
      </c>
      <c r="X440" s="29"/>
      <c r="Y440" s="31"/>
      <c r="Z440" s="31"/>
      <c r="AA440" s="31"/>
      <c r="AB440" s="31"/>
      <c r="AC440" s="29"/>
      <c r="AD440" s="29"/>
      <c r="AE440" s="29"/>
      <c r="AF440" s="29"/>
      <c r="AG440" s="63"/>
      <c r="AH440" s="32"/>
      <c r="AI440" s="32"/>
      <c r="AJ440" s="32"/>
      <c r="AK440" s="32"/>
      <c r="AL440" s="29"/>
      <c r="AM440" s="29"/>
      <c r="AN440" s="95"/>
      <c r="AO440" s="29"/>
      <c r="AP440" s="29"/>
      <c r="AQ440" s="29"/>
      <c r="AR440" s="29"/>
      <c r="AS440" s="29"/>
      <c r="AT440" s="29"/>
    </row>
    <row r="441" spans="1:1450" s="61" customFormat="1" x14ac:dyDescent="0.25">
      <c r="A441" s="77" t="s">
        <v>579</v>
      </c>
      <c r="B441" s="78" t="s">
        <v>579</v>
      </c>
      <c r="C441" s="78" t="s">
        <v>84</v>
      </c>
      <c r="D441" s="78" t="s">
        <v>831</v>
      </c>
      <c r="E441" s="78" t="s">
        <v>832</v>
      </c>
      <c r="F441" s="78" t="s">
        <v>591</v>
      </c>
      <c r="G441" s="78">
        <v>10250</v>
      </c>
      <c r="H441" s="78">
        <v>687</v>
      </c>
      <c r="I441" s="78">
        <v>423</v>
      </c>
      <c r="J441" s="78">
        <v>4</v>
      </c>
      <c r="K441" s="79">
        <f>AVERAGE(G441:G444)</f>
        <v>14466.75</v>
      </c>
      <c r="L441" s="79">
        <f>STDEV(G441:G444)</f>
        <v>2900.4432276234379</v>
      </c>
      <c r="N441" s="101">
        <v>1.383</v>
      </c>
      <c r="O441" s="61">
        <f t="shared" si="70"/>
        <v>1</v>
      </c>
      <c r="P441" s="79">
        <f>ABS(L441*N441)</f>
        <v>4011.3129838032146</v>
      </c>
      <c r="Q441" s="79">
        <f>ABS(G441-$K$441)</f>
        <v>4216.75</v>
      </c>
      <c r="R441" s="80" t="str">
        <f>IF(Q441&gt;$P$441,"",G441)</f>
        <v/>
      </c>
      <c r="S441" s="80" t="str">
        <f t="shared" si="73"/>
        <v/>
      </c>
      <c r="T441" s="79">
        <f>AVERAGE(R441:R444)</f>
        <v>15872.333333333334</v>
      </c>
      <c r="U441" s="79">
        <f>STDEV(R441:R444)</f>
        <v>874.56808387531112</v>
      </c>
      <c r="W441" s="79" t="str">
        <f>IF(R441="","",((R441-$T$441)/S441)^2)</f>
        <v/>
      </c>
      <c r="X441" s="81">
        <f>(1/(J441-1))*SUM(W441:W444)</f>
        <v>1.4924945030096162</v>
      </c>
      <c r="Y441" s="82">
        <f>U441/T441</f>
        <v>5.510015859096401E-2</v>
      </c>
      <c r="Z441" s="88"/>
      <c r="AA441" s="82" t="str">
        <f>IF(X441&lt;2,"A",IF(Y441&lt;0.15,"B","C"))</f>
        <v>A</v>
      </c>
      <c r="AB441" s="88"/>
      <c r="AC441" s="83">
        <f>T441/1000</f>
        <v>15.872333333333334</v>
      </c>
      <c r="AD441" s="84">
        <f>AC441*(SQRT((U441/T441)^2+(0.21/3.98)^2))</f>
        <v>1.210888241046348</v>
      </c>
      <c r="AE441" s="82">
        <f>AD441/AC441</f>
        <v>7.6289239623223717E-2</v>
      </c>
      <c r="AF441" s="71"/>
      <c r="AG441" s="85">
        <v>9</v>
      </c>
      <c r="AH441" s="86"/>
      <c r="AI441" s="84">
        <f>(MEDIAN(R441:R444))/1000</f>
        <v>15.795</v>
      </c>
      <c r="AJ441" s="84">
        <f>(QUARTILE(R441:R444,1))/1000</f>
        <v>15.417</v>
      </c>
      <c r="AK441" s="84">
        <f>(QUARTILE(R441:R444,3))/1000</f>
        <v>16.289000000000001</v>
      </c>
      <c r="AL441" s="83">
        <f>(AK441-AJ441)</f>
        <v>0.87200000000000166</v>
      </c>
      <c r="AM441" s="29"/>
      <c r="AN441" s="95"/>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c r="CD441" s="52"/>
      <c r="CE441" s="52"/>
      <c r="CF441" s="52"/>
      <c r="CG441" s="52"/>
      <c r="CH441" s="52"/>
      <c r="CI441" s="52"/>
      <c r="CJ441" s="52"/>
      <c r="CK441" s="52"/>
      <c r="CL441" s="52"/>
      <c r="CM441" s="52"/>
      <c r="CN441" s="52"/>
      <c r="CO441" s="52"/>
      <c r="CP441" s="52"/>
      <c r="CQ441" s="52"/>
      <c r="CR441" s="52"/>
      <c r="CS441" s="52"/>
      <c r="CT441" s="52"/>
      <c r="CU441" s="52"/>
      <c r="CV441" s="52"/>
      <c r="CW441" s="52"/>
      <c r="CX441" s="52"/>
      <c r="CY441" s="52"/>
      <c r="CZ441" s="52"/>
      <c r="DA441" s="52"/>
      <c r="DB441" s="52"/>
      <c r="DC441" s="52"/>
      <c r="DD441" s="52"/>
      <c r="DE441" s="52"/>
      <c r="DF441" s="52"/>
      <c r="DG441" s="52"/>
      <c r="DH441" s="52"/>
      <c r="DI441" s="52"/>
      <c r="DJ441" s="52"/>
      <c r="DK441" s="52"/>
      <c r="DL441" s="52"/>
      <c r="DM441" s="52"/>
      <c r="DN441" s="52"/>
      <c r="DO441" s="52"/>
      <c r="DP441" s="52"/>
      <c r="DQ441" s="52"/>
      <c r="DR441" s="52"/>
      <c r="DS441" s="52"/>
      <c r="DT441" s="52"/>
      <c r="DU441" s="52"/>
      <c r="DV441" s="52"/>
      <c r="DW441" s="52"/>
      <c r="DX441" s="52"/>
      <c r="DY441" s="52"/>
      <c r="DZ441" s="52"/>
      <c r="EA441" s="52"/>
      <c r="EB441" s="52"/>
      <c r="EC441" s="52"/>
      <c r="ED441" s="52"/>
      <c r="EE441" s="52"/>
      <c r="EF441" s="52"/>
      <c r="EG441" s="52"/>
      <c r="EH441" s="52"/>
      <c r="EI441" s="52"/>
      <c r="EJ441" s="52"/>
      <c r="EK441" s="52"/>
      <c r="EL441" s="52"/>
      <c r="EM441" s="52"/>
      <c r="EN441" s="52"/>
      <c r="EO441" s="52"/>
      <c r="EP441" s="52"/>
      <c r="EQ441" s="52"/>
      <c r="ER441" s="52"/>
      <c r="ES441" s="52"/>
      <c r="ET441" s="52"/>
      <c r="EU441" s="52"/>
      <c r="EV441" s="52"/>
      <c r="EW441" s="52"/>
      <c r="EX441" s="52"/>
      <c r="EY441" s="52"/>
      <c r="EZ441" s="52"/>
      <c r="FA441" s="52"/>
      <c r="FB441" s="52"/>
      <c r="FC441" s="52"/>
      <c r="FD441" s="52"/>
      <c r="FE441" s="52"/>
      <c r="FF441" s="52"/>
      <c r="FG441" s="52"/>
      <c r="FH441" s="52"/>
      <c r="FI441" s="52"/>
      <c r="FJ441" s="52"/>
      <c r="FK441" s="52"/>
      <c r="FL441" s="52"/>
      <c r="FM441" s="52"/>
      <c r="FN441" s="52"/>
      <c r="FO441" s="52"/>
      <c r="FP441" s="52"/>
      <c r="FQ441" s="52"/>
      <c r="FR441" s="52"/>
      <c r="FS441" s="52"/>
      <c r="FT441" s="52"/>
      <c r="FU441" s="52"/>
      <c r="FV441" s="52"/>
      <c r="FW441" s="52"/>
      <c r="FX441" s="52"/>
      <c r="FY441" s="52"/>
      <c r="FZ441" s="52"/>
      <c r="GA441" s="52"/>
      <c r="GB441" s="52"/>
      <c r="GC441" s="52"/>
      <c r="GD441" s="52"/>
      <c r="GE441" s="52"/>
      <c r="GF441" s="52"/>
      <c r="GG441" s="52"/>
      <c r="GH441" s="52"/>
      <c r="GI441" s="52"/>
      <c r="GJ441" s="52"/>
      <c r="GK441" s="52"/>
      <c r="GL441" s="52"/>
      <c r="GM441" s="52"/>
      <c r="GN441" s="52"/>
      <c r="GO441" s="52"/>
      <c r="GP441" s="52"/>
      <c r="GQ441" s="52"/>
      <c r="GR441" s="52"/>
      <c r="GS441" s="52"/>
      <c r="GT441" s="52"/>
      <c r="GU441" s="52"/>
      <c r="GV441" s="52"/>
      <c r="GW441" s="52"/>
      <c r="GX441" s="52"/>
      <c r="GY441" s="52"/>
      <c r="GZ441" s="52"/>
      <c r="HA441" s="52"/>
      <c r="HB441" s="52"/>
      <c r="HC441" s="52"/>
      <c r="HD441" s="52"/>
      <c r="HE441" s="52"/>
      <c r="HF441" s="52"/>
      <c r="HG441" s="52"/>
      <c r="HH441" s="52"/>
      <c r="HI441" s="52"/>
      <c r="HJ441" s="52"/>
      <c r="HK441" s="52"/>
      <c r="HL441" s="52"/>
      <c r="HM441" s="52"/>
      <c r="HN441" s="52"/>
      <c r="HO441" s="52"/>
      <c r="HP441" s="52"/>
      <c r="HQ441" s="52"/>
      <c r="HR441" s="52"/>
      <c r="HS441" s="52"/>
      <c r="HT441" s="52"/>
      <c r="HU441" s="52"/>
      <c r="HV441" s="52"/>
      <c r="HW441" s="52"/>
      <c r="HX441" s="52"/>
      <c r="HY441" s="52"/>
      <c r="HZ441" s="52"/>
      <c r="IA441" s="52"/>
      <c r="IB441" s="52"/>
      <c r="IC441" s="52"/>
      <c r="ID441" s="52"/>
      <c r="IE441" s="52"/>
      <c r="IF441" s="52"/>
      <c r="IG441" s="52"/>
      <c r="IH441" s="52"/>
      <c r="II441" s="52"/>
      <c r="IJ441" s="52"/>
      <c r="IK441" s="52"/>
      <c r="IL441" s="52"/>
      <c r="IM441" s="52"/>
      <c r="IN441" s="52"/>
      <c r="IO441" s="52"/>
      <c r="IP441" s="52"/>
      <c r="IQ441" s="52"/>
      <c r="IR441" s="52"/>
      <c r="IS441" s="52"/>
      <c r="IT441" s="52"/>
      <c r="IU441" s="52"/>
      <c r="IV441" s="52"/>
      <c r="IW441" s="52"/>
      <c r="IX441" s="52"/>
      <c r="IY441" s="52"/>
      <c r="IZ441" s="52"/>
      <c r="JA441" s="52"/>
      <c r="JB441" s="52"/>
      <c r="JC441" s="52"/>
      <c r="JD441" s="52"/>
      <c r="JE441" s="52"/>
      <c r="JF441" s="52"/>
      <c r="JG441" s="52"/>
      <c r="JH441" s="52"/>
      <c r="JI441" s="52"/>
      <c r="JJ441" s="52"/>
      <c r="JK441" s="52"/>
      <c r="JL441" s="52"/>
      <c r="JM441" s="52"/>
      <c r="JN441" s="52"/>
      <c r="JO441" s="52"/>
      <c r="JP441" s="52"/>
      <c r="JQ441" s="52"/>
      <c r="JR441" s="52"/>
      <c r="JS441" s="52"/>
      <c r="JT441" s="52"/>
      <c r="JU441" s="52"/>
      <c r="JV441" s="52"/>
      <c r="JW441" s="52"/>
      <c r="JX441" s="52"/>
      <c r="JY441" s="52"/>
      <c r="JZ441" s="52"/>
      <c r="KA441" s="52"/>
      <c r="KB441" s="52"/>
      <c r="KC441" s="52"/>
      <c r="KD441" s="52"/>
      <c r="KE441" s="52"/>
      <c r="KF441" s="52"/>
      <c r="KG441" s="52"/>
      <c r="KH441" s="52"/>
      <c r="KI441" s="52"/>
      <c r="KJ441" s="52"/>
      <c r="KK441" s="52"/>
      <c r="KL441" s="52"/>
      <c r="KM441" s="52"/>
      <c r="KN441" s="52"/>
      <c r="KO441" s="52"/>
      <c r="KP441" s="52"/>
      <c r="KQ441" s="52"/>
      <c r="KR441" s="52"/>
      <c r="KS441" s="52"/>
      <c r="KT441" s="52"/>
      <c r="KU441" s="52"/>
      <c r="KV441" s="52"/>
      <c r="KW441" s="52"/>
      <c r="KX441" s="52"/>
      <c r="KY441" s="52"/>
      <c r="KZ441" s="52"/>
      <c r="LA441" s="52"/>
      <c r="LB441" s="52"/>
      <c r="LC441" s="52"/>
      <c r="LD441" s="52"/>
      <c r="LE441" s="52"/>
      <c r="LF441" s="52"/>
      <c r="LG441" s="52"/>
      <c r="LH441" s="52"/>
      <c r="LI441" s="52"/>
      <c r="LJ441" s="52"/>
      <c r="LK441" s="52"/>
      <c r="LL441" s="52"/>
      <c r="LM441" s="52"/>
      <c r="LN441" s="52"/>
      <c r="LO441" s="52"/>
      <c r="LP441" s="52"/>
      <c r="LQ441" s="52"/>
      <c r="LR441" s="52"/>
      <c r="LS441" s="52"/>
      <c r="LT441" s="52"/>
      <c r="LU441" s="52"/>
      <c r="LV441" s="52"/>
      <c r="LW441" s="52"/>
      <c r="LX441" s="52"/>
      <c r="LY441" s="52"/>
      <c r="LZ441" s="52"/>
      <c r="MA441" s="52"/>
      <c r="MB441" s="52"/>
      <c r="MC441" s="52"/>
      <c r="MD441" s="52"/>
      <c r="ME441" s="52"/>
      <c r="MF441" s="52"/>
      <c r="MG441" s="52"/>
      <c r="MH441" s="52"/>
      <c r="MI441" s="52"/>
      <c r="MJ441" s="52"/>
      <c r="MK441" s="52"/>
      <c r="ML441" s="52"/>
      <c r="MM441" s="52"/>
      <c r="MN441" s="52"/>
      <c r="MO441" s="52"/>
      <c r="MP441" s="52"/>
      <c r="MQ441" s="52"/>
      <c r="MR441" s="52"/>
      <c r="MS441" s="52"/>
      <c r="MT441" s="52"/>
      <c r="MU441" s="52"/>
      <c r="MV441" s="52"/>
      <c r="MW441" s="52"/>
      <c r="MX441" s="52"/>
      <c r="MY441" s="52"/>
      <c r="MZ441" s="52"/>
      <c r="NA441" s="52"/>
      <c r="NB441" s="52"/>
      <c r="NC441" s="52"/>
      <c r="ND441" s="52"/>
      <c r="NE441" s="52"/>
      <c r="NF441" s="52"/>
      <c r="NG441" s="52"/>
      <c r="NH441" s="52"/>
      <c r="NI441" s="52"/>
      <c r="NJ441" s="52"/>
      <c r="NK441" s="52"/>
      <c r="NL441" s="52"/>
      <c r="NM441" s="52"/>
      <c r="NN441" s="52"/>
      <c r="NO441" s="52"/>
      <c r="NP441" s="52"/>
      <c r="NQ441" s="52"/>
      <c r="NR441" s="52"/>
      <c r="NS441" s="52"/>
      <c r="NT441" s="52"/>
      <c r="NU441" s="52"/>
      <c r="NV441" s="52"/>
      <c r="NW441" s="52"/>
      <c r="NX441" s="52"/>
      <c r="NY441" s="52"/>
      <c r="NZ441" s="52"/>
      <c r="OA441" s="52"/>
      <c r="OB441" s="52"/>
      <c r="OC441" s="52"/>
      <c r="OD441" s="52"/>
      <c r="OE441" s="52"/>
      <c r="OF441" s="52"/>
      <c r="OG441" s="52"/>
      <c r="OH441" s="52"/>
      <c r="OI441" s="52"/>
      <c r="OJ441" s="52"/>
      <c r="OK441" s="52"/>
      <c r="OL441" s="52"/>
      <c r="OM441" s="52"/>
      <c r="ON441" s="52"/>
      <c r="OO441" s="52"/>
      <c r="OP441" s="52"/>
      <c r="OQ441" s="52"/>
      <c r="OR441" s="52"/>
      <c r="OS441" s="52"/>
      <c r="OT441" s="52"/>
      <c r="OU441" s="52"/>
      <c r="OV441" s="52"/>
      <c r="OW441" s="52"/>
      <c r="OX441" s="52"/>
      <c r="OY441" s="52"/>
      <c r="OZ441" s="52"/>
      <c r="PA441" s="52"/>
      <c r="PB441" s="52"/>
      <c r="PC441" s="52"/>
      <c r="PD441" s="52"/>
      <c r="PE441" s="52"/>
      <c r="PF441" s="52"/>
      <c r="PG441" s="52"/>
      <c r="PH441" s="52"/>
      <c r="PI441" s="52"/>
      <c r="PJ441" s="52"/>
      <c r="PK441" s="52"/>
      <c r="PL441" s="52"/>
      <c r="PM441" s="52"/>
      <c r="PN441" s="52"/>
      <c r="PO441" s="52"/>
      <c r="PP441" s="52"/>
      <c r="PQ441" s="52"/>
      <c r="PR441" s="52"/>
      <c r="PS441" s="52"/>
      <c r="PT441" s="52"/>
      <c r="PU441" s="52"/>
      <c r="PV441" s="52"/>
      <c r="PW441" s="52"/>
      <c r="PX441" s="52"/>
      <c r="PY441" s="52"/>
      <c r="PZ441" s="52"/>
      <c r="QA441" s="52"/>
      <c r="QB441" s="52"/>
      <c r="QC441" s="52"/>
      <c r="QD441" s="52"/>
      <c r="QE441" s="52"/>
      <c r="QF441" s="52"/>
      <c r="QG441" s="52"/>
      <c r="QH441" s="52"/>
      <c r="QI441" s="52"/>
      <c r="QJ441" s="52"/>
      <c r="QK441" s="52"/>
      <c r="QL441" s="52"/>
      <c r="QM441" s="52"/>
      <c r="QN441" s="52"/>
      <c r="QO441" s="52"/>
      <c r="QP441" s="52"/>
      <c r="QQ441" s="52"/>
      <c r="QR441" s="52"/>
      <c r="QS441" s="52"/>
      <c r="QT441" s="52"/>
      <c r="QU441" s="52"/>
      <c r="QV441" s="52"/>
      <c r="QW441" s="52"/>
      <c r="QX441" s="52"/>
      <c r="QY441" s="52"/>
      <c r="QZ441" s="52"/>
      <c r="RA441" s="52"/>
      <c r="RB441" s="52"/>
      <c r="RC441" s="52"/>
      <c r="RD441" s="52"/>
      <c r="RE441" s="52"/>
      <c r="RF441" s="52"/>
      <c r="RG441" s="52"/>
      <c r="RH441" s="52"/>
      <c r="RI441" s="52"/>
      <c r="RJ441" s="52"/>
      <c r="RK441" s="52"/>
      <c r="RL441" s="52"/>
      <c r="RM441" s="52"/>
      <c r="RN441" s="52"/>
      <c r="RO441" s="52"/>
      <c r="RP441" s="52"/>
      <c r="RQ441" s="52"/>
      <c r="RR441" s="52"/>
      <c r="RS441" s="52"/>
      <c r="RT441" s="52"/>
      <c r="RU441" s="52"/>
      <c r="RV441" s="52"/>
      <c r="RW441" s="52"/>
      <c r="RX441" s="52"/>
      <c r="RY441" s="52"/>
      <c r="RZ441" s="52"/>
      <c r="SA441" s="52"/>
      <c r="SB441" s="52"/>
      <c r="SC441" s="52"/>
      <c r="SD441" s="52"/>
      <c r="SE441" s="52"/>
      <c r="SF441" s="52"/>
      <c r="SG441" s="52"/>
      <c r="SH441" s="52"/>
      <c r="SI441" s="52"/>
      <c r="SJ441" s="52"/>
      <c r="SK441" s="52"/>
      <c r="SL441" s="52"/>
      <c r="SM441" s="52"/>
      <c r="SN441" s="52"/>
      <c r="SO441" s="52"/>
      <c r="SP441" s="52"/>
      <c r="SQ441" s="52"/>
      <c r="SR441" s="52"/>
      <c r="SS441" s="52"/>
      <c r="ST441" s="52"/>
      <c r="SU441" s="52"/>
      <c r="SV441" s="52"/>
      <c r="SW441" s="52"/>
      <c r="SX441" s="52"/>
      <c r="SY441" s="52"/>
      <c r="SZ441" s="52"/>
      <c r="TA441" s="52"/>
      <c r="TB441" s="52"/>
      <c r="TC441" s="52"/>
      <c r="TD441" s="52"/>
      <c r="TE441" s="52"/>
      <c r="TF441" s="52"/>
      <c r="TG441" s="52"/>
      <c r="TH441" s="52"/>
      <c r="TI441" s="52"/>
      <c r="TJ441" s="52"/>
      <c r="TK441" s="52"/>
      <c r="TL441" s="52"/>
      <c r="TM441" s="52"/>
      <c r="TN441" s="52"/>
      <c r="TO441" s="52"/>
      <c r="TP441" s="52"/>
      <c r="TQ441" s="52"/>
      <c r="TR441" s="52"/>
      <c r="TS441" s="52"/>
      <c r="TT441" s="52"/>
      <c r="TU441" s="52"/>
      <c r="TV441" s="52"/>
      <c r="TW441" s="52"/>
      <c r="TX441" s="52"/>
      <c r="TY441" s="52"/>
      <c r="TZ441" s="52"/>
      <c r="UA441" s="52"/>
      <c r="UB441" s="52"/>
      <c r="UC441" s="52"/>
      <c r="UD441" s="52"/>
      <c r="UE441" s="52"/>
      <c r="UF441" s="52"/>
      <c r="UG441" s="52"/>
      <c r="UH441" s="52"/>
      <c r="UI441" s="52"/>
      <c r="UJ441" s="52"/>
      <c r="UK441" s="52"/>
      <c r="UL441" s="52"/>
      <c r="UM441" s="52"/>
      <c r="UN441" s="52"/>
      <c r="UO441" s="52"/>
      <c r="UP441" s="52"/>
      <c r="UQ441" s="52"/>
      <c r="UR441" s="52"/>
      <c r="US441" s="52"/>
      <c r="UT441" s="52"/>
      <c r="UU441" s="52"/>
      <c r="UV441" s="52"/>
      <c r="UW441" s="52"/>
      <c r="UX441" s="52"/>
      <c r="UY441" s="52"/>
      <c r="UZ441" s="52"/>
      <c r="VA441" s="52"/>
      <c r="VB441" s="52"/>
      <c r="VC441" s="52"/>
      <c r="VD441" s="52"/>
      <c r="VE441" s="52"/>
      <c r="VF441" s="52"/>
      <c r="VG441" s="52"/>
      <c r="VH441" s="52"/>
      <c r="VI441" s="52"/>
      <c r="VJ441" s="52"/>
      <c r="VK441" s="52"/>
      <c r="VL441" s="52"/>
      <c r="VM441" s="52"/>
      <c r="VN441" s="52"/>
      <c r="VO441" s="52"/>
      <c r="VP441" s="52"/>
      <c r="VQ441" s="52"/>
      <c r="VR441" s="52"/>
      <c r="VS441" s="52"/>
      <c r="VT441" s="52"/>
      <c r="VU441" s="52"/>
      <c r="VV441" s="52"/>
      <c r="VW441" s="52"/>
      <c r="VX441" s="52"/>
      <c r="VY441" s="52"/>
      <c r="VZ441" s="52"/>
      <c r="WA441" s="52"/>
      <c r="WB441" s="52"/>
      <c r="WC441" s="52"/>
      <c r="WD441" s="52"/>
      <c r="WE441" s="52"/>
      <c r="WF441" s="52"/>
      <c r="WG441" s="52"/>
      <c r="WH441" s="52"/>
      <c r="WI441" s="52"/>
      <c r="WJ441" s="52"/>
      <c r="WK441" s="52"/>
      <c r="WL441" s="52"/>
      <c r="WM441" s="52"/>
      <c r="WN441" s="52"/>
      <c r="WO441" s="52"/>
      <c r="WP441" s="52"/>
      <c r="WQ441" s="52"/>
      <c r="WR441" s="52"/>
      <c r="WS441" s="52"/>
      <c r="WT441" s="52"/>
      <c r="WU441" s="52"/>
      <c r="WV441" s="52"/>
      <c r="WW441" s="52"/>
      <c r="WX441" s="52"/>
      <c r="WY441" s="52"/>
      <c r="WZ441" s="52"/>
      <c r="XA441" s="52"/>
      <c r="XB441" s="52"/>
      <c r="XC441" s="52"/>
      <c r="XD441" s="52"/>
      <c r="XE441" s="52"/>
      <c r="XF441" s="52"/>
      <c r="XG441" s="52"/>
      <c r="XH441" s="52"/>
      <c r="XI441" s="52"/>
      <c r="XJ441" s="52"/>
      <c r="XK441" s="52"/>
      <c r="XL441" s="52"/>
      <c r="XM441" s="52"/>
      <c r="XN441" s="52"/>
      <c r="XO441" s="52"/>
      <c r="XP441" s="52"/>
      <c r="XQ441" s="52"/>
      <c r="XR441" s="52"/>
      <c r="XS441" s="52"/>
      <c r="XT441" s="52"/>
      <c r="XU441" s="52"/>
      <c r="XV441" s="52"/>
      <c r="XW441" s="52"/>
      <c r="XX441" s="52"/>
      <c r="XY441" s="52"/>
      <c r="XZ441" s="52"/>
      <c r="YA441" s="52"/>
      <c r="YB441" s="52"/>
      <c r="YC441" s="52"/>
      <c r="YD441" s="52"/>
      <c r="YE441" s="52"/>
      <c r="YF441" s="52"/>
      <c r="YG441" s="52"/>
      <c r="YH441" s="52"/>
      <c r="YI441" s="52"/>
      <c r="YJ441" s="52"/>
      <c r="YK441" s="52"/>
      <c r="YL441" s="52"/>
      <c r="YM441" s="52"/>
      <c r="YN441" s="52"/>
      <c r="YO441" s="52"/>
      <c r="YP441" s="52"/>
      <c r="YQ441" s="52"/>
      <c r="YR441" s="52"/>
      <c r="YS441" s="52"/>
      <c r="YT441" s="52"/>
      <c r="YU441" s="52"/>
      <c r="YV441" s="52"/>
      <c r="YW441" s="52"/>
      <c r="YX441" s="52"/>
      <c r="YY441" s="52"/>
      <c r="YZ441" s="52"/>
      <c r="ZA441" s="52"/>
      <c r="ZB441" s="52"/>
      <c r="ZC441" s="52"/>
      <c r="ZD441" s="52"/>
      <c r="ZE441" s="52"/>
      <c r="ZF441" s="52"/>
      <c r="ZG441" s="52"/>
      <c r="ZH441" s="52"/>
      <c r="ZI441" s="52"/>
      <c r="ZJ441" s="52"/>
      <c r="ZK441" s="52"/>
      <c r="ZL441" s="52"/>
      <c r="ZM441" s="52"/>
      <c r="ZN441" s="52"/>
      <c r="ZO441" s="52"/>
      <c r="ZP441" s="52"/>
      <c r="ZQ441" s="52"/>
      <c r="ZR441" s="52"/>
      <c r="ZS441" s="52"/>
      <c r="ZT441" s="52"/>
      <c r="ZU441" s="52"/>
      <c r="ZV441" s="52"/>
      <c r="ZW441" s="52"/>
      <c r="ZX441" s="52"/>
      <c r="ZY441" s="52"/>
      <c r="ZZ441" s="52"/>
      <c r="AAA441" s="52"/>
      <c r="AAB441" s="52"/>
      <c r="AAC441" s="52"/>
      <c r="AAD441" s="52"/>
      <c r="AAE441" s="52"/>
      <c r="AAF441" s="52"/>
      <c r="AAG441" s="52"/>
      <c r="AAH441" s="52"/>
      <c r="AAI441" s="52"/>
      <c r="AAJ441" s="52"/>
      <c r="AAK441" s="52"/>
      <c r="AAL441" s="52"/>
      <c r="AAM441" s="52"/>
      <c r="AAN441" s="52"/>
      <c r="AAO441" s="52"/>
      <c r="AAP441" s="52"/>
      <c r="AAQ441" s="52"/>
      <c r="AAR441" s="52"/>
      <c r="AAS441" s="52"/>
      <c r="AAT441" s="52"/>
      <c r="AAU441" s="52"/>
      <c r="AAV441" s="52"/>
      <c r="AAW441" s="52"/>
      <c r="AAX441" s="52"/>
      <c r="AAY441" s="52"/>
      <c r="AAZ441" s="52"/>
      <c r="ABA441" s="52"/>
      <c r="ABB441" s="52"/>
      <c r="ABC441" s="52"/>
      <c r="ABD441" s="52"/>
      <c r="ABE441" s="52"/>
      <c r="ABF441" s="52"/>
      <c r="ABG441" s="52"/>
      <c r="ABH441" s="52"/>
      <c r="ABI441" s="52"/>
      <c r="ABJ441" s="52"/>
      <c r="ABK441" s="52"/>
      <c r="ABL441" s="52"/>
      <c r="ABM441" s="52"/>
      <c r="ABN441" s="52"/>
      <c r="ABO441" s="52"/>
      <c r="ABP441" s="52"/>
      <c r="ABQ441" s="52"/>
      <c r="ABR441" s="52"/>
      <c r="ABS441" s="52"/>
      <c r="ABT441" s="52"/>
      <c r="ABU441" s="52"/>
      <c r="ABV441" s="52"/>
      <c r="ABW441" s="52"/>
      <c r="ABX441" s="52"/>
      <c r="ABY441" s="52"/>
      <c r="ABZ441" s="52"/>
      <c r="ACA441" s="52"/>
      <c r="ACB441" s="52"/>
      <c r="ACC441" s="52"/>
      <c r="ACD441" s="52"/>
      <c r="ACE441" s="52"/>
      <c r="ACF441" s="52"/>
      <c r="ACG441" s="52"/>
      <c r="ACH441" s="52"/>
      <c r="ACI441" s="52"/>
      <c r="ACJ441" s="52"/>
      <c r="ACK441" s="52"/>
      <c r="ACL441" s="52"/>
      <c r="ACM441" s="52"/>
      <c r="ACN441" s="52"/>
      <c r="ACO441" s="52"/>
      <c r="ACP441" s="52"/>
      <c r="ACQ441" s="52"/>
      <c r="ACR441" s="52"/>
      <c r="ACS441" s="52"/>
      <c r="ACT441" s="52"/>
      <c r="ACU441" s="52"/>
      <c r="ACV441" s="52"/>
      <c r="ACW441" s="52"/>
      <c r="ACX441" s="52"/>
      <c r="ACY441" s="52"/>
      <c r="ACZ441" s="52"/>
      <c r="ADA441" s="52"/>
      <c r="ADB441" s="52"/>
      <c r="ADC441" s="52"/>
      <c r="ADD441" s="52"/>
      <c r="ADE441" s="52"/>
      <c r="ADF441" s="52"/>
      <c r="ADG441" s="52"/>
      <c r="ADH441" s="52"/>
      <c r="ADI441" s="52"/>
      <c r="ADJ441" s="52"/>
      <c r="ADK441" s="52"/>
      <c r="ADL441" s="52"/>
      <c r="ADM441" s="52"/>
      <c r="ADN441" s="52"/>
      <c r="ADO441" s="52"/>
      <c r="ADP441" s="52"/>
      <c r="ADQ441" s="52"/>
      <c r="ADR441" s="52"/>
      <c r="ADS441" s="52"/>
      <c r="ADT441" s="52"/>
      <c r="ADU441" s="52"/>
      <c r="ADV441" s="52"/>
      <c r="ADW441" s="52"/>
      <c r="ADX441" s="52"/>
      <c r="ADY441" s="52"/>
      <c r="ADZ441" s="52"/>
      <c r="AEA441" s="52"/>
      <c r="AEB441" s="52"/>
      <c r="AEC441" s="52"/>
      <c r="AED441" s="52"/>
      <c r="AEE441" s="52"/>
      <c r="AEF441" s="52"/>
      <c r="AEG441" s="52"/>
      <c r="AEH441" s="52"/>
      <c r="AEI441" s="52"/>
      <c r="AEJ441" s="52"/>
      <c r="AEK441" s="52"/>
      <c r="AEL441" s="52"/>
      <c r="AEM441" s="52"/>
      <c r="AEN441" s="52"/>
      <c r="AEO441" s="52"/>
      <c r="AEP441" s="52"/>
      <c r="AEQ441" s="52"/>
      <c r="AER441" s="52"/>
      <c r="AES441" s="52"/>
      <c r="AET441" s="52"/>
      <c r="AEU441" s="52"/>
      <c r="AEV441" s="52"/>
      <c r="AEW441" s="52"/>
      <c r="AEX441" s="52"/>
      <c r="AEY441" s="52"/>
      <c r="AEZ441" s="52"/>
      <c r="AFA441" s="52"/>
      <c r="AFB441" s="52"/>
      <c r="AFC441" s="52"/>
      <c r="AFD441" s="52"/>
      <c r="AFE441" s="52"/>
      <c r="AFF441" s="52"/>
      <c r="AFG441" s="52"/>
      <c r="AFH441" s="52"/>
      <c r="AFI441" s="52"/>
      <c r="AFJ441" s="52"/>
      <c r="AFK441" s="52"/>
      <c r="AFL441" s="52"/>
      <c r="AFM441" s="52"/>
      <c r="AFN441" s="52"/>
      <c r="AFO441" s="52"/>
      <c r="AFP441" s="52"/>
      <c r="AFQ441" s="52"/>
      <c r="AFR441" s="52"/>
      <c r="AFS441" s="52"/>
      <c r="AFT441" s="52"/>
      <c r="AFU441" s="52"/>
      <c r="AFV441" s="52"/>
      <c r="AFW441" s="52"/>
      <c r="AFX441" s="52"/>
      <c r="AFY441" s="52"/>
      <c r="AFZ441" s="52"/>
      <c r="AGA441" s="52"/>
      <c r="AGB441" s="52"/>
      <c r="AGC441" s="52"/>
      <c r="AGD441" s="52"/>
      <c r="AGE441" s="52"/>
      <c r="AGF441" s="52"/>
      <c r="AGG441" s="52"/>
      <c r="AGH441" s="52"/>
      <c r="AGI441" s="52"/>
      <c r="AGJ441" s="52"/>
      <c r="AGK441" s="52"/>
      <c r="AGL441" s="52"/>
      <c r="AGM441" s="52"/>
      <c r="AGN441" s="52"/>
      <c r="AGO441" s="52"/>
      <c r="AGP441" s="52"/>
      <c r="AGQ441" s="52"/>
      <c r="AGR441" s="52"/>
      <c r="AGS441" s="52"/>
      <c r="AGT441" s="52"/>
      <c r="AGU441" s="52"/>
      <c r="AGV441" s="52"/>
      <c r="AGW441" s="52"/>
      <c r="AGX441" s="52"/>
      <c r="AGY441" s="52"/>
      <c r="AGZ441" s="52"/>
      <c r="AHA441" s="52"/>
      <c r="AHB441" s="52"/>
      <c r="AHC441" s="52"/>
      <c r="AHD441" s="52"/>
      <c r="AHE441" s="52"/>
      <c r="AHF441" s="52"/>
      <c r="AHG441" s="52"/>
      <c r="AHH441" s="52"/>
      <c r="AHI441" s="52"/>
      <c r="AHJ441" s="52"/>
      <c r="AHK441" s="52"/>
      <c r="AHL441" s="52"/>
      <c r="AHM441" s="52"/>
      <c r="AHN441" s="52"/>
      <c r="AHO441" s="52"/>
      <c r="AHP441" s="52"/>
      <c r="AHQ441" s="52"/>
      <c r="AHR441" s="52"/>
      <c r="AHS441" s="52"/>
      <c r="AHT441" s="52"/>
      <c r="AHU441" s="52"/>
      <c r="AHV441" s="52"/>
      <c r="AHW441" s="52"/>
      <c r="AHX441" s="52"/>
      <c r="AHY441" s="52"/>
      <c r="AHZ441" s="52"/>
      <c r="AIA441" s="52"/>
      <c r="AIB441" s="52"/>
      <c r="AIC441" s="52"/>
      <c r="AID441" s="52"/>
      <c r="AIE441" s="52"/>
      <c r="AIF441" s="52"/>
      <c r="AIG441" s="52"/>
      <c r="AIH441" s="52"/>
      <c r="AII441" s="52"/>
      <c r="AIJ441" s="52"/>
      <c r="AIK441" s="52"/>
      <c r="AIL441" s="52"/>
      <c r="AIM441" s="52"/>
      <c r="AIN441" s="52"/>
      <c r="AIO441" s="52"/>
      <c r="AIP441" s="52"/>
      <c r="AIQ441" s="52"/>
      <c r="AIR441" s="52"/>
      <c r="AIS441" s="52"/>
      <c r="AIT441" s="52"/>
      <c r="AIU441" s="52"/>
      <c r="AIV441" s="52"/>
      <c r="AIW441" s="52"/>
      <c r="AIX441" s="52"/>
      <c r="AIY441" s="52"/>
      <c r="AIZ441" s="52"/>
      <c r="AJA441" s="52"/>
      <c r="AJB441" s="52"/>
      <c r="AJC441" s="52"/>
      <c r="AJD441" s="52"/>
      <c r="AJE441" s="52"/>
      <c r="AJF441" s="52"/>
      <c r="AJG441" s="52"/>
      <c r="AJH441" s="52"/>
      <c r="AJI441" s="52"/>
      <c r="AJJ441" s="52"/>
      <c r="AJK441" s="52"/>
      <c r="AJL441" s="52"/>
      <c r="AJM441" s="52"/>
      <c r="AJN441" s="52"/>
      <c r="AJO441" s="52"/>
      <c r="AJP441" s="52"/>
      <c r="AJQ441" s="52"/>
      <c r="AJR441" s="52"/>
      <c r="AJS441" s="52"/>
      <c r="AJT441" s="52"/>
      <c r="AJU441" s="52"/>
      <c r="AJV441" s="52"/>
      <c r="AJW441" s="52"/>
      <c r="AJX441" s="52"/>
      <c r="AJY441" s="52"/>
      <c r="AJZ441" s="52"/>
      <c r="AKA441" s="52"/>
      <c r="AKB441" s="52"/>
      <c r="AKC441" s="52"/>
      <c r="AKD441" s="52"/>
      <c r="AKE441" s="52"/>
      <c r="AKF441" s="52"/>
      <c r="AKG441" s="52"/>
      <c r="AKH441" s="52"/>
      <c r="AKI441" s="52"/>
      <c r="AKJ441" s="52"/>
      <c r="AKK441" s="52"/>
      <c r="AKL441" s="52"/>
      <c r="AKM441" s="52"/>
      <c r="AKN441" s="52"/>
      <c r="AKO441" s="52"/>
      <c r="AKP441" s="52"/>
      <c r="AKQ441" s="52"/>
      <c r="AKR441" s="52"/>
      <c r="AKS441" s="52"/>
      <c r="AKT441" s="52"/>
      <c r="AKU441" s="52"/>
      <c r="AKV441" s="52"/>
      <c r="AKW441" s="52"/>
      <c r="AKX441" s="52"/>
      <c r="AKY441" s="52"/>
      <c r="AKZ441" s="52"/>
      <c r="ALA441" s="52"/>
      <c r="ALB441" s="52"/>
      <c r="ALC441" s="52"/>
      <c r="ALD441" s="52"/>
      <c r="ALE441" s="52"/>
      <c r="ALF441" s="52"/>
      <c r="ALG441" s="52"/>
      <c r="ALH441" s="52"/>
      <c r="ALI441" s="52"/>
      <c r="ALJ441" s="52"/>
      <c r="ALK441" s="52"/>
      <c r="ALL441" s="52"/>
      <c r="ALM441" s="52"/>
      <c r="ALN441" s="52"/>
      <c r="ALO441" s="52"/>
      <c r="ALP441" s="52"/>
      <c r="ALQ441" s="52"/>
      <c r="ALR441" s="52"/>
      <c r="ALS441" s="52"/>
      <c r="ALT441" s="52"/>
      <c r="ALU441" s="52"/>
      <c r="ALV441" s="52"/>
      <c r="ALW441" s="52"/>
      <c r="ALX441" s="52"/>
      <c r="ALY441" s="52"/>
      <c r="ALZ441" s="52"/>
      <c r="AMA441" s="52"/>
      <c r="AMB441" s="52"/>
      <c r="AMC441" s="52"/>
      <c r="AMD441" s="52"/>
      <c r="AME441" s="52"/>
      <c r="AMF441" s="52"/>
      <c r="AMG441" s="52"/>
      <c r="AMH441" s="52"/>
      <c r="AMI441" s="52"/>
      <c r="AMJ441" s="52"/>
      <c r="AMK441" s="52"/>
      <c r="AML441" s="52"/>
      <c r="AMM441" s="52"/>
      <c r="AMN441" s="52"/>
      <c r="AMO441" s="52"/>
      <c r="AMP441" s="52"/>
      <c r="AMQ441" s="52"/>
      <c r="AMR441" s="52"/>
      <c r="AMS441" s="52"/>
      <c r="AMT441" s="52"/>
      <c r="AMU441" s="52"/>
      <c r="AMV441" s="52"/>
      <c r="AMW441" s="52"/>
      <c r="AMX441" s="52"/>
      <c r="AMY441" s="52"/>
      <c r="AMZ441" s="52"/>
      <c r="ANA441" s="52"/>
      <c r="ANB441" s="52"/>
      <c r="ANC441" s="52"/>
      <c r="AND441" s="52"/>
      <c r="ANE441" s="52"/>
      <c r="ANF441" s="52"/>
      <c r="ANG441" s="52"/>
      <c r="ANH441" s="52"/>
      <c r="ANI441" s="52"/>
      <c r="ANJ441" s="52"/>
      <c r="ANK441" s="52"/>
      <c r="ANL441" s="52"/>
      <c r="ANM441" s="52"/>
      <c r="ANN441" s="52"/>
      <c r="ANO441" s="52"/>
      <c r="ANP441" s="52"/>
      <c r="ANQ441" s="52"/>
      <c r="ANR441" s="52"/>
      <c r="ANS441" s="52"/>
      <c r="ANT441" s="52"/>
      <c r="ANU441" s="52"/>
      <c r="ANV441" s="52"/>
      <c r="ANW441" s="52"/>
      <c r="ANX441" s="52"/>
      <c r="ANY441" s="52"/>
      <c r="ANZ441" s="52"/>
      <c r="AOA441" s="52"/>
      <c r="AOB441" s="52"/>
      <c r="AOC441" s="52"/>
      <c r="AOD441" s="52"/>
      <c r="AOE441" s="52"/>
      <c r="AOF441" s="52"/>
      <c r="AOG441" s="52"/>
      <c r="AOH441" s="52"/>
      <c r="AOI441" s="52"/>
      <c r="AOJ441" s="52"/>
      <c r="AOK441" s="52"/>
      <c r="AOL441" s="52"/>
      <c r="AOM441" s="52"/>
      <c r="AON441" s="52"/>
      <c r="AOO441" s="52"/>
      <c r="AOP441" s="52"/>
      <c r="AOQ441" s="52"/>
      <c r="AOR441" s="52"/>
      <c r="AOS441" s="52"/>
      <c r="AOT441" s="52"/>
      <c r="AOU441" s="52"/>
      <c r="AOV441" s="52"/>
      <c r="AOW441" s="52"/>
      <c r="AOX441" s="52"/>
      <c r="AOY441" s="52"/>
      <c r="AOZ441" s="52"/>
      <c r="APA441" s="52"/>
      <c r="APB441" s="52"/>
      <c r="APC441" s="52"/>
      <c r="APD441" s="52"/>
      <c r="APE441" s="52"/>
      <c r="APF441" s="52"/>
      <c r="APG441" s="52"/>
      <c r="APH441" s="52"/>
      <c r="API441" s="52"/>
      <c r="APJ441" s="52"/>
      <c r="APK441" s="52"/>
      <c r="APL441" s="52"/>
      <c r="APM441" s="52"/>
      <c r="APN441" s="52"/>
      <c r="APO441" s="52"/>
      <c r="APP441" s="52"/>
      <c r="APQ441" s="52"/>
      <c r="APR441" s="52"/>
      <c r="APS441" s="52"/>
      <c r="APT441" s="52"/>
      <c r="APU441" s="52"/>
      <c r="APV441" s="52"/>
      <c r="APW441" s="52"/>
      <c r="APX441" s="52"/>
      <c r="APY441" s="52"/>
      <c r="APZ441" s="52"/>
      <c r="AQA441" s="52"/>
      <c r="AQB441" s="52"/>
      <c r="AQC441" s="52"/>
      <c r="AQD441" s="52"/>
      <c r="AQE441" s="52"/>
      <c r="AQF441" s="52"/>
      <c r="AQG441" s="52"/>
      <c r="AQH441" s="52"/>
      <c r="AQI441" s="52"/>
      <c r="AQJ441" s="52"/>
      <c r="AQK441" s="52"/>
      <c r="AQL441" s="52"/>
      <c r="AQM441" s="52"/>
      <c r="AQN441" s="52"/>
      <c r="AQO441" s="52"/>
      <c r="AQP441" s="52"/>
      <c r="AQQ441" s="52"/>
      <c r="AQR441" s="52"/>
      <c r="AQS441" s="52"/>
      <c r="AQT441" s="52"/>
      <c r="AQU441" s="52"/>
      <c r="AQV441" s="52"/>
      <c r="AQW441" s="52"/>
      <c r="AQX441" s="52"/>
      <c r="AQY441" s="52"/>
      <c r="AQZ441" s="52"/>
      <c r="ARA441" s="52"/>
      <c r="ARB441" s="52"/>
      <c r="ARC441" s="52"/>
      <c r="ARD441" s="52"/>
      <c r="ARE441" s="52"/>
      <c r="ARF441" s="52"/>
      <c r="ARG441" s="52"/>
      <c r="ARH441" s="52"/>
      <c r="ARI441" s="52"/>
      <c r="ARJ441" s="52"/>
      <c r="ARK441" s="52"/>
      <c r="ARL441" s="52"/>
      <c r="ARM441" s="52"/>
      <c r="ARN441" s="52"/>
      <c r="ARO441" s="52"/>
      <c r="ARP441" s="52"/>
      <c r="ARQ441" s="52"/>
      <c r="ARR441" s="52"/>
      <c r="ARS441" s="52"/>
      <c r="ART441" s="52"/>
      <c r="ARU441" s="52"/>
      <c r="ARV441" s="52"/>
      <c r="ARW441" s="52"/>
      <c r="ARX441" s="52"/>
      <c r="ARY441" s="52"/>
      <c r="ARZ441" s="52"/>
      <c r="ASA441" s="52"/>
      <c r="ASB441" s="52"/>
      <c r="ASC441" s="52"/>
      <c r="ASD441" s="52"/>
      <c r="ASE441" s="52"/>
      <c r="ASF441" s="52"/>
      <c r="ASG441" s="52"/>
      <c r="ASH441" s="52"/>
      <c r="ASI441" s="52"/>
      <c r="ASJ441" s="52"/>
      <c r="ASK441" s="52"/>
      <c r="ASL441" s="52"/>
      <c r="ASM441" s="52"/>
      <c r="ASN441" s="52"/>
      <c r="ASO441" s="52"/>
      <c r="ASP441" s="52"/>
      <c r="ASQ441" s="52"/>
      <c r="ASR441" s="52"/>
      <c r="ASS441" s="52"/>
      <c r="AST441" s="52"/>
      <c r="ASU441" s="52"/>
      <c r="ASV441" s="52"/>
      <c r="ASW441" s="52"/>
      <c r="ASX441" s="52"/>
      <c r="ASY441" s="52"/>
      <c r="ASZ441" s="52"/>
      <c r="ATA441" s="52"/>
      <c r="ATB441" s="52"/>
      <c r="ATC441" s="52"/>
      <c r="ATD441" s="52"/>
      <c r="ATE441" s="52"/>
      <c r="ATF441" s="52"/>
      <c r="ATG441" s="52"/>
      <c r="ATH441" s="52"/>
      <c r="ATI441" s="52"/>
      <c r="ATJ441" s="52"/>
      <c r="ATK441" s="52"/>
      <c r="ATL441" s="52"/>
      <c r="ATM441" s="52"/>
      <c r="ATN441" s="52"/>
      <c r="ATO441" s="52"/>
      <c r="ATP441" s="52"/>
      <c r="ATQ441" s="52"/>
      <c r="ATR441" s="52"/>
      <c r="ATS441" s="52"/>
      <c r="ATT441" s="52"/>
      <c r="ATU441" s="52"/>
      <c r="ATV441" s="52"/>
      <c r="ATW441" s="52"/>
      <c r="ATX441" s="52"/>
      <c r="ATY441" s="52"/>
      <c r="ATZ441" s="52"/>
      <c r="AUA441" s="52"/>
      <c r="AUB441" s="52"/>
      <c r="AUC441" s="52"/>
      <c r="AUD441" s="52"/>
      <c r="AUE441" s="52"/>
      <c r="AUF441" s="52"/>
      <c r="AUG441" s="52"/>
      <c r="AUH441" s="52"/>
      <c r="AUI441" s="52"/>
      <c r="AUJ441" s="52"/>
      <c r="AUK441" s="52"/>
      <c r="AUL441" s="52"/>
      <c r="AUM441" s="52"/>
      <c r="AUN441" s="52"/>
      <c r="AUO441" s="52"/>
      <c r="AUP441" s="52"/>
      <c r="AUQ441" s="52"/>
      <c r="AUR441" s="52"/>
      <c r="AUS441" s="52"/>
      <c r="AUT441" s="52"/>
      <c r="AUU441" s="52"/>
      <c r="AUV441" s="52"/>
      <c r="AUW441" s="52"/>
      <c r="AUX441" s="52"/>
      <c r="AUY441" s="52"/>
      <c r="AUZ441" s="52"/>
      <c r="AVA441" s="52"/>
      <c r="AVB441" s="52"/>
      <c r="AVC441" s="52"/>
      <c r="AVD441" s="52"/>
      <c r="AVE441" s="52"/>
      <c r="AVF441" s="52"/>
      <c r="AVG441" s="52"/>
      <c r="AVH441" s="52"/>
      <c r="AVI441" s="52"/>
      <c r="AVJ441" s="52"/>
      <c r="AVK441" s="52"/>
      <c r="AVL441" s="52"/>
      <c r="AVM441" s="52"/>
      <c r="AVN441" s="52"/>
      <c r="AVO441" s="52"/>
      <c r="AVP441" s="52"/>
      <c r="AVQ441" s="52"/>
      <c r="AVR441" s="52"/>
      <c r="AVS441" s="52"/>
      <c r="AVT441" s="52"/>
      <c r="AVU441" s="52"/>
      <c r="AVV441" s="52"/>
      <c r="AVW441" s="52"/>
      <c r="AVX441" s="52"/>
      <c r="AVY441" s="52"/>
      <c r="AVZ441" s="52"/>
      <c r="AWA441" s="52"/>
      <c r="AWB441" s="52"/>
      <c r="AWC441" s="52"/>
      <c r="AWD441" s="52"/>
      <c r="AWE441" s="52"/>
      <c r="AWF441" s="52"/>
      <c r="AWG441" s="52"/>
      <c r="AWH441" s="52"/>
      <c r="AWI441" s="52"/>
      <c r="AWJ441" s="52"/>
      <c r="AWK441" s="52"/>
      <c r="AWL441" s="52"/>
      <c r="AWM441" s="52"/>
      <c r="AWN441" s="52"/>
      <c r="AWO441" s="52"/>
      <c r="AWP441" s="52"/>
      <c r="AWQ441" s="52"/>
      <c r="AWR441" s="52"/>
      <c r="AWS441" s="52"/>
      <c r="AWT441" s="52"/>
      <c r="AWU441" s="52"/>
      <c r="AWV441" s="52"/>
      <c r="AWW441" s="52"/>
      <c r="AWX441" s="52"/>
      <c r="AWY441" s="52"/>
      <c r="AWZ441" s="52"/>
      <c r="AXA441" s="52"/>
      <c r="AXB441" s="52"/>
      <c r="AXC441" s="52"/>
      <c r="AXD441" s="52"/>
      <c r="AXE441" s="52"/>
      <c r="AXF441" s="52"/>
      <c r="AXG441" s="52"/>
      <c r="AXH441" s="52"/>
      <c r="AXI441" s="52"/>
      <c r="AXJ441" s="52"/>
      <c r="AXK441" s="52"/>
      <c r="AXL441" s="52"/>
      <c r="AXM441" s="52"/>
      <c r="AXN441" s="52"/>
      <c r="AXO441" s="52"/>
      <c r="AXP441" s="52"/>
      <c r="AXQ441" s="52"/>
      <c r="AXR441" s="52"/>
      <c r="AXS441" s="52"/>
      <c r="AXT441" s="52"/>
      <c r="AXU441" s="52"/>
      <c r="AXV441" s="52"/>
      <c r="AXW441" s="52"/>
      <c r="AXX441" s="52"/>
      <c r="AXY441" s="52"/>
      <c r="AXZ441" s="52"/>
      <c r="AYA441" s="52"/>
      <c r="AYB441" s="52"/>
      <c r="AYC441" s="52"/>
      <c r="AYD441" s="52"/>
      <c r="AYE441" s="52"/>
      <c r="AYF441" s="52"/>
      <c r="AYG441" s="52"/>
      <c r="AYH441" s="52"/>
      <c r="AYI441" s="52"/>
      <c r="AYJ441" s="52"/>
      <c r="AYK441" s="52"/>
      <c r="AYL441" s="52"/>
      <c r="AYM441" s="52"/>
      <c r="AYN441" s="52"/>
      <c r="AYO441" s="52"/>
      <c r="AYP441" s="52"/>
      <c r="AYQ441" s="52"/>
      <c r="AYR441" s="52"/>
      <c r="AYS441" s="52"/>
      <c r="AYT441" s="52"/>
      <c r="AYU441" s="52"/>
      <c r="AYV441" s="52"/>
      <c r="AYW441" s="52"/>
      <c r="AYX441" s="52"/>
      <c r="AYY441" s="52"/>
      <c r="AYZ441" s="52"/>
      <c r="AZA441" s="52"/>
      <c r="AZB441" s="52"/>
      <c r="AZC441" s="52"/>
      <c r="AZD441" s="52"/>
      <c r="AZE441" s="52"/>
      <c r="AZF441" s="52"/>
      <c r="AZG441" s="52"/>
      <c r="AZH441" s="52"/>
      <c r="AZI441" s="52"/>
      <c r="AZJ441" s="52"/>
      <c r="AZK441" s="52"/>
      <c r="AZL441" s="52"/>
      <c r="AZM441" s="52"/>
      <c r="AZN441" s="52"/>
      <c r="AZO441" s="52"/>
      <c r="AZP441" s="52"/>
      <c r="AZQ441" s="52"/>
      <c r="AZR441" s="52"/>
      <c r="AZS441" s="52"/>
      <c r="AZT441" s="52"/>
      <c r="AZU441" s="52"/>
      <c r="AZV441" s="52"/>
      <c r="AZW441" s="52"/>
      <c r="AZX441" s="52"/>
      <c r="AZY441" s="52"/>
      <c r="AZZ441" s="52"/>
      <c r="BAA441" s="52"/>
      <c r="BAB441" s="52"/>
      <c r="BAC441" s="52"/>
      <c r="BAD441" s="52"/>
      <c r="BAE441" s="52"/>
      <c r="BAF441" s="52"/>
      <c r="BAG441" s="52"/>
      <c r="BAH441" s="52"/>
      <c r="BAI441" s="52"/>
      <c r="BAJ441" s="52"/>
      <c r="BAK441" s="52"/>
      <c r="BAL441" s="52"/>
      <c r="BAM441" s="52"/>
      <c r="BAN441" s="52"/>
      <c r="BAO441" s="52"/>
      <c r="BAP441" s="52"/>
      <c r="BAQ441" s="52"/>
      <c r="BAR441" s="52"/>
      <c r="BAS441" s="52"/>
      <c r="BAT441" s="52"/>
      <c r="BAU441" s="52"/>
      <c r="BAV441" s="52"/>
      <c r="BAW441" s="52"/>
      <c r="BAX441" s="52"/>
      <c r="BAY441" s="52"/>
      <c r="BAZ441" s="52"/>
      <c r="BBA441" s="52"/>
      <c r="BBB441" s="52"/>
      <c r="BBC441" s="52"/>
      <c r="BBD441" s="52"/>
      <c r="BBE441" s="52"/>
      <c r="BBF441" s="52"/>
      <c r="BBG441" s="52"/>
      <c r="BBH441" s="52"/>
      <c r="BBI441" s="52"/>
      <c r="BBJ441" s="52"/>
      <c r="BBK441" s="52"/>
      <c r="BBL441" s="52"/>
      <c r="BBM441" s="52"/>
      <c r="BBN441" s="52"/>
      <c r="BBO441" s="52"/>
      <c r="BBP441" s="52"/>
      <c r="BBQ441" s="52"/>
      <c r="BBR441" s="52"/>
      <c r="BBS441" s="52"/>
      <c r="BBT441" s="52"/>
      <c r="BBU441" s="52"/>
      <c r="BBV441" s="52"/>
      <c r="BBW441" s="52"/>
      <c r="BBX441" s="52"/>
      <c r="BBY441" s="52"/>
      <c r="BBZ441" s="52"/>
      <c r="BCA441" s="52"/>
      <c r="BCB441" s="52"/>
      <c r="BCC441" s="52"/>
      <c r="BCD441" s="52"/>
      <c r="BCE441" s="52"/>
      <c r="BCF441" s="52"/>
      <c r="BCG441" s="52"/>
      <c r="BCH441" s="52"/>
      <c r="BCI441" s="52"/>
      <c r="BCJ441" s="52"/>
      <c r="BCK441" s="52"/>
      <c r="BCL441" s="52"/>
      <c r="BCM441" s="52"/>
      <c r="BCN441" s="52"/>
      <c r="BCO441" s="52"/>
      <c r="BCP441" s="52"/>
      <c r="BCQ441" s="52"/>
      <c r="BCR441" s="52"/>
      <c r="BCS441" s="52"/>
      <c r="BCT441" s="52"/>
    </row>
    <row r="442" spans="1:1450" x14ac:dyDescent="0.25">
      <c r="A442" s="66" t="s">
        <v>579</v>
      </c>
      <c r="B442" s="67" t="s">
        <v>579</v>
      </c>
      <c r="C442" s="67" t="s">
        <v>84</v>
      </c>
      <c r="D442" s="67" t="s">
        <v>833</v>
      </c>
      <c r="E442" s="67" t="s">
        <v>832</v>
      </c>
      <c r="F442" s="67" t="s">
        <v>589</v>
      </c>
      <c r="G442" s="67">
        <v>15795</v>
      </c>
      <c r="H442" s="67">
        <v>1012</v>
      </c>
      <c r="I442" s="67">
        <v>569</v>
      </c>
      <c r="J442" s="67"/>
      <c r="K442" s="67"/>
      <c r="L442" s="33"/>
      <c r="M442" s="33"/>
      <c r="N442" s="33"/>
      <c r="O442" s="33" t="str">
        <f t="shared" si="70"/>
        <v/>
      </c>
      <c r="P442" s="33"/>
      <c r="Q442" s="68">
        <f>ABS(G442-$K$441)</f>
        <v>1328.25</v>
      </c>
      <c r="R442" s="34">
        <f>IF(Q442&gt;$P$441,"",G442)</f>
        <v>15795</v>
      </c>
      <c r="S442" s="34">
        <f t="shared" si="73"/>
        <v>569</v>
      </c>
      <c r="T442" s="33"/>
      <c r="U442" s="33"/>
      <c r="V442" s="33"/>
      <c r="W442" s="68">
        <f>IF(R442="","",((R442-$T$441)/S442)^2)</f>
        <v>1.8471787659552999E-2</v>
      </c>
      <c r="X442" s="33"/>
      <c r="Y442" s="75"/>
      <c r="Z442" s="75"/>
      <c r="AA442" s="75"/>
      <c r="AB442" s="75"/>
      <c r="AC442" s="33"/>
      <c r="AD442" s="33"/>
      <c r="AE442" s="33"/>
      <c r="AF442" s="33"/>
      <c r="AG442" s="76"/>
      <c r="AH442" s="36"/>
      <c r="AI442" s="36"/>
      <c r="AJ442" s="36"/>
      <c r="AK442" s="36"/>
      <c r="AL442" s="33"/>
      <c r="AM442" s="107"/>
      <c r="AN442" s="95"/>
      <c r="AO442" s="29"/>
      <c r="AP442" s="29"/>
      <c r="AQ442" s="29"/>
      <c r="AR442" s="29"/>
      <c r="AS442" s="29"/>
      <c r="AT442" s="29"/>
    </row>
    <row r="443" spans="1:1450" x14ac:dyDescent="0.25">
      <c r="A443" s="66" t="s">
        <v>579</v>
      </c>
      <c r="B443" s="67" t="s">
        <v>579</v>
      </c>
      <c r="C443" s="67" t="s">
        <v>84</v>
      </c>
      <c r="D443" s="67" t="s">
        <v>834</v>
      </c>
      <c r="E443" s="67" t="s">
        <v>832</v>
      </c>
      <c r="F443" s="67" t="s">
        <v>588</v>
      </c>
      <c r="G443" s="67">
        <v>16783</v>
      </c>
      <c r="H443" s="67">
        <v>1028</v>
      </c>
      <c r="I443" s="67">
        <v>515</v>
      </c>
      <c r="J443" s="67"/>
      <c r="K443" s="67"/>
      <c r="L443" s="33"/>
      <c r="M443" s="33"/>
      <c r="N443" s="33"/>
      <c r="O443" s="33" t="str">
        <f t="shared" si="70"/>
        <v/>
      </c>
      <c r="P443" s="33"/>
      <c r="Q443" s="68">
        <f>ABS(G443-$K$441)</f>
        <v>2316.25</v>
      </c>
      <c r="R443" s="34">
        <f>IF(Q443&gt;$P$441,"",G443)</f>
        <v>16783</v>
      </c>
      <c r="S443" s="34">
        <f t="shared" si="73"/>
        <v>515</v>
      </c>
      <c r="T443" s="33"/>
      <c r="U443" s="33"/>
      <c r="V443" s="33"/>
      <c r="W443" s="68">
        <f>IF(R443="","",((R443-$T$441)/S443)^2)</f>
        <v>3.1268310972863667</v>
      </c>
      <c r="X443" s="33"/>
      <c r="Y443" s="75"/>
      <c r="Z443" s="75"/>
      <c r="AA443" s="75"/>
      <c r="AB443" s="75"/>
      <c r="AC443" s="33"/>
      <c r="AD443" s="33"/>
      <c r="AE443" s="33"/>
      <c r="AF443" s="33"/>
      <c r="AG443" s="76"/>
      <c r="AH443" s="36"/>
      <c r="AI443" s="36"/>
      <c r="AJ443" s="36"/>
      <c r="AK443" s="36"/>
      <c r="AL443" s="33"/>
      <c r="AM443" s="107"/>
      <c r="AN443" s="95"/>
      <c r="AO443" s="29"/>
      <c r="AP443" s="29"/>
      <c r="AQ443" s="29"/>
      <c r="AR443" s="29"/>
      <c r="AS443" s="29"/>
      <c r="AT443" s="29"/>
    </row>
    <row r="444" spans="1:1450" x14ac:dyDescent="0.25">
      <c r="A444" s="66" t="s">
        <v>579</v>
      </c>
      <c r="B444" s="67" t="s">
        <v>579</v>
      </c>
      <c r="C444" s="67" t="s">
        <v>84</v>
      </c>
      <c r="D444" s="67" t="s">
        <v>835</v>
      </c>
      <c r="E444" s="67" t="s">
        <v>832</v>
      </c>
      <c r="F444" s="67" t="s">
        <v>590</v>
      </c>
      <c r="G444" s="67">
        <v>15039</v>
      </c>
      <c r="H444" s="67">
        <v>1075</v>
      </c>
      <c r="I444" s="67">
        <v>722</v>
      </c>
      <c r="J444" s="67"/>
      <c r="K444" s="67"/>
      <c r="L444" s="33"/>
      <c r="M444" s="33"/>
      <c r="N444" s="33"/>
      <c r="O444" s="33" t="str">
        <f t="shared" si="70"/>
        <v/>
      </c>
      <c r="P444" s="33"/>
      <c r="Q444" s="68">
        <f>ABS(G444-$K$441)</f>
        <v>572.25</v>
      </c>
      <c r="R444" s="34">
        <f>IF(Q444&gt;$P$441,"",G444)</f>
        <v>15039</v>
      </c>
      <c r="S444" s="34">
        <f t="shared" si="73"/>
        <v>722</v>
      </c>
      <c r="T444" s="33"/>
      <c r="U444" s="33"/>
      <c r="V444" s="33"/>
      <c r="W444" s="68">
        <f>IF(R444="","",((R444-$T$441)/S444)^2)</f>
        <v>1.3321806240829286</v>
      </c>
      <c r="X444" s="33"/>
      <c r="Y444" s="75"/>
      <c r="Z444" s="75"/>
      <c r="AA444" s="75"/>
      <c r="AB444" s="75"/>
      <c r="AC444" s="33"/>
      <c r="AD444" s="33"/>
      <c r="AE444" s="33"/>
      <c r="AF444" s="33"/>
      <c r="AG444" s="76"/>
      <c r="AH444" s="36"/>
      <c r="AI444" s="36"/>
      <c r="AJ444" s="36"/>
      <c r="AK444" s="36"/>
      <c r="AL444" s="33"/>
      <c r="AM444" s="43"/>
      <c r="AN444" s="95"/>
      <c r="AO444" s="29"/>
      <c r="AP444" s="29"/>
      <c r="AQ444" s="29"/>
      <c r="AR444" s="29"/>
      <c r="AS444" s="29"/>
      <c r="AT444" s="29"/>
    </row>
    <row r="445" spans="1:1450" s="37" customFormat="1" x14ac:dyDescent="0.25">
      <c r="A445" s="17" t="s">
        <v>579</v>
      </c>
      <c r="B445" s="14" t="s">
        <v>579</v>
      </c>
      <c r="C445" s="14" t="s">
        <v>84</v>
      </c>
      <c r="D445" s="14" t="s">
        <v>836</v>
      </c>
      <c r="E445" s="14" t="s">
        <v>837</v>
      </c>
      <c r="F445" s="14" t="s">
        <v>584</v>
      </c>
      <c r="G445" s="43">
        <v>19731</v>
      </c>
      <c r="H445" s="43">
        <v>1255</v>
      </c>
      <c r="I445" s="43">
        <v>692</v>
      </c>
      <c r="J445" s="43">
        <v>5</v>
      </c>
      <c r="K445" s="112">
        <f>AVERAGE(G445:G449)</f>
        <v>18930.8</v>
      </c>
      <c r="L445" s="112">
        <f>STDEV(G445:G449)</f>
        <v>2183.1922040901454</v>
      </c>
      <c r="M445" s="29"/>
      <c r="N445" s="97">
        <v>1.383</v>
      </c>
      <c r="O445" s="29" t="str">
        <f t="shared" si="70"/>
        <v/>
      </c>
      <c r="P445" s="44">
        <f>ABS(L445*N445)</f>
        <v>3019.354818256671</v>
      </c>
      <c r="Q445" s="44">
        <f>ABS(G445-$K$445)</f>
        <v>800.20000000000073</v>
      </c>
      <c r="R445" s="30">
        <f>IF(Q445&gt;$P$445,"",G445)</f>
        <v>19731</v>
      </c>
      <c r="S445" s="30">
        <f t="shared" si="73"/>
        <v>692</v>
      </c>
      <c r="T445" s="44">
        <f>AVERAGE(R445:R448)</f>
        <v>17859.333333333332</v>
      </c>
      <c r="U445" s="44">
        <f>STDEV(R445:R448)</f>
        <v>1622.4001766929555</v>
      </c>
      <c r="V445" s="29"/>
      <c r="W445" s="44">
        <f>IF(R445="","",((R445-$T$445)/S445)^2)</f>
        <v>7.315513613700583</v>
      </c>
      <c r="X445" s="46">
        <f>(1/(J445-1))*SUM(W445:W449)</f>
        <v>3.986294888345673</v>
      </c>
      <c r="Y445" s="47">
        <f>U445/T445</f>
        <v>9.0843266454120469E-2</v>
      </c>
      <c r="Z445" s="31"/>
      <c r="AA445" s="47" t="str">
        <f>IF(X445&lt;2,"A",IF(Y445&lt;0.15,"B","C"))</f>
        <v>B</v>
      </c>
      <c r="AB445" s="31"/>
      <c r="AC445" s="48">
        <f>T445/1000</f>
        <v>17.859333333333332</v>
      </c>
      <c r="AD445" s="49">
        <f>AC445*(SQRT((U445/T445)^2+(0.21/3.98)^2))</f>
        <v>1.876209427784377</v>
      </c>
      <c r="AE445" s="47">
        <f>AD445/AC445</f>
        <v>0.1050548412287344</v>
      </c>
      <c r="AF445" s="47"/>
      <c r="AG445" s="50">
        <v>32</v>
      </c>
      <c r="AH445" s="32"/>
      <c r="AI445" s="49">
        <f>(MEDIAN(R445:R449))/1000</f>
        <v>17.96</v>
      </c>
      <c r="AJ445" s="49">
        <f>(QUARTILE(R445:R449,1))/1000</f>
        <v>16.95825</v>
      </c>
      <c r="AK445" s="49">
        <f>(QUARTILE(R445:R449,3))/1000</f>
        <v>19.128</v>
      </c>
      <c r="AL445" s="48">
        <f>(AK445-AJ445)</f>
        <v>2.1697500000000005</v>
      </c>
      <c r="AM445" s="43"/>
      <c r="AN445" s="95"/>
      <c r="AO445" s="29"/>
      <c r="AP445" s="29"/>
      <c r="AQ445" s="29"/>
      <c r="AR445" s="29"/>
      <c r="AS445" s="29"/>
      <c r="AT445" s="29"/>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c r="IV445" s="10"/>
      <c r="IW445" s="10"/>
      <c r="IX445" s="10"/>
      <c r="IY445" s="10"/>
      <c r="IZ445" s="10"/>
      <c r="JA445" s="10"/>
      <c r="JB445" s="10"/>
      <c r="JC445" s="10"/>
      <c r="JD445" s="10"/>
      <c r="JE445" s="10"/>
      <c r="JF445" s="10"/>
      <c r="JG445" s="10"/>
      <c r="JH445" s="10"/>
      <c r="JI445" s="10"/>
      <c r="JJ445" s="10"/>
      <c r="JK445" s="10"/>
      <c r="JL445" s="10"/>
      <c r="JM445" s="10"/>
      <c r="JN445" s="10"/>
      <c r="JO445" s="10"/>
      <c r="JP445" s="10"/>
      <c r="JQ445" s="10"/>
      <c r="JR445" s="10"/>
      <c r="JS445" s="10"/>
      <c r="JT445" s="10"/>
      <c r="JU445" s="10"/>
      <c r="JV445" s="10"/>
      <c r="JW445" s="10"/>
      <c r="JX445" s="10"/>
      <c r="JY445" s="10"/>
      <c r="JZ445" s="10"/>
      <c r="KA445" s="10"/>
      <c r="KB445" s="10"/>
      <c r="KC445" s="10"/>
      <c r="KD445" s="10"/>
      <c r="KE445" s="10"/>
      <c r="KF445" s="10"/>
      <c r="KG445" s="10"/>
      <c r="KH445" s="10"/>
      <c r="KI445" s="10"/>
      <c r="KJ445" s="10"/>
      <c r="KK445" s="10"/>
      <c r="KL445" s="10"/>
      <c r="KM445" s="10"/>
      <c r="KN445" s="10"/>
      <c r="KO445" s="10"/>
      <c r="KP445" s="10"/>
      <c r="KQ445" s="10"/>
      <c r="KR445" s="10"/>
      <c r="KS445" s="10"/>
      <c r="KT445" s="10"/>
      <c r="KU445" s="10"/>
      <c r="KV445" s="10"/>
      <c r="KW445" s="10"/>
      <c r="KX445" s="10"/>
      <c r="KY445" s="10"/>
      <c r="KZ445" s="10"/>
      <c r="LA445" s="10"/>
      <c r="LB445" s="10"/>
      <c r="LC445" s="10"/>
      <c r="LD445" s="10"/>
      <c r="LE445" s="10"/>
      <c r="LF445" s="10"/>
      <c r="LG445" s="10"/>
      <c r="LH445" s="10"/>
      <c r="LI445" s="10"/>
      <c r="LJ445" s="10"/>
      <c r="LK445" s="10"/>
      <c r="LL445" s="10"/>
      <c r="LM445" s="10"/>
      <c r="LN445" s="10"/>
      <c r="LO445" s="10"/>
      <c r="LP445" s="10"/>
      <c r="LQ445" s="10"/>
      <c r="LR445" s="10"/>
      <c r="LS445" s="10"/>
      <c r="LT445" s="10"/>
      <c r="LU445" s="10"/>
      <c r="LV445" s="10"/>
      <c r="LW445" s="10"/>
      <c r="LX445" s="10"/>
      <c r="LY445" s="10"/>
      <c r="LZ445" s="10"/>
      <c r="MA445" s="10"/>
      <c r="MB445" s="10"/>
      <c r="MC445" s="10"/>
      <c r="MD445" s="10"/>
      <c r="ME445" s="10"/>
      <c r="MF445" s="10"/>
      <c r="MG445" s="10"/>
      <c r="MH445" s="10"/>
      <c r="MI445" s="10"/>
      <c r="MJ445" s="10"/>
      <c r="MK445" s="10"/>
      <c r="ML445" s="10"/>
      <c r="MM445" s="10"/>
      <c r="MN445" s="10"/>
      <c r="MO445" s="10"/>
      <c r="MP445" s="10"/>
      <c r="MQ445" s="10"/>
      <c r="MR445" s="10"/>
      <c r="MS445" s="10"/>
      <c r="MT445" s="10"/>
      <c r="MU445" s="10"/>
      <c r="MV445" s="10"/>
      <c r="MW445" s="10"/>
      <c r="MX445" s="10"/>
      <c r="MY445" s="10"/>
      <c r="MZ445" s="10"/>
      <c r="NA445" s="10"/>
      <c r="NB445" s="10"/>
      <c r="NC445" s="10"/>
      <c r="ND445" s="10"/>
      <c r="NE445" s="10"/>
      <c r="NF445" s="10"/>
      <c r="NG445" s="10"/>
      <c r="NH445" s="10"/>
      <c r="NI445" s="10"/>
      <c r="NJ445" s="10"/>
      <c r="NK445" s="10"/>
      <c r="NL445" s="10"/>
      <c r="NM445" s="10"/>
      <c r="NN445" s="10"/>
      <c r="NO445" s="10"/>
      <c r="NP445" s="10"/>
      <c r="NQ445" s="10"/>
      <c r="NR445" s="10"/>
      <c r="NS445" s="10"/>
      <c r="NT445" s="10"/>
      <c r="NU445" s="10"/>
      <c r="NV445" s="10"/>
      <c r="NW445" s="10"/>
      <c r="NX445" s="10"/>
      <c r="NY445" s="10"/>
      <c r="NZ445" s="10"/>
      <c r="OA445" s="10"/>
      <c r="OB445" s="10"/>
      <c r="OC445" s="10"/>
      <c r="OD445" s="10"/>
      <c r="OE445" s="10"/>
      <c r="OF445" s="10"/>
      <c r="OG445" s="10"/>
      <c r="OH445" s="10"/>
      <c r="OI445" s="10"/>
      <c r="OJ445" s="10"/>
      <c r="OK445" s="10"/>
      <c r="OL445" s="10"/>
      <c r="OM445" s="10"/>
      <c r="ON445" s="10"/>
      <c r="OO445" s="10"/>
      <c r="OP445" s="10"/>
      <c r="OQ445" s="10"/>
      <c r="OR445" s="10"/>
      <c r="OS445" s="10"/>
      <c r="OT445" s="10"/>
      <c r="OU445" s="10"/>
      <c r="OV445" s="10"/>
      <c r="OW445" s="10"/>
      <c r="OX445" s="10"/>
      <c r="OY445" s="10"/>
      <c r="OZ445" s="10"/>
      <c r="PA445" s="10"/>
      <c r="PB445" s="10"/>
      <c r="PC445" s="10"/>
      <c r="PD445" s="10"/>
      <c r="PE445" s="10"/>
      <c r="PF445" s="10"/>
      <c r="PG445" s="10"/>
      <c r="PH445" s="10"/>
      <c r="PI445" s="10"/>
      <c r="PJ445" s="10"/>
      <c r="PK445" s="10"/>
      <c r="PL445" s="10"/>
      <c r="PM445" s="10"/>
      <c r="PN445" s="10"/>
      <c r="PO445" s="10"/>
      <c r="PP445" s="10"/>
      <c r="PQ445" s="10"/>
      <c r="PR445" s="10"/>
      <c r="PS445" s="10"/>
      <c r="PT445" s="10"/>
      <c r="PU445" s="10"/>
      <c r="PV445" s="10"/>
      <c r="PW445" s="10"/>
      <c r="PX445" s="10"/>
      <c r="PY445" s="10"/>
      <c r="PZ445" s="10"/>
      <c r="QA445" s="10"/>
      <c r="QB445" s="10"/>
      <c r="QC445" s="10"/>
      <c r="QD445" s="10"/>
      <c r="QE445" s="10"/>
      <c r="QF445" s="10"/>
      <c r="QG445" s="10"/>
      <c r="QH445" s="10"/>
      <c r="QI445" s="10"/>
      <c r="QJ445" s="10"/>
      <c r="QK445" s="10"/>
      <c r="QL445" s="10"/>
      <c r="QM445" s="10"/>
      <c r="QN445" s="10"/>
      <c r="QO445" s="10"/>
      <c r="QP445" s="10"/>
      <c r="QQ445" s="10"/>
      <c r="QR445" s="10"/>
      <c r="QS445" s="10"/>
      <c r="QT445" s="10"/>
      <c r="QU445" s="10"/>
      <c r="QV445" s="10"/>
      <c r="QW445" s="10"/>
      <c r="QX445" s="10"/>
      <c r="QY445" s="10"/>
      <c r="QZ445" s="10"/>
      <c r="RA445" s="10"/>
      <c r="RB445" s="10"/>
      <c r="RC445" s="10"/>
      <c r="RD445" s="10"/>
      <c r="RE445" s="10"/>
      <c r="RF445" s="10"/>
      <c r="RG445" s="10"/>
      <c r="RH445" s="10"/>
      <c r="RI445" s="10"/>
      <c r="RJ445" s="10"/>
      <c r="RK445" s="10"/>
      <c r="RL445" s="10"/>
      <c r="RM445" s="10"/>
      <c r="RN445" s="10"/>
      <c r="RO445" s="10"/>
      <c r="RP445" s="10"/>
      <c r="RQ445" s="10"/>
      <c r="RR445" s="10"/>
      <c r="RS445" s="10"/>
      <c r="RT445" s="10"/>
      <c r="RU445" s="10"/>
      <c r="RV445" s="10"/>
      <c r="RW445" s="10"/>
      <c r="RX445" s="10"/>
      <c r="RY445" s="10"/>
      <c r="RZ445" s="10"/>
      <c r="SA445" s="10"/>
      <c r="SB445" s="10"/>
      <c r="SC445" s="10"/>
      <c r="SD445" s="10"/>
      <c r="SE445" s="10"/>
      <c r="SF445" s="10"/>
      <c r="SG445" s="10"/>
      <c r="SH445" s="10"/>
      <c r="SI445" s="10"/>
      <c r="SJ445" s="10"/>
      <c r="SK445" s="10"/>
      <c r="SL445" s="10"/>
      <c r="SM445" s="10"/>
      <c r="SN445" s="10"/>
      <c r="SO445" s="10"/>
      <c r="SP445" s="10"/>
      <c r="SQ445" s="10"/>
      <c r="SR445" s="10"/>
      <c r="SS445" s="10"/>
      <c r="ST445" s="10"/>
      <c r="SU445" s="10"/>
      <c r="SV445" s="10"/>
      <c r="SW445" s="10"/>
      <c r="SX445" s="10"/>
      <c r="SY445" s="10"/>
      <c r="SZ445" s="10"/>
      <c r="TA445" s="10"/>
      <c r="TB445" s="10"/>
      <c r="TC445" s="10"/>
      <c r="TD445" s="10"/>
      <c r="TE445" s="10"/>
      <c r="TF445" s="10"/>
      <c r="TG445" s="10"/>
      <c r="TH445" s="10"/>
      <c r="TI445" s="10"/>
      <c r="TJ445" s="10"/>
      <c r="TK445" s="10"/>
      <c r="TL445" s="10"/>
      <c r="TM445" s="10"/>
      <c r="TN445" s="10"/>
      <c r="TO445" s="10"/>
      <c r="TP445" s="10"/>
      <c r="TQ445" s="10"/>
      <c r="TR445" s="10"/>
      <c r="TS445" s="10"/>
      <c r="TT445" s="10"/>
      <c r="TU445" s="10"/>
      <c r="TV445" s="10"/>
      <c r="TW445" s="10"/>
      <c r="TX445" s="10"/>
      <c r="TY445" s="10"/>
      <c r="TZ445" s="10"/>
      <c r="UA445" s="10"/>
      <c r="UB445" s="10"/>
      <c r="UC445" s="10"/>
      <c r="UD445" s="10"/>
      <c r="UE445" s="10"/>
      <c r="UF445" s="10"/>
      <c r="UG445" s="10"/>
      <c r="UH445" s="10"/>
      <c r="UI445" s="10"/>
      <c r="UJ445" s="10"/>
      <c r="UK445" s="10"/>
      <c r="UL445" s="10"/>
      <c r="UM445" s="10"/>
      <c r="UN445" s="10"/>
      <c r="UO445" s="10"/>
      <c r="UP445" s="10"/>
      <c r="UQ445" s="10"/>
      <c r="UR445" s="10"/>
      <c r="US445" s="10"/>
      <c r="UT445" s="10"/>
      <c r="UU445" s="10"/>
      <c r="UV445" s="10"/>
      <c r="UW445" s="10"/>
      <c r="UX445" s="10"/>
      <c r="UY445" s="10"/>
      <c r="UZ445" s="10"/>
      <c r="VA445" s="10"/>
      <c r="VB445" s="10"/>
      <c r="VC445" s="10"/>
      <c r="VD445" s="10"/>
      <c r="VE445" s="10"/>
      <c r="VF445" s="10"/>
      <c r="VG445" s="10"/>
      <c r="VH445" s="10"/>
      <c r="VI445" s="10"/>
      <c r="VJ445" s="10"/>
      <c r="VK445" s="10"/>
      <c r="VL445" s="10"/>
      <c r="VM445" s="10"/>
      <c r="VN445" s="10"/>
      <c r="VO445" s="10"/>
      <c r="VP445" s="10"/>
      <c r="VQ445" s="10"/>
      <c r="VR445" s="10"/>
      <c r="VS445" s="10"/>
      <c r="VT445" s="10"/>
      <c r="VU445" s="10"/>
      <c r="VV445" s="10"/>
      <c r="VW445" s="10"/>
      <c r="VX445" s="10"/>
      <c r="VY445" s="10"/>
      <c r="VZ445" s="10"/>
      <c r="WA445" s="10"/>
      <c r="WB445" s="10"/>
      <c r="WC445" s="10"/>
      <c r="WD445" s="10"/>
      <c r="WE445" s="10"/>
      <c r="WF445" s="10"/>
      <c r="WG445" s="10"/>
      <c r="WH445" s="10"/>
      <c r="WI445" s="10"/>
      <c r="WJ445" s="10"/>
      <c r="WK445" s="10"/>
      <c r="WL445" s="10"/>
      <c r="WM445" s="10"/>
      <c r="WN445" s="10"/>
      <c r="WO445" s="10"/>
      <c r="WP445" s="10"/>
      <c r="WQ445" s="10"/>
      <c r="WR445" s="10"/>
      <c r="WS445" s="10"/>
      <c r="WT445" s="10"/>
      <c r="WU445" s="10"/>
      <c r="WV445" s="10"/>
      <c r="WW445" s="10"/>
      <c r="WX445" s="10"/>
      <c r="WY445" s="10"/>
      <c r="WZ445" s="10"/>
      <c r="XA445" s="10"/>
      <c r="XB445" s="10"/>
      <c r="XC445" s="10"/>
      <c r="XD445" s="10"/>
      <c r="XE445" s="10"/>
      <c r="XF445" s="10"/>
      <c r="XG445" s="10"/>
      <c r="XH445" s="10"/>
      <c r="XI445" s="10"/>
      <c r="XJ445" s="10"/>
      <c r="XK445" s="10"/>
      <c r="XL445" s="10"/>
      <c r="XM445" s="10"/>
      <c r="XN445" s="10"/>
      <c r="XO445" s="10"/>
      <c r="XP445" s="10"/>
      <c r="XQ445" s="10"/>
      <c r="XR445" s="10"/>
      <c r="XS445" s="10"/>
      <c r="XT445" s="10"/>
      <c r="XU445" s="10"/>
      <c r="XV445" s="10"/>
      <c r="XW445" s="10"/>
      <c r="XX445" s="10"/>
      <c r="XY445" s="10"/>
      <c r="XZ445" s="10"/>
      <c r="YA445" s="10"/>
      <c r="YB445" s="10"/>
      <c r="YC445" s="10"/>
      <c r="YD445" s="10"/>
      <c r="YE445" s="10"/>
      <c r="YF445" s="10"/>
      <c r="YG445" s="10"/>
      <c r="YH445" s="10"/>
      <c r="YI445" s="10"/>
      <c r="YJ445" s="10"/>
      <c r="YK445" s="10"/>
      <c r="YL445" s="10"/>
      <c r="YM445" s="10"/>
      <c r="YN445" s="10"/>
      <c r="YO445" s="10"/>
      <c r="YP445" s="10"/>
      <c r="YQ445" s="10"/>
      <c r="YR445" s="10"/>
      <c r="YS445" s="10"/>
      <c r="YT445" s="10"/>
      <c r="YU445" s="10"/>
      <c r="YV445" s="10"/>
      <c r="YW445" s="10"/>
      <c r="YX445" s="10"/>
      <c r="YY445" s="10"/>
      <c r="YZ445" s="10"/>
      <c r="ZA445" s="10"/>
      <c r="ZB445" s="10"/>
      <c r="ZC445" s="10"/>
      <c r="ZD445" s="10"/>
      <c r="ZE445" s="10"/>
      <c r="ZF445" s="10"/>
      <c r="ZG445" s="10"/>
      <c r="ZH445" s="10"/>
      <c r="ZI445" s="10"/>
      <c r="ZJ445" s="10"/>
      <c r="ZK445" s="10"/>
      <c r="ZL445" s="10"/>
      <c r="ZM445" s="10"/>
      <c r="ZN445" s="10"/>
      <c r="ZO445" s="10"/>
      <c r="ZP445" s="10"/>
      <c r="ZQ445" s="10"/>
      <c r="ZR445" s="10"/>
      <c r="ZS445" s="10"/>
      <c r="ZT445" s="10"/>
      <c r="ZU445" s="10"/>
      <c r="ZV445" s="10"/>
      <c r="ZW445" s="10"/>
      <c r="ZX445" s="10"/>
      <c r="ZY445" s="10"/>
      <c r="ZZ445" s="10"/>
      <c r="AAA445" s="10"/>
      <c r="AAB445" s="10"/>
      <c r="AAC445" s="10"/>
      <c r="AAD445" s="10"/>
      <c r="AAE445" s="10"/>
      <c r="AAF445" s="10"/>
      <c r="AAG445" s="10"/>
      <c r="AAH445" s="10"/>
      <c r="AAI445" s="10"/>
      <c r="AAJ445" s="10"/>
      <c r="AAK445" s="10"/>
      <c r="AAL445" s="10"/>
      <c r="AAM445" s="10"/>
      <c r="AAN445" s="10"/>
      <c r="AAO445" s="10"/>
      <c r="AAP445" s="10"/>
      <c r="AAQ445" s="10"/>
      <c r="AAR445" s="10"/>
      <c r="AAS445" s="10"/>
      <c r="AAT445" s="10"/>
      <c r="AAU445" s="10"/>
      <c r="AAV445" s="10"/>
      <c r="AAW445" s="10"/>
      <c r="AAX445" s="10"/>
      <c r="AAY445" s="10"/>
      <c r="AAZ445" s="10"/>
      <c r="ABA445" s="10"/>
      <c r="ABB445" s="10"/>
      <c r="ABC445" s="10"/>
      <c r="ABD445" s="10"/>
      <c r="ABE445" s="10"/>
      <c r="ABF445" s="10"/>
      <c r="ABG445" s="10"/>
      <c r="ABH445" s="10"/>
      <c r="ABI445" s="10"/>
      <c r="ABJ445" s="10"/>
      <c r="ABK445" s="10"/>
      <c r="ABL445" s="10"/>
      <c r="ABM445" s="10"/>
      <c r="ABN445" s="10"/>
      <c r="ABO445" s="10"/>
      <c r="ABP445" s="10"/>
      <c r="ABQ445" s="10"/>
      <c r="ABR445" s="10"/>
      <c r="ABS445" s="10"/>
      <c r="ABT445" s="10"/>
      <c r="ABU445" s="10"/>
      <c r="ABV445" s="10"/>
      <c r="ABW445" s="10"/>
      <c r="ABX445" s="10"/>
      <c r="ABY445" s="10"/>
      <c r="ABZ445" s="10"/>
      <c r="ACA445" s="10"/>
      <c r="ACB445" s="10"/>
      <c r="ACC445" s="10"/>
      <c r="ACD445" s="10"/>
      <c r="ACE445" s="10"/>
      <c r="ACF445" s="10"/>
      <c r="ACG445" s="10"/>
      <c r="ACH445" s="10"/>
      <c r="ACI445" s="10"/>
      <c r="ACJ445" s="10"/>
      <c r="ACK445" s="10"/>
      <c r="ACL445" s="10"/>
      <c r="ACM445" s="10"/>
      <c r="ACN445" s="10"/>
      <c r="ACO445" s="10"/>
      <c r="ACP445" s="10"/>
      <c r="ACQ445" s="10"/>
      <c r="ACR445" s="10"/>
      <c r="ACS445" s="10"/>
      <c r="ACT445" s="10"/>
      <c r="ACU445" s="10"/>
      <c r="ACV445" s="10"/>
      <c r="ACW445" s="10"/>
      <c r="ACX445" s="10"/>
      <c r="ACY445" s="10"/>
      <c r="ACZ445" s="10"/>
      <c r="ADA445" s="10"/>
      <c r="ADB445" s="10"/>
      <c r="ADC445" s="10"/>
      <c r="ADD445" s="10"/>
      <c r="ADE445" s="10"/>
      <c r="ADF445" s="10"/>
      <c r="ADG445" s="10"/>
      <c r="ADH445" s="10"/>
      <c r="ADI445" s="10"/>
      <c r="ADJ445" s="10"/>
      <c r="ADK445" s="10"/>
      <c r="ADL445" s="10"/>
      <c r="ADM445" s="10"/>
      <c r="ADN445" s="10"/>
      <c r="ADO445" s="10"/>
      <c r="ADP445" s="10"/>
      <c r="ADQ445" s="10"/>
      <c r="ADR445" s="10"/>
      <c r="ADS445" s="10"/>
      <c r="ADT445" s="10"/>
      <c r="ADU445" s="10"/>
      <c r="ADV445" s="10"/>
      <c r="ADW445" s="10"/>
      <c r="ADX445" s="10"/>
      <c r="ADY445" s="10"/>
      <c r="ADZ445" s="10"/>
      <c r="AEA445" s="10"/>
      <c r="AEB445" s="10"/>
      <c r="AEC445" s="10"/>
      <c r="AED445" s="10"/>
      <c r="AEE445" s="10"/>
      <c r="AEF445" s="10"/>
      <c r="AEG445" s="10"/>
      <c r="AEH445" s="10"/>
      <c r="AEI445" s="10"/>
      <c r="AEJ445" s="10"/>
      <c r="AEK445" s="10"/>
      <c r="AEL445" s="10"/>
      <c r="AEM445" s="10"/>
      <c r="AEN445" s="10"/>
      <c r="AEO445" s="10"/>
      <c r="AEP445" s="10"/>
      <c r="AEQ445" s="10"/>
      <c r="AER445" s="10"/>
      <c r="AES445" s="10"/>
      <c r="AET445" s="10"/>
      <c r="AEU445" s="10"/>
      <c r="AEV445" s="10"/>
      <c r="AEW445" s="10"/>
      <c r="AEX445" s="10"/>
      <c r="AEY445" s="10"/>
      <c r="AEZ445" s="10"/>
      <c r="AFA445" s="10"/>
      <c r="AFB445" s="10"/>
      <c r="AFC445" s="10"/>
      <c r="AFD445" s="10"/>
      <c r="AFE445" s="10"/>
      <c r="AFF445" s="10"/>
      <c r="AFG445" s="10"/>
      <c r="AFH445" s="10"/>
      <c r="AFI445" s="10"/>
      <c r="AFJ445" s="10"/>
      <c r="AFK445" s="10"/>
      <c r="AFL445" s="10"/>
      <c r="AFM445" s="10"/>
      <c r="AFN445" s="10"/>
      <c r="AFO445" s="10"/>
      <c r="AFP445" s="10"/>
      <c r="AFQ445" s="10"/>
      <c r="AFR445" s="10"/>
      <c r="AFS445" s="10"/>
      <c r="AFT445" s="10"/>
      <c r="AFU445" s="10"/>
      <c r="AFV445" s="10"/>
      <c r="AFW445" s="10"/>
      <c r="AFX445" s="10"/>
      <c r="AFY445" s="10"/>
      <c r="AFZ445" s="10"/>
      <c r="AGA445" s="10"/>
      <c r="AGB445" s="10"/>
      <c r="AGC445" s="10"/>
      <c r="AGD445" s="10"/>
      <c r="AGE445" s="10"/>
      <c r="AGF445" s="10"/>
      <c r="AGG445" s="10"/>
      <c r="AGH445" s="10"/>
      <c r="AGI445" s="10"/>
      <c r="AGJ445" s="10"/>
      <c r="AGK445" s="10"/>
      <c r="AGL445" s="10"/>
      <c r="AGM445" s="10"/>
      <c r="AGN445" s="10"/>
      <c r="AGO445" s="10"/>
      <c r="AGP445" s="10"/>
      <c r="AGQ445" s="10"/>
      <c r="AGR445" s="10"/>
      <c r="AGS445" s="10"/>
      <c r="AGT445" s="10"/>
      <c r="AGU445" s="10"/>
      <c r="AGV445" s="10"/>
      <c r="AGW445" s="10"/>
      <c r="AGX445" s="10"/>
      <c r="AGY445" s="10"/>
      <c r="AGZ445" s="10"/>
      <c r="AHA445" s="10"/>
      <c r="AHB445" s="10"/>
      <c r="AHC445" s="10"/>
      <c r="AHD445" s="10"/>
      <c r="AHE445" s="10"/>
      <c r="AHF445" s="10"/>
      <c r="AHG445" s="10"/>
      <c r="AHH445" s="10"/>
      <c r="AHI445" s="10"/>
      <c r="AHJ445" s="10"/>
      <c r="AHK445" s="10"/>
      <c r="AHL445" s="10"/>
      <c r="AHM445" s="10"/>
      <c r="AHN445" s="10"/>
      <c r="AHO445" s="10"/>
      <c r="AHP445" s="10"/>
      <c r="AHQ445" s="10"/>
      <c r="AHR445" s="10"/>
      <c r="AHS445" s="10"/>
      <c r="AHT445" s="10"/>
      <c r="AHU445" s="10"/>
      <c r="AHV445" s="10"/>
      <c r="AHW445" s="10"/>
      <c r="AHX445" s="10"/>
      <c r="AHY445" s="10"/>
      <c r="AHZ445" s="10"/>
      <c r="AIA445" s="10"/>
      <c r="AIB445" s="10"/>
      <c r="AIC445" s="10"/>
      <c r="AID445" s="10"/>
      <c r="AIE445" s="10"/>
      <c r="AIF445" s="10"/>
      <c r="AIG445" s="10"/>
      <c r="AIH445" s="10"/>
      <c r="AII445" s="10"/>
      <c r="AIJ445" s="10"/>
      <c r="AIK445" s="10"/>
      <c r="AIL445" s="10"/>
      <c r="AIM445" s="10"/>
      <c r="AIN445" s="10"/>
      <c r="AIO445" s="10"/>
      <c r="AIP445" s="10"/>
      <c r="AIQ445" s="10"/>
      <c r="AIR445" s="10"/>
      <c r="AIS445" s="10"/>
      <c r="AIT445" s="10"/>
      <c r="AIU445" s="10"/>
      <c r="AIV445" s="10"/>
      <c r="AIW445" s="10"/>
      <c r="AIX445" s="10"/>
      <c r="AIY445" s="10"/>
      <c r="AIZ445" s="10"/>
      <c r="AJA445" s="10"/>
      <c r="AJB445" s="10"/>
      <c r="AJC445" s="10"/>
      <c r="AJD445" s="10"/>
      <c r="AJE445" s="10"/>
      <c r="AJF445" s="10"/>
      <c r="AJG445" s="10"/>
      <c r="AJH445" s="10"/>
      <c r="AJI445" s="10"/>
      <c r="AJJ445" s="10"/>
      <c r="AJK445" s="10"/>
      <c r="AJL445" s="10"/>
      <c r="AJM445" s="10"/>
      <c r="AJN445" s="10"/>
      <c r="AJO445" s="10"/>
      <c r="AJP445" s="10"/>
      <c r="AJQ445" s="10"/>
      <c r="AJR445" s="10"/>
      <c r="AJS445" s="10"/>
      <c r="AJT445" s="10"/>
      <c r="AJU445" s="10"/>
      <c r="AJV445" s="10"/>
      <c r="AJW445" s="10"/>
      <c r="AJX445" s="10"/>
      <c r="AJY445" s="10"/>
      <c r="AJZ445" s="10"/>
      <c r="AKA445" s="10"/>
      <c r="AKB445" s="10"/>
      <c r="AKC445" s="10"/>
      <c r="AKD445" s="10"/>
      <c r="AKE445" s="10"/>
      <c r="AKF445" s="10"/>
      <c r="AKG445" s="10"/>
      <c r="AKH445" s="10"/>
      <c r="AKI445" s="10"/>
      <c r="AKJ445" s="10"/>
      <c r="AKK445" s="10"/>
      <c r="AKL445" s="10"/>
      <c r="AKM445" s="10"/>
      <c r="AKN445" s="10"/>
      <c r="AKO445" s="10"/>
      <c r="AKP445" s="10"/>
      <c r="AKQ445" s="10"/>
      <c r="AKR445" s="10"/>
      <c r="AKS445" s="10"/>
      <c r="AKT445" s="10"/>
      <c r="AKU445" s="10"/>
      <c r="AKV445" s="10"/>
      <c r="AKW445" s="10"/>
      <c r="AKX445" s="10"/>
      <c r="AKY445" s="10"/>
      <c r="AKZ445" s="10"/>
      <c r="ALA445" s="10"/>
      <c r="ALB445" s="10"/>
      <c r="ALC445" s="10"/>
      <c r="ALD445" s="10"/>
      <c r="ALE445" s="10"/>
      <c r="ALF445" s="10"/>
      <c r="ALG445" s="10"/>
      <c r="ALH445" s="10"/>
      <c r="ALI445" s="10"/>
      <c r="ALJ445" s="10"/>
      <c r="ALK445" s="10"/>
      <c r="ALL445" s="10"/>
      <c r="ALM445" s="10"/>
      <c r="ALN445" s="10"/>
      <c r="ALO445" s="10"/>
      <c r="ALP445" s="10"/>
      <c r="ALQ445" s="10"/>
      <c r="ALR445" s="10"/>
      <c r="ALS445" s="10"/>
      <c r="ALT445" s="10"/>
      <c r="ALU445" s="10"/>
      <c r="ALV445" s="10"/>
      <c r="ALW445" s="10"/>
      <c r="ALX445" s="10"/>
      <c r="ALY445" s="10"/>
      <c r="ALZ445" s="10"/>
      <c r="AMA445" s="10"/>
      <c r="AMB445" s="10"/>
      <c r="AMC445" s="10"/>
      <c r="AMD445" s="10"/>
      <c r="AME445" s="10"/>
      <c r="AMF445" s="10"/>
      <c r="AMG445" s="10"/>
      <c r="AMH445" s="10"/>
      <c r="AMI445" s="10"/>
      <c r="AMJ445" s="10"/>
      <c r="AMK445" s="10"/>
      <c r="AML445" s="10"/>
      <c r="AMM445" s="10"/>
      <c r="AMN445" s="10"/>
      <c r="AMO445" s="10"/>
      <c r="AMP445" s="10"/>
      <c r="AMQ445" s="10"/>
      <c r="AMR445" s="10"/>
      <c r="AMS445" s="10"/>
      <c r="AMT445" s="10"/>
      <c r="AMU445" s="10"/>
      <c r="AMV445" s="10"/>
      <c r="AMW445" s="10"/>
      <c r="AMX445" s="10"/>
      <c r="AMY445" s="10"/>
      <c r="AMZ445" s="10"/>
      <c r="ANA445" s="10"/>
      <c r="ANB445" s="10"/>
      <c r="ANC445" s="10"/>
      <c r="AND445" s="10"/>
      <c r="ANE445" s="10"/>
      <c r="ANF445" s="10"/>
      <c r="ANG445" s="10"/>
      <c r="ANH445" s="10"/>
      <c r="ANI445" s="10"/>
      <c r="ANJ445" s="10"/>
      <c r="ANK445" s="10"/>
      <c r="ANL445" s="10"/>
      <c r="ANM445" s="10"/>
      <c r="ANN445" s="10"/>
      <c r="ANO445" s="10"/>
      <c r="ANP445" s="10"/>
      <c r="ANQ445" s="10"/>
      <c r="ANR445" s="10"/>
      <c r="ANS445" s="10"/>
      <c r="ANT445" s="10"/>
      <c r="ANU445" s="10"/>
      <c r="ANV445" s="10"/>
      <c r="ANW445" s="10"/>
      <c r="ANX445" s="10"/>
      <c r="ANY445" s="10"/>
      <c r="ANZ445" s="10"/>
      <c r="AOA445" s="10"/>
      <c r="AOB445" s="10"/>
      <c r="AOC445" s="10"/>
      <c r="AOD445" s="10"/>
      <c r="AOE445" s="10"/>
      <c r="AOF445" s="10"/>
      <c r="AOG445" s="10"/>
      <c r="AOH445" s="10"/>
      <c r="AOI445" s="10"/>
      <c r="AOJ445" s="10"/>
      <c r="AOK445" s="10"/>
      <c r="AOL445" s="10"/>
      <c r="AOM445" s="10"/>
      <c r="AON445" s="10"/>
      <c r="AOO445" s="10"/>
      <c r="AOP445" s="10"/>
      <c r="AOQ445" s="10"/>
      <c r="AOR445" s="10"/>
      <c r="AOS445" s="10"/>
      <c r="AOT445" s="10"/>
      <c r="AOU445" s="10"/>
      <c r="AOV445" s="10"/>
      <c r="AOW445" s="10"/>
      <c r="AOX445" s="10"/>
      <c r="AOY445" s="10"/>
      <c r="AOZ445" s="10"/>
      <c r="APA445" s="10"/>
      <c r="APB445" s="10"/>
      <c r="APC445" s="10"/>
      <c r="APD445" s="10"/>
      <c r="APE445" s="10"/>
      <c r="APF445" s="10"/>
      <c r="APG445" s="10"/>
      <c r="APH445" s="10"/>
      <c r="API445" s="10"/>
      <c r="APJ445" s="10"/>
      <c r="APK445" s="10"/>
      <c r="APL445" s="10"/>
      <c r="APM445" s="10"/>
      <c r="APN445" s="10"/>
      <c r="APO445" s="10"/>
      <c r="APP445" s="10"/>
      <c r="APQ445" s="10"/>
      <c r="APR445" s="10"/>
      <c r="APS445" s="10"/>
      <c r="APT445" s="10"/>
      <c r="APU445" s="10"/>
      <c r="APV445" s="10"/>
      <c r="APW445" s="10"/>
      <c r="APX445" s="10"/>
      <c r="APY445" s="10"/>
      <c r="APZ445" s="10"/>
      <c r="AQA445" s="10"/>
      <c r="AQB445" s="10"/>
      <c r="AQC445" s="10"/>
      <c r="AQD445" s="10"/>
      <c r="AQE445" s="10"/>
      <c r="AQF445" s="10"/>
      <c r="AQG445" s="10"/>
      <c r="AQH445" s="10"/>
      <c r="AQI445" s="10"/>
      <c r="AQJ445" s="10"/>
      <c r="AQK445" s="10"/>
      <c r="AQL445" s="10"/>
      <c r="AQM445" s="10"/>
      <c r="AQN445" s="10"/>
      <c r="AQO445" s="10"/>
      <c r="AQP445" s="10"/>
      <c r="AQQ445" s="10"/>
      <c r="AQR445" s="10"/>
      <c r="AQS445" s="10"/>
      <c r="AQT445" s="10"/>
      <c r="AQU445" s="10"/>
      <c r="AQV445" s="10"/>
      <c r="AQW445" s="10"/>
      <c r="AQX445" s="10"/>
      <c r="AQY445" s="10"/>
      <c r="AQZ445" s="10"/>
      <c r="ARA445" s="10"/>
      <c r="ARB445" s="10"/>
      <c r="ARC445" s="10"/>
      <c r="ARD445" s="10"/>
      <c r="ARE445" s="10"/>
      <c r="ARF445" s="10"/>
      <c r="ARG445" s="10"/>
      <c r="ARH445" s="10"/>
      <c r="ARI445" s="10"/>
      <c r="ARJ445" s="10"/>
      <c r="ARK445" s="10"/>
      <c r="ARL445" s="10"/>
      <c r="ARM445" s="10"/>
      <c r="ARN445" s="10"/>
      <c r="ARO445" s="10"/>
      <c r="ARP445" s="10"/>
      <c r="ARQ445" s="10"/>
      <c r="ARR445" s="10"/>
      <c r="ARS445" s="10"/>
      <c r="ART445" s="10"/>
      <c r="ARU445" s="10"/>
      <c r="ARV445" s="10"/>
      <c r="ARW445" s="10"/>
      <c r="ARX445" s="10"/>
      <c r="ARY445" s="10"/>
      <c r="ARZ445" s="10"/>
      <c r="ASA445" s="10"/>
      <c r="ASB445" s="10"/>
      <c r="ASC445" s="10"/>
      <c r="ASD445" s="10"/>
      <c r="ASE445" s="10"/>
      <c r="ASF445" s="10"/>
      <c r="ASG445" s="10"/>
      <c r="ASH445" s="10"/>
      <c r="ASI445" s="10"/>
      <c r="ASJ445" s="10"/>
      <c r="ASK445" s="10"/>
      <c r="ASL445" s="10"/>
      <c r="ASM445" s="10"/>
      <c r="ASN445" s="10"/>
      <c r="ASO445" s="10"/>
      <c r="ASP445" s="10"/>
      <c r="ASQ445" s="10"/>
      <c r="ASR445" s="10"/>
      <c r="ASS445" s="10"/>
      <c r="AST445" s="10"/>
      <c r="ASU445" s="10"/>
      <c r="ASV445" s="10"/>
      <c r="ASW445" s="10"/>
      <c r="ASX445" s="10"/>
      <c r="ASY445" s="10"/>
      <c r="ASZ445" s="10"/>
      <c r="ATA445" s="10"/>
      <c r="ATB445" s="10"/>
      <c r="ATC445" s="10"/>
      <c r="ATD445" s="10"/>
      <c r="ATE445" s="10"/>
      <c r="ATF445" s="10"/>
      <c r="ATG445" s="10"/>
      <c r="ATH445" s="10"/>
      <c r="ATI445" s="10"/>
      <c r="ATJ445" s="10"/>
      <c r="ATK445" s="10"/>
      <c r="ATL445" s="10"/>
      <c r="ATM445" s="10"/>
      <c r="ATN445" s="10"/>
      <c r="ATO445" s="10"/>
      <c r="ATP445" s="10"/>
      <c r="ATQ445" s="10"/>
      <c r="ATR445" s="10"/>
      <c r="ATS445" s="10"/>
      <c r="ATT445" s="10"/>
      <c r="ATU445" s="10"/>
      <c r="ATV445" s="10"/>
      <c r="ATW445" s="10"/>
      <c r="ATX445" s="10"/>
      <c r="ATY445" s="10"/>
      <c r="ATZ445" s="10"/>
      <c r="AUA445" s="10"/>
      <c r="AUB445" s="10"/>
      <c r="AUC445" s="10"/>
      <c r="AUD445" s="10"/>
      <c r="AUE445" s="10"/>
      <c r="AUF445" s="10"/>
      <c r="AUG445" s="10"/>
      <c r="AUH445" s="10"/>
      <c r="AUI445" s="10"/>
      <c r="AUJ445" s="10"/>
      <c r="AUK445" s="10"/>
      <c r="AUL445" s="10"/>
      <c r="AUM445" s="10"/>
      <c r="AUN445" s="10"/>
      <c r="AUO445" s="10"/>
      <c r="AUP445" s="10"/>
      <c r="AUQ445" s="10"/>
      <c r="AUR445" s="10"/>
      <c r="AUS445" s="10"/>
      <c r="AUT445" s="10"/>
      <c r="AUU445" s="10"/>
      <c r="AUV445" s="10"/>
      <c r="AUW445" s="10"/>
      <c r="AUX445" s="10"/>
      <c r="AUY445" s="10"/>
      <c r="AUZ445" s="10"/>
      <c r="AVA445" s="10"/>
      <c r="AVB445" s="10"/>
      <c r="AVC445" s="10"/>
      <c r="AVD445" s="10"/>
      <c r="AVE445" s="10"/>
      <c r="AVF445" s="10"/>
      <c r="AVG445" s="10"/>
      <c r="AVH445" s="10"/>
      <c r="AVI445" s="10"/>
      <c r="AVJ445" s="10"/>
      <c r="AVK445" s="10"/>
      <c r="AVL445" s="10"/>
      <c r="AVM445" s="10"/>
      <c r="AVN445" s="10"/>
      <c r="AVO445" s="10"/>
      <c r="AVP445" s="10"/>
      <c r="AVQ445" s="10"/>
      <c r="AVR445" s="10"/>
      <c r="AVS445" s="10"/>
      <c r="AVT445" s="10"/>
      <c r="AVU445" s="10"/>
      <c r="AVV445" s="10"/>
      <c r="AVW445" s="10"/>
      <c r="AVX445" s="10"/>
      <c r="AVY445" s="10"/>
      <c r="AVZ445" s="10"/>
      <c r="AWA445" s="10"/>
      <c r="AWB445" s="10"/>
      <c r="AWC445" s="10"/>
      <c r="AWD445" s="10"/>
      <c r="AWE445" s="10"/>
      <c r="AWF445" s="10"/>
      <c r="AWG445" s="10"/>
      <c r="AWH445" s="10"/>
      <c r="AWI445" s="10"/>
      <c r="AWJ445" s="10"/>
      <c r="AWK445" s="10"/>
      <c r="AWL445" s="10"/>
      <c r="AWM445" s="10"/>
      <c r="AWN445" s="10"/>
      <c r="AWO445" s="10"/>
      <c r="AWP445" s="10"/>
      <c r="AWQ445" s="10"/>
      <c r="AWR445" s="10"/>
      <c r="AWS445" s="10"/>
      <c r="AWT445" s="10"/>
      <c r="AWU445" s="10"/>
      <c r="AWV445" s="10"/>
      <c r="AWW445" s="10"/>
      <c r="AWX445" s="10"/>
      <c r="AWY445" s="10"/>
      <c r="AWZ445" s="10"/>
      <c r="AXA445" s="10"/>
      <c r="AXB445" s="10"/>
      <c r="AXC445" s="10"/>
      <c r="AXD445" s="10"/>
      <c r="AXE445" s="10"/>
      <c r="AXF445" s="10"/>
      <c r="AXG445" s="10"/>
      <c r="AXH445" s="10"/>
      <c r="AXI445" s="10"/>
      <c r="AXJ445" s="10"/>
      <c r="AXK445" s="10"/>
      <c r="AXL445" s="10"/>
      <c r="AXM445" s="10"/>
      <c r="AXN445" s="10"/>
      <c r="AXO445" s="10"/>
      <c r="AXP445" s="10"/>
      <c r="AXQ445" s="10"/>
      <c r="AXR445" s="10"/>
      <c r="AXS445" s="10"/>
      <c r="AXT445" s="10"/>
      <c r="AXU445" s="10"/>
      <c r="AXV445" s="10"/>
      <c r="AXW445" s="10"/>
      <c r="AXX445" s="10"/>
      <c r="AXY445" s="10"/>
      <c r="AXZ445" s="10"/>
      <c r="AYA445" s="10"/>
      <c r="AYB445" s="10"/>
      <c r="AYC445" s="10"/>
      <c r="AYD445" s="10"/>
      <c r="AYE445" s="10"/>
      <c r="AYF445" s="10"/>
      <c r="AYG445" s="10"/>
      <c r="AYH445" s="10"/>
      <c r="AYI445" s="10"/>
      <c r="AYJ445" s="10"/>
      <c r="AYK445" s="10"/>
      <c r="AYL445" s="10"/>
      <c r="AYM445" s="10"/>
      <c r="AYN445" s="10"/>
      <c r="AYO445" s="10"/>
      <c r="AYP445" s="10"/>
      <c r="AYQ445" s="10"/>
      <c r="AYR445" s="10"/>
      <c r="AYS445" s="10"/>
      <c r="AYT445" s="10"/>
      <c r="AYU445" s="10"/>
      <c r="AYV445" s="10"/>
      <c r="AYW445" s="10"/>
      <c r="AYX445" s="10"/>
      <c r="AYY445" s="10"/>
      <c r="AYZ445" s="10"/>
      <c r="AZA445" s="10"/>
      <c r="AZB445" s="10"/>
      <c r="AZC445" s="10"/>
      <c r="AZD445" s="10"/>
      <c r="AZE445" s="10"/>
      <c r="AZF445" s="10"/>
      <c r="AZG445" s="10"/>
      <c r="AZH445" s="10"/>
      <c r="AZI445" s="10"/>
      <c r="AZJ445" s="10"/>
      <c r="AZK445" s="10"/>
      <c r="AZL445" s="10"/>
      <c r="AZM445" s="10"/>
      <c r="AZN445" s="10"/>
      <c r="AZO445" s="10"/>
      <c r="AZP445" s="10"/>
      <c r="AZQ445" s="10"/>
      <c r="AZR445" s="10"/>
      <c r="AZS445" s="10"/>
      <c r="AZT445" s="10"/>
      <c r="AZU445" s="10"/>
      <c r="AZV445" s="10"/>
      <c r="AZW445" s="10"/>
      <c r="AZX445" s="10"/>
      <c r="AZY445" s="10"/>
      <c r="AZZ445" s="10"/>
      <c r="BAA445" s="10"/>
      <c r="BAB445" s="10"/>
      <c r="BAC445" s="10"/>
      <c r="BAD445" s="10"/>
      <c r="BAE445" s="10"/>
      <c r="BAF445" s="10"/>
      <c r="BAG445" s="10"/>
      <c r="BAH445" s="10"/>
      <c r="BAI445" s="10"/>
      <c r="BAJ445" s="10"/>
      <c r="BAK445" s="10"/>
      <c r="BAL445" s="10"/>
      <c r="BAM445" s="10"/>
      <c r="BAN445" s="10"/>
      <c r="BAO445" s="10"/>
      <c r="BAP445" s="10"/>
      <c r="BAQ445" s="10"/>
      <c r="BAR445" s="10"/>
      <c r="BAS445" s="10"/>
      <c r="BAT445" s="10"/>
      <c r="BAU445" s="10"/>
      <c r="BAV445" s="10"/>
      <c r="BAW445" s="10"/>
      <c r="BAX445" s="10"/>
      <c r="BAY445" s="10"/>
      <c r="BAZ445" s="10"/>
      <c r="BBA445" s="10"/>
      <c r="BBB445" s="10"/>
      <c r="BBC445" s="10"/>
      <c r="BBD445" s="10"/>
      <c r="BBE445" s="10"/>
      <c r="BBF445" s="10"/>
      <c r="BBG445" s="10"/>
      <c r="BBH445" s="10"/>
      <c r="BBI445" s="10"/>
      <c r="BBJ445" s="10"/>
      <c r="BBK445" s="10"/>
      <c r="BBL445" s="10"/>
      <c r="BBM445" s="10"/>
      <c r="BBN445" s="10"/>
      <c r="BBO445" s="10"/>
      <c r="BBP445" s="10"/>
      <c r="BBQ445" s="10"/>
      <c r="BBR445" s="10"/>
      <c r="BBS445" s="10"/>
      <c r="BBT445" s="10"/>
      <c r="BBU445" s="10"/>
      <c r="BBV445" s="10"/>
      <c r="BBW445" s="10"/>
      <c r="BBX445" s="10"/>
      <c r="BBY445" s="10"/>
      <c r="BBZ445" s="10"/>
      <c r="BCA445" s="10"/>
      <c r="BCB445" s="10"/>
      <c r="BCC445" s="10"/>
      <c r="BCD445" s="10"/>
      <c r="BCE445" s="10"/>
      <c r="BCF445" s="10"/>
      <c r="BCG445" s="10"/>
      <c r="BCH445" s="10"/>
      <c r="BCI445" s="10"/>
      <c r="BCJ445" s="10"/>
      <c r="BCK445" s="10"/>
      <c r="BCL445" s="10"/>
      <c r="BCM445" s="10"/>
      <c r="BCN445" s="10"/>
      <c r="BCO445" s="10"/>
      <c r="BCP445" s="10"/>
      <c r="BCQ445" s="10"/>
      <c r="BCR445" s="10"/>
      <c r="BCS445" s="10"/>
      <c r="BCT445" s="10"/>
    </row>
    <row r="446" spans="1:1450" s="61" customFormat="1" x14ac:dyDescent="0.25">
      <c r="A446" s="115" t="s">
        <v>579</v>
      </c>
      <c r="B446" s="118" t="s">
        <v>579</v>
      </c>
      <c r="C446" s="118" t="s">
        <v>84</v>
      </c>
      <c r="D446" s="118" t="s">
        <v>838</v>
      </c>
      <c r="E446" s="118" t="s">
        <v>837</v>
      </c>
      <c r="F446" s="118" t="s">
        <v>583</v>
      </c>
      <c r="G446" s="53">
        <v>22149</v>
      </c>
      <c r="H446" s="53">
        <v>1395</v>
      </c>
      <c r="I446" s="53">
        <v>752</v>
      </c>
      <c r="J446" s="53"/>
      <c r="K446" s="53"/>
      <c r="L446" s="52"/>
      <c r="M446" s="52"/>
      <c r="N446" s="52"/>
      <c r="O446" s="52">
        <f t="shared" si="70"/>
        <v>1</v>
      </c>
      <c r="P446" s="52"/>
      <c r="Q446" s="55">
        <f>ABS(G446-$K$445)</f>
        <v>3218.2000000000007</v>
      </c>
      <c r="R446" s="56" t="str">
        <f>IF(Q446&gt;$P$445,"",G446)</f>
        <v/>
      </c>
      <c r="S446" s="56" t="str">
        <f t="shared" si="73"/>
        <v/>
      </c>
      <c r="T446" s="52"/>
      <c r="U446" s="52"/>
      <c r="V446" s="52"/>
      <c r="W446" s="55" t="str">
        <f>IF(R446="","",((R446-$T$445)/S446)^2)</f>
        <v/>
      </c>
      <c r="X446" s="52"/>
      <c r="Y446" s="58"/>
      <c r="Z446" s="58"/>
      <c r="AA446" s="58"/>
      <c r="AB446" s="58"/>
      <c r="AC446" s="52"/>
      <c r="AD446" s="52"/>
      <c r="AE446" s="52"/>
      <c r="AF446" s="29"/>
      <c r="AG446" s="60"/>
      <c r="AH446" s="59"/>
      <c r="AI446" s="59"/>
      <c r="AJ446" s="59"/>
      <c r="AK446" s="59"/>
      <c r="AL446" s="52"/>
      <c r="AM446" s="43"/>
      <c r="AN446" s="95"/>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c r="DC446" s="52"/>
      <c r="DD446" s="52"/>
      <c r="DE446" s="52"/>
      <c r="DF446" s="52"/>
      <c r="DG446" s="52"/>
      <c r="DH446" s="52"/>
      <c r="DI446" s="52"/>
      <c r="DJ446" s="52"/>
      <c r="DK446" s="52"/>
      <c r="DL446" s="52"/>
      <c r="DM446" s="52"/>
      <c r="DN446" s="52"/>
      <c r="DO446" s="52"/>
      <c r="DP446" s="52"/>
      <c r="DQ446" s="52"/>
      <c r="DR446" s="52"/>
      <c r="DS446" s="52"/>
      <c r="DT446" s="52"/>
      <c r="DU446" s="52"/>
      <c r="DV446" s="52"/>
      <c r="DW446" s="52"/>
      <c r="DX446" s="52"/>
      <c r="DY446" s="52"/>
      <c r="DZ446" s="52"/>
      <c r="EA446" s="52"/>
      <c r="EB446" s="52"/>
      <c r="EC446" s="52"/>
      <c r="ED446" s="52"/>
      <c r="EE446" s="52"/>
      <c r="EF446" s="52"/>
      <c r="EG446" s="52"/>
      <c r="EH446" s="52"/>
      <c r="EI446" s="52"/>
      <c r="EJ446" s="52"/>
      <c r="EK446" s="52"/>
      <c r="EL446" s="52"/>
      <c r="EM446" s="52"/>
      <c r="EN446" s="52"/>
      <c r="EO446" s="52"/>
      <c r="EP446" s="52"/>
      <c r="EQ446" s="52"/>
      <c r="ER446" s="52"/>
      <c r="ES446" s="52"/>
      <c r="ET446" s="52"/>
      <c r="EU446" s="52"/>
      <c r="EV446" s="52"/>
      <c r="EW446" s="52"/>
      <c r="EX446" s="52"/>
      <c r="EY446" s="52"/>
      <c r="EZ446" s="52"/>
      <c r="FA446" s="52"/>
      <c r="FB446" s="52"/>
      <c r="FC446" s="52"/>
      <c r="FD446" s="52"/>
      <c r="FE446" s="52"/>
      <c r="FF446" s="52"/>
      <c r="FG446" s="52"/>
      <c r="FH446" s="52"/>
      <c r="FI446" s="52"/>
      <c r="FJ446" s="52"/>
      <c r="FK446" s="52"/>
      <c r="FL446" s="52"/>
      <c r="FM446" s="52"/>
      <c r="FN446" s="52"/>
      <c r="FO446" s="52"/>
      <c r="FP446" s="52"/>
      <c r="FQ446" s="52"/>
      <c r="FR446" s="52"/>
      <c r="FS446" s="52"/>
      <c r="FT446" s="52"/>
      <c r="FU446" s="52"/>
      <c r="FV446" s="52"/>
      <c r="FW446" s="52"/>
      <c r="FX446" s="52"/>
      <c r="FY446" s="52"/>
      <c r="FZ446" s="52"/>
      <c r="GA446" s="52"/>
      <c r="GB446" s="52"/>
      <c r="GC446" s="52"/>
      <c r="GD446" s="52"/>
      <c r="GE446" s="52"/>
      <c r="GF446" s="52"/>
      <c r="GG446" s="52"/>
      <c r="GH446" s="52"/>
      <c r="GI446" s="52"/>
      <c r="GJ446" s="52"/>
      <c r="GK446" s="52"/>
      <c r="GL446" s="52"/>
      <c r="GM446" s="52"/>
      <c r="GN446" s="52"/>
      <c r="GO446" s="52"/>
      <c r="GP446" s="52"/>
      <c r="GQ446" s="52"/>
      <c r="GR446" s="52"/>
      <c r="GS446" s="52"/>
      <c r="GT446" s="52"/>
      <c r="GU446" s="52"/>
      <c r="GV446" s="52"/>
      <c r="GW446" s="52"/>
      <c r="GX446" s="52"/>
      <c r="GY446" s="52"/>
      <c r="GZ446" s="52"/>
      <c r="HA446" s="52"/>
      <c r="HB446" s="52"/>
      <c r="HC446" s="52"/>
      <c r="HD446" s="52"/>
      <c r="HE446" s="52"/>
      <c r="HF446" s="52"/>
      <c r="HG446" s="52"/>
      <c r="HH446" s="52"/>
      <c r="HI446" s="52"/>
      <c r="HJ446" s="52"/>
      <c r="HK446" s="52"/>
      <c r="HL446" s="52"/>
      <c r="HM446" s="52"/>
      <c r="HN446" s="52"/>
      <c r="HO446" s="52"/>
      <c r="HP446" s="52"/>
      <c r="HQ446" s="52"/>
      <c r="HR446" s="52"/>
      <c r="HS446" s="52"/>
      <c r="HT446" s="52"/>
      <c r="HU446" s="52"/>
      <c r="HV446" s="52"/>
      <c r="HW446" s="52"/>
      <c r="HX446" s="52"/>
      <c r="HY446" s="52"/>
      <c r="HZ446" s="52"/>
      <c r="IA446" s="52"/>
      <c r="IB446" s="52"/>
      <c r="IC446" s="52"/>
      <c r="ID446" s="52"/>
      <c r="IE446" s="52"/>
      <c r="IF446" s="52"/>
      <c r="IG446" s="52"/>
      <c r="IH446" s="52"/>
      <c r="II446" s="52"/>
      <c r="IJ446" s="52"/>
      <c r="IK446" s="52"/>
      <c r="IL446" s="52"/>
      <c r="IM446" s="52"/>
      <c r="IN446" s="52"/>
      <c r="IO446" s="52"/>
      <c r="IP446" s="52"/>
      <c r="IQ446" s="52"/>
      <c r="IR446" s="52"/>
      <c r="IS446" s="52"/>
      <c r="IT446" s="52"/>
      <c r="IU446" s="52"/>
      <c r="IV446" s="52"/>
      <c r="IW446" s="52"/>
      <c r="IX446" s="52"/>
      <c r="IY446" s="52"/>
      <c r="IZ446" s="52"/>
      <c r="JA446" s="52"/>
      <c r="JB446" s="52"/>
      <c r="JC446" s="52"/>
      <c r="JD446" s="52"/>
      <c r="JE446" s="52"/>
      <c r="JF446" s="52"/>
      <c r="JG446" s="52"/>
      <c r="JH446" s="52"/>
      <c r="JI446" s="52"/>
      <c r="JJ446" s="52"/>
      <c r="JK446" s="52"/>
      <c r="JL446" s="52"/>
      <c r="JM446" s="52"/>
      <c r="JN446" s="52"/>
      <c r="JO446" s="52"/>
      <c r="JP446" s="52"/>
      <c r="JQ446" s="52"/>
      <c r="JR446" s="52"/>
      <c r="JS446" s="52"/>
      <c r="JT446" s="52"/>
      <c r="JU446" s="52"/>
      <c r="JV446" s="52"/>
      <c r="JW446" s="52"/>
      <c r="JX446" s="52"/>
      <c r="JY446" s="52"/>
      <c r="JZ446" s="52"/>
      <c r="KA446" s="52"/>
      <c r="KB446" s="52"/>
      <c r="KC446" s="52"/>
      <c r="KD446" s="52"/>
      <c r="KE446" s="52"/>
      <c r="KF446" s="52"/>
      <c r="KG446" s="52"/>
      <c r="KH446" s="52"/>
      <c r="KI446" s="52"/>
      <c r="KJ446" s="52"/>
      <c r="KK446" s="52"/>
      <c r="KL446" s="52"/>
      <c r="KM446" s="52"/>
      <c r="KN446" s="52"/>
      <c r="KO446" s="52"/>
      <c r="KP446" s="52"/>
      <c r="KQ446" s="52"/>
      <c r="KR446" s="52"/>
      <c r="KS446" s="52"/>
      <c r="KT446" s="52"/>
      <c r="KU446" s="52"/>
      <c r="KV446" s="52"/>
      <c r="KW446" s="52"/>
      <c r="KX446" s="52"/>
      <c r="KY446" s="52"/>
      <c r="KZ446" s="52"/>
      <c r="LA446" s="52"/>
      <c r="LB446" s="52"/>
      <c r="LC446" s="52"/>
      <c r="LD446" s="52"/>
      <c r="LE446" s="52"/>
      <c r="LF446" s="52"/>
      <c r="LG446" s="52"/>
      <c r="LH446" s="52"/>
      <c r="LI446" s="52"/>
      <c r="LJ446" s="52"/>
      <c r="LK446" s="52"/>
      <c r="LL446" s="52"/>
      <c r="LM446" s="52"/>
      <c r="LN446" s="52"/>
      <c r="LO446" s="52"/>
      <c r="LP446" s="52"/>
      <c r="LQ446" s="52"/>
      <c r="LR446" s="52"/>
      <c r="LS446" s="52"/>
      <c r="LT446" s="52"/>
      <c r="LU446" s="52"/>
      <c r="LV446" s="52"/>
      <c r="LW446" s="52"/>
      <c r="LX446" s="52"/>
      <c r="LY446" s="52"/>
      <c r="LZ446" s="52"/>
      <c r="MA446" s="52"/>
      <c r="MB446" s="52"/>
      <c r="MC446" s="52"/>
      <c r="MD446" s="52"/>
      <c r="ME446" s="52"/>
      <c r="MF446" s="52"/>
      <c r="MG446" s="52"/>
      <c r="MH446" s="52"/>
      <c r="MI446" s="52"/>
      <c r="MJ446" s="52"/>
      <c r="MK446" s="52"/>
      <c r="ML446" s="52"/>
      <c r="MM446" s="52"/>
      <c r="MN446" s="52"/>
      <c r="MO446" s="52"/>
      <c r="MP446" s="52"/>
      <c r="MQ446" s="52"/>
      <c r="MR446" s="52"/>
      <c r="MS446" s="52"/>
      <c r="MT446" s="52"/>
      <c r="MU446" s="52"/>
      <c r="MV446" s="52"/>
      <c r="MW446" s="52"/>
      <c r="MX446" s="52"/>
      <c r="MY446" s="52"/>
      <c r="MZ446" s="52"/>
      <c r="NA446" s="52"/>
      <c r="NB446" s="52"/>
      <c r="NC446" s="52"/>
      <c r="ND446" s="52"/>
      <c r="NE446" s="52"/>
      <c r="NF446" s="52"/>
      <c r="NG446" s="52"/>
      <c r="NH446" s="52"/>
      <c r="NI446" s="52"/>
      <c r="NJ446" s="52"/>
      <c r="NK446" s="52"/>
      <c r="NL446" s="52"/>
      <c r="NM446" s="52"/>
      <c r="NN446" s="52"/>
      <c r="NO446" s="52"/>
      <c r="NP446" s="52"/>
      <c r="NQ446" s="52"/>
      <c r="NR446" s="52"/>
      <c r="NS446" s="52"/>
      <c r="NT446" s="52"/>
      <c r="NU446" s="52"/>
      <c r="NV446" s="52"/>
      <c r="NW446" s="52"/>
      <c r="NX446" s="52"/>
      <c r="NY446" s="52"/>
      <c r="NZ446" s="52"/>
      <c r="OA446" s="52"/>
      <c r="OB446" s="52"/>
      <c r="OC446" s="52"/>
      <c r="OD446" s="52"/>
      <c r="OE446" s="52"/>
      <c r="OF446" s="52"/>
      <c r="OG446" s="52"/>
      <c r="OH446" s="52"/>
      <c r="OI446" s="52"/>
      <c r="OJ446" s="52"/>
      <c r="OK446" s="52"/>
      <c r="OL446" s="52"/>
      <c r="OM446" s="52"/>
      <c r="ON446" s="52"/>
      <c r="OO446" s="52"/>
      <c r="OP446" s="52"/>
      <c r="OQ446" s="52"/>
      <c r="OR446" s="52"/>
      <c r="OS446" s="52"/>
      <c r="OT446" s="52"/>
      <c r="OU446" s="52"/>
      <c r="OV446" s="52"/>
      <c r="OW446" s="52"/>
      <c r="OX446" s="52"/>
      <c r="OY446" s="52"/>
      <c r="OZ446" s="52"/>
      <c r="PA446" s="52"/>
      <c r="PB446" s="52"/>
      <c r="PC446" s="52"/>
      <c r="PD446" s="52"/>
      <c r="PE446" s="52"/>
      <c r="PF446" s="52"/>
      <c r="PG446" s="52"/>
      <c r="PH446" s="52"/>
      <c r="PI446" s="52"/>
      <c r="PJ446" s="52"/>
      <c r="PK446" s="52"/>
      <c r="PL446" s="52"/>
      <c r="PM446" s="52"/>
      <c r="PN446" s="52"/>
      <c r="PO446" s="52"/>
      <c r="PP446" s="52"/>
      <c r="PQ446" s="52"/>
      <c r="PR446" s="52"/>
      <c r="PS446" s="52"/>
      <c r="PT446" s="52"/>
      <c r="PU446" s="52"/>
      <c r="PV446" s="52"/>
      <c r="PW446" s="52"/>
      <c r="PX446" s="52"/>
      <c r="PY446" s="52"/>
      <c r="PZ446" s="52"/>
      <c r="QA446" s="52"/>
      <c r="QB446" s="52"/>
      <c r="QC446" s="52"/>
      <c r="QD446" s="52"/>
      <c r="QE446" s="52"/>
      <c r="QF446" s="52"/>
      <c r="QG446" s="52"/>
      <c r="QH446" s="52"/>
      <c r="QI446" s="52"/>
      <c r="QJ446" s="52"/>
      <c r="QK446" s="52"/>
      <c r="QL446" s="52"/>
      <c r="QM446" s="52"/>
      <c r="QN446" s="52"/>
      <c r="QO446" s="52"/>
      <c r="QP446" s="52"/>
      <c r="QQ446" s="52"/>
      <c r="QR446" s="52"/>
      <c r="QS446" s="52"/>
      <c r="QT446" s="52"/>
      <c r="QU446" s="52"/>
      <c r="QV446" s="52"/>
      <c r="QW446" s="52"/>
      <c r="QX446" s="52"/>
      <c r="QY446" s="52"/>
      <c r="QZ446" s="52"/>
      <c r="RA446" s="52"/>
      <c r="RB446" s="52"/>
      <c r="RC446" s="52"/>
      <c r="RD446" s="52"/>
      <c r="RE446" s="52"/>
      <c r="RF446" s="52"/>
      <c r="RG446" s="52"/>
      <c r="RH446" s="52"/>
      <c r="RI446" s="52"/>
      <c r="RJ446" s="52"/>
      <c r="RK446" s="52"/>
      <c r="RL446" s="52"/>
      <c r="RM446" s="52"/>
      <c r="RN446" s="52"/>
      <c r="RO446" s="52"/>
      <c r="RP446" s="52"/>
      <c r="RQ446" s="52"/>
      <c r="RR446" s="52"/>
      <c r="RS446" s="52"/>
      <c r="RT446" s="52"/>
      <c r="RU446" s="52"/>
      <c r="RV446" s="52"/>
      <c r="RW446" s="52"/>
      <c r="RX446" s="52"/>
      <c r="RY446" s="52"/>
      <c r="RZ446" s="52"/>
      <c r="SA446" s="52"/>
      <c r="SB446" s="52"/>
      <c r="SC446" s="52"/>
      <c r="SD446" s="52"/>
      <c r="SE446" s="52"/>
      <c r="SF446" s="52"/>
      <c r="SG446" s="52"/>
      <c r="SH446" s="52"/>
      <c r="SI446" s="52"/>
      <c r="SJ446" s="52"/>
      <c r="SK446" s="52"/>
      <c r="SL446" s="52"/>
      <c r="SM446" s="52"/>
      <c r="SN446" s="52"/>
      <c r="SO446" s="52"/>
      <c r="SP446" s="52"/>
      <c r="SQ446" s="52"/>
      <c r="SR446" s="52"/>
      <c r="SS446" s="52"/>
      <c r="ST446" s="52"/>
      <c r="SU446" s="52"/>
      <c r="SV446" s="52"/>
      <c r="SW446" s="52"/>
      <c r="SX446" s="52"/>
      <c r="SY446" s="52"/>
      <c r="SZ446" s="52"/>
      <c r="TA446" s="52"/>
      <c r="TB446" s="52"/>
      <c r="TC446" s="52"/>
      <c r="TD446" s="52"/>
      <c r="TE446" s="52"/>
      <c r="TF446" s="52"/>
      <c r="TG446" s="52"/>
      <c r="TH446" s="52"/>
      <c r="TI446" s="52"/>
      <c r="TJ446" s="52"/>
      <c r="TK446" s="52"/>
      <c r="TL446" s="52"/>
      <c r="TM446" s="52"/>
      <c r="TN446" s="52"/>
      <c r="TO446" s="52"/>
      <c r="TP446" s="52"/>
      <c r="TQ446" s="52"/>
      <c r="TR446" s="52"/>
      <c r="TS446" s="52"/>
      <c r="TT446" s="52"/>
      <c r="TU446" s="52"/>
      <c r="TV446" s="52"/>
      <c r="TW446" s="52"/>
      <c r="TX446" s="52"/>
      <c r="TY446" s="52"/>
      <c r="TZ446" s="52"/>
      <c r="UA446" s="52"/>
      <c r="UB446" s="52"/>
      <c r="UC446" s="52"/>
      <c r="UD446" s="52"/>
      <c r="UE446" s="52"/>
      <c r="UF446" s="52"/>
      <c r="UG446" s="52"/>
      <c r="UH446" s="52"/>
      <c r="UI446" s="52"/>
      <c r="UJ446" s="52"/>
      <c r="UK446" s="52"/>
      <c r="UL446" s="52"/>
      <c r="UM446" s="52"/>
      <c r="UN446" s="52"/>
      <c r="UO446" s="52"/>
      <c r="UP446" s="52"/>
      <c r="UQ446" s="52"/>
      <c r="UR446" s="52"/>
      <c r="US446" s="52"/>
      <c r="UT446" s="52"/>
      <c r="UU446" s="52"/>
      <c r="UV446" s="52"/>
      <c r="UW446" s="52"/>
      <c r="UX446" s="52"/>
      <c r="UY446" s="52"/>
      <c r="UZ446" s="52"/>
      <c r="VA446" s="52"/>
      <c r="VB446" s="52"/>
      <c r="VC446" s="52"/>
      <c r="VD446" s="52"/>
      <c r="VE446" s="52"/>
      <c r="VF446" s="52"/>
      <c r="VG446" s="52"/>
      <c r="VH446" s="52"/>
      <c r="VI446" s="52"/>
      <c r="VJ446" s="52"/>
      <c r="VK446" s="52"/>
      <c r="VL446" s="52"/>
      <c r="VM446" s="52"/>
      <c r="VN446" s="52"/>
      <c r="VO446" s="52"/>
      <c r="VP446" s="52"/>
      <c r="VQ446" s="52"/>
      <c r="VR446" s="52"/>
      <c r="VS446" s="52"/>
      <c r="VT446" s="52"/>
      <c r="VU446" s="52"/>
      <c r="VV446" s="52"/>
      <c r="VW446" s="52"/>
      <c r="VX446" s="52"/>
      <c r="VY446" s="52"/>
      <c r="VZ446" s="52"/>
      <c r="WA446" s="52"/>
      <c r="WB446" s="52"/>
      <c r="WC446" s="52"/>
      <c r="WD446" s="52"/>
      <c r="WE446" s="52"/>
      <c r="WF446" s="52"/>
      <c r="WG446" s="52"/>
      <c r="WH446" s="52"/>
      <c r="WI446" s="52"/>
      <c r="WJ446" s="52"/>
      <c r="WK446" s="52"/>
      <c r="WL446" s="52"/>
      <c r="WM446" s="52"/>
      <c r="WN446" s="52"/>
      <c r="WO446" s="52"/>
      <c r="WP446" s="52"/>
      <c r="WQ446" s="52"/>
      <c r="WR446" s="52"/>
      <c r="WS446" s="52"/>
      <c r="WT446" s="52"/>
      <c r="WU446" s="52"/>
      <c r="WV446" s="52"/>
      <c r="WW446" s="52"/>
      <c r="WX446" s="52"/>
      <c r="WY446" s="52"/>
      <c r="WZ446" s="52"/>
      <c r="XA446" s="52"/>
      <c r="XB446" s="52"/>
      <c r="XC446" s="52"/>
      <c r="XD446" s="52"/>
      <c r="XE446" s="52"/>
      <c r="XF446" s="52"/>
      <c r="XG446" s="52"/>
      <c r="XH446" s="52"/>
      <c r="XI446" s="52"/>
      <c r="XJ446" s="52"/>
      <c r="XK446" s="52"/>
      <c r="XL446" s="52"/>
      <c r="XM446" s="52"/>
      <c r="XN446" s="52"/>
      <c r="XO446" s="52"/>
      <c r="XP446" s="52"/>
      <c r="XQ446" s="52"/>
      <c r="XR446" s="52"/>
      <c r="XS446" s="52"/>
      <c r="XT446" s="52"/>
      <c r="XU446" s="52"/>
      <c r="XV446" s="52"/>
      <c r="XW446" s="52"/>
      <c r="XX446" s="52"/>
      <c r="XY446" s="52"/>
      <c r="XZ446" s="52"/>
      <c r="YA446" s="52"/>
      <c r="YB446" s="52"/>
      <c r="YC446" s="52"/>
      <c r="YD446" s="52"/>
      <c r="YE446" s="52"/>
      <c r="YF446" s="52"/>
      <c r="YG446" s="52"/>
      <c r="YH446" s="52"/>
      <c r="YI446" s="52"/>
      <c r="YJ446" s="52"/>
      <c r="YK446" s="52"/>
      <c r="YL446" s="52"/>
      <c r="YM446" s="52"/>
      <c r="YN446" s="52"/>
      <c r="YO446" s="52"/>
      <c r="YP446" s="52"/>
      <c r="YQ446" s="52"/>
      <c r="YR446" s="52"/>
      <c r="YS446" s="52"/>
      <c r="YT446" s="52"/>
      <c r="YU446" s="52"/>
      <c r="YV446" s="52"/>
      <c r="YW446" s="52"/>
      <c r="YX446" s="52"/>
      <c r="YY446" s="52"/>
      <c r="YZ446" s="52"/>
      <c r="ZA446" s="52"/>
      <c r="ZB446" s="52"/>
      <c r="ZC446" s="52"/>
      <c r="ZD446" s="52"/>
      <c r="ZE446" s="52"/>
      <c r="ZF446" s="52"/>
      <c r="ZG446" s="52"/>
      <c r="ZH446" s="52"/>
      <c r="ZI446" s="52"/>
      <c r="ZJ446" s="52"/>
      <c r="ZK446" s="52"/>
      <c r="ZL446" s="52"/>
      <c r="ZM446" s="52"/>
      <c r="ZN446" s="52"/>
      <c r="ZO446" s="52"/>
      <c r="ZP446" s="52"/>
      <c r="ZQ446" s="52"/>
      <c r="ZR446" s="52"/>
      <c r="ZS446" s="52"/>
      <c r="ZT446" s="52"/>
      <c r="ZU446" s="52"/>
      <c r="ZV446" s="52"/>
      <c r="ZW446" s="52"/>
      <c r="ZX446" s="52"/>
      <c r="ZY446" s="52"/>
      <c r="ZZ446" s="52"/>
      <c r="AAA446" s="52"/>
      <c r="AAB446" s="52"/>
      <c r="AAC446" s="52"/>
      <c r="AAD446" s="52"/>
      <c r="AAE446" s="52"/>
      <c r="AAF446" s="52"/>
      <c r="AAG446" s="52"/>
      <c r="AAH446" s="52"/>
      <c r="AAI446" s="52"/>
      <c r="AAJ446" s="52"/>
      <c r="AAK446" s="52"/>
      <c r="AAL446" s="52"/>
      <c r="AAM446" s="52"/>
      <c r="AAN446" s="52"/>
      <c r="AAO446" s="52"/>
      <c r="AAP446" s="52"/>
      <c r="AAQ446" s="52"/>
      <c r="AAR446" s="52"/>
      <c r="AAS446" s="52"/>
      <c r="AAT446" s="52"/>
      <c r="AAU446" s="52"/>
      <c r="AAV446" s="52"/>
      <c r="AAW446" s="52"/>
      <c r="AAX446" s="52"/>
      <c r="AAY446" s="52"/>
      <c r="AAZ446" s="52"/>
      <c r="ABA446" s="52"/>
      <c r="ABB446" s="52"/>
      <c r="ABC446" s="52"/>
      <c r="ABD446" s="52"/>
      <c r="ABE446" s="52"/>
      <c r="ABF446" s="52"/>
      <c r="ABG446" s="52"/>
      <c r="ABH446" s="52"/>
      <c r="ABI446" s="52"/>
      <c r="ABJ446" s="52"/>
      <c r="ABK446" s="52"/>
      <c r="ABL446" s="52"/>
      <c r="ABM446" s="52"/>
      <c r="ABN446" s="52"/>
      <c r="ABO446" s="52"/>
      <c r="ABP446" s="52"/>
      <c r="ABQ446" s="52"/>
      <c r="ABR446" s="52"/>
      <c r="ABS446" s="52"/>
      <c r="ABT446" s="52"/>
      <c r="ABU446" s="52"/>
      <c r="ABV446" s="52"/>
      <c r="ABW446" s="52"/>
      <c r="ABX446" s="52"/>
      <c r="ABY446" s="52"/>
      <c r="ABZ446" s="52"/>
      <c r="ACA446" s="52"/>
      <c r="ACB446" s="52"/>
      <c r="ACC446" s="52"/>
      <c r="ACD446" s="52"/>
      <c r="ACE446" s="52"/>
      <c r="ACF446" s="52"/>
      <c r="ACG446" s="52"/>
      <c r="ACH446" s="52"/>
      <c r="ACI446" s="52"/>
      <c r="ACJ446" s="52"/>
      <c r="ACK446" s="52"/>
      <c r="ACL446" s="52"/>
      <c r="ACM446" s="52"/>
      <c r="ACN446" s="52"/>
      <c r="ACO446" s="52"/>
      <c r="ACP446" s="52"/>
      <c r="ACQ446" s="52"/>
      <c r="ACR446" s="52"/>
      <c r="ACS446" s="52"/>
      <c r="ACT446" s="52"/>
      <c r="ACU446" s="52"/>
      <c r="ACV446" s="52"/>
      <c r="ACW446" s="52"/>
      <c r="ACX446" s="52"/>
      <c r="ACY446" s="52"/>
      <c r="ACZ446" s="52"/>
      <c r="ADA446" s="52"/>
      <c r="ADB446" s="52"/>
      <c r="ADC446" s="52"/>
      <c r="ADD446" s="52"/>
      <c r="ADE446" s="52"/>
      <c r="ADF446" s="52"/>
      <c r="ADG446" s="52"/>
      <c r="ADH446" s="52"/>
      <c r="ADI446" s="52"/>
      <c r="ADJ446" s="52"/>
      <c r="ADK446" s="52"/>
      <c r="ADL446" s="52"/>
      <c r="ADM446" s="52"/>
      <c r="ADN446" s="52"/>
      <c r="ADO446" s="52"/>
      <c r="ADP446" s="52"/>
      <c r="ADQ446" s="52"/>
      <c r="ADR446" s="52"/>
      <c r="ADS446" s="52"/>
      <c r="ADT446" s="52"/>
      <c r="ADU446" s="52"/>
      <c r="ADV446" s="52"/>
      <c r="ADW446" s="52"/>
      <c r="ADX446" s="52"/>
      <c r="ADY446" s="52"/>
      <c r="ADZ446" s="52"/>
      <c r="AEA446" s="52"/>
      <c r="AEB446" s="52"/>
      <c r="AEC446" s="52"/>
      <c r="AED446" s="52"/>
      <c r="AEE446" s="52"/>
      <c r="AEF446" s="52"/>
      <c r="AEG446" s="52"/>
      <c r="AEH446" s="52"/>
      <c r="AEI446" s="52"/>
      <c r="AEJ446" s="52"/>
      <c r="AEK446" s="52"/>
      <c r="AEL446" s="52"/>
      <c r="AEM446" s="52"/>
      <c r="AEN446" s="52"/>
      <c r="AEO446" s="52"/>
      <c r="AEP446" s="52"/>
      <c r="AEQ446" s="52"/>
      <c r="AER446" s="52"/>
      <c r="AES446" s="52"/>
      <c r="AET446" s="52"/>
      <c r="AEU446" s="52"/>
      <c r="AEV446" s="52"/>
      <c r="AEW446" s="52"/>
      <c r="AEX446" s="52"/>
      <c r="AEY446" s="52"/>
      <c r="AEZ446" s="52"/>
      <c r="AFA446" s="52"/>
      <c r="AFB446" s="52"/>
      <c r="AFC446" s="52"/>
      <c r="AFD446" s="52"/>
      <c r="AFE446" s="52"/>
      <c r="AFF446" s="52"/>
      <c r="AFG446" s="52"/>
      <c r="AFH446" s="52"/>
      <c r="AFI446" s="52"/>
      <c r="AFJ446" s="52"/>
      <c r="AFK446" s="52"/>
      <c r="AFL446" s="52"/>
      <c r="AFM446" s="52"/>
      <c r="AFN446" s="52"/>
      <c r="AFO446" s="52"/>
      <c r="AFP446" s="52"/>
      <c r="AFQ446" s="52"/>
      <c r="AFR446" s="52"/>
      <c r="AFS446" s="52"/>
      <c r="AFT446" s="52"/>
      <c r="AFU446" s="52"/>
      <c r="AFV446" s="52"/>
      <c r="AFW446" s="52"/>
      <c r="AFX446" s="52"/>
      <c r="AFY446" s="52"/>
      <c r="AFZ446" s="52"/>
      <c r="AGA446" s="52"/>
      <c r="AGB446" s="52"/>
      <c r="AGC446" s="52"/>
      <c r="AGD446" s="52"/>
      <c r="AGE446" s="52"/>
      <c r="AGF446" s="52"/>
      <c r="AGG446" s="52"/>
      <c r="AGH446" s="52"/>
      <c r="AGI446" s="52"/>
      <c r="AGJ446" s="52"/>
      <c r="AGK446" s="52"/>
      <c r="AGL446" s="52"/>
      <c r="AGM446" s="52"/>
      <c r="AGN446" s="52"/>
      <c r="AGO446" s="52"/>
      <c r="AGP446" s="52"/>
      <c r="AGQ446" s="52"/>
      <c r="AGR446" s="52"/>
      <c r="AGS446" s="52"/>
      <c r="AGT446" s="52"/>
      <c r="AGU446" s="52"/>
      <c r="AGV446" s="52"/>
      <c r="AGW446" s="52"/>
      <c r="AGX446" s="52"/>
      <c r="AGY446" s="52"/>
      <c r="AGZ446" s="52"/>
      <c r="AHA446" s="52"/>
      <c r="AHB446" s="52"/>
      <c r="AHC446" s="52"/>
      <c r="AHD446" s="52"/>
      <c r="AHE446" s="52"/>
      <c r="AHF446" s="52"/>
      <c r="AHG446" s="52"/>
      <c r="AHH446" s="52"/>
      <c r="AHI446" s="52"/>
      <c r="AHJ446" s="52"/>
      <c r="AHK446" s="52"/>
      <c r="AHL446" s="52"/>
      <c r="AHM446" s="52"/>
      <c r="AHN446" s="52"/>
      <c r="AHO446" s="52"/>
      <c r="AHP446" s="52"/>
      <c r="AHQ446" s="52"/>
      <c r="AHR446" s="52"/>
      <c r="AHS446" s="52"/>
      <c r="AHT446" s="52"/>
      <c r="AHU446" s="52"/>
      <c r="AHV446" s="52"/>
      <c r="AHW446" s="52"/>
      <c r="AHX446" s="52"/>
      <c r="AHY446" s="52"/>
      <c r="AHZ446" s="52"/>
      <c r="AIA446" s="52"/>
      <c r="AIB446" s="52"/>
      <c r="AIC446" s="52"/>
      <c r="AID446" s="52"/>
      <c r="AIE446" s="52"/>
      <c r="AIF446" s="52"/>
      <c r="AIG446" s="52"/>
      <c r="AIH446" s="52"/>
      <c r="AII446" s="52"/>
      <c r="AIJ446" s="52"/>
      <c r="AIK446" s="52"/>
      <c r="AIL446" s="52"/>
      <c r="AIM446" s="52"/>
      <c r="AIN446" s="52"/>
      <c r="AIO446" s="52"/>
      <c r="AIP446" s="52"/>
      <c r="AIQ446" s="52"/>
      <c r="AIR446" s="52"/>
      <c r="AIS446" s="52"/>
      <c r="AIT446" s="52"/>
      <c r="AIU446" s="52"/>
      <c r="AIV446" s="52"/>
      <c r="AIW446" s="52"/>
      <c r="AIX446" s="52"/>
      <c r="AIY446" s="52"/>
      <c r="AIZ446" s="52"/>
      <c r="AJA446" s="52"/>
      <c r="AJB446" s="52"/>
      <c r="AJC446" s="52"/>
      <c r="AJD446" s="52"/>
      <c r="AJE446" s="52"/>
      <c r="AJF446" s="52"/>
      <c r="AJG446" s="52"/>
      <c r="AJH446" s="52"/>
      <c r="AJI446" s="52"/>
      <c r="AJJ446" s="52"/>
      <c r="AJK446" s="52"/>
      <c r="AJL446" s="52"/>
      <c r="AJM446" s="52"/>
      <c r="AJN446" s="52"/>
      <c r="AJO446" s="52"/>
      <c r="AJP446" s="52"/>
      <c r="AJQ446" s="52"/>
      <c r="AJR446" s="52"/>
      <c r="AJS446" s="52"/>
      <c r="AJT446" s="52"/>
      <c r="AJU446" s="52"/>
      <c r="AJV446" s="52"/>
      <c r="AJW446" s="52"/>
      <c r="AJX446" s="52"/>
      <c r="AJY446" s="52"/>
      <c r="AJZ446" s="52"/>
      <c r="AKA446" s="52"/>
      <c r="AKB446" s="52"/>
      <c r="AKC446" s="52"/>
      <c r="AKD446" s="52"/>
      <c r="AKE446" s="52"/>
      <c r="AKF446" s="52"/>
      <c r="AKG446" s="52"/>
      <c r="AKH446" s="52"/>
      <c r="AKI446" s="52"/>
      <c r="AKJ446" s="52"/>
      <c r="AKK446" s="52"/>
      <c r="AKL446" s="52"/>
      <c r="AKM446" s="52"/>
      <c r="AKN446" s="52"/>
      <c r="AKO446" s="52"/>
      <c r="AKP446" s="52"/>
      <c r="AKQ446" s="52"/>
      <c r="AKR446" s="52"/>
      <c r="AKS446" s="52"/>
      <c r="AKT446" s="52"/>
      <c r="AKU446" s="52"/>
      <c r="AKV446" s="52"/>
      <c r="AKW446" s="52"/>
      <c r="AKX446" s="52"/>
      <c r="AKY446" s="52"/>
      <c r="AKZ446" s="52"/>
      <c r="ALA446" s="52"/>
      <c r="ALB446" s="52"/>
      <c r="ALC446" s="52"/>
      <c r="ALD446" s="52"/>
      <c r="ALE446" s="52"/>
      <c r="ALF446" s="52"/>
      <c r="ALG446" s="52"/>
      <c r="ALH446" s="52"/>
      <c r="ALI446" s="52"/>
      <c r="ALJ446" s="52"/>
      <c r="ALK446" s="52"/>
      <c r="ALL446" s="52"/>
      <c r="ALM446" s="52"/>
      <c r="ALN446" s="52"/>
      <c r="ALO446" s="52"/>
      <c r="ALP446" s="52"/>
      <c r="ALQ446" s="52"/>
      <c r="ALR446" s="52"/>
      <c r="ALS446" s="52"/>
      <c r="ALT446" s="52"/>
      <c r="ALU446" s="52"/>
      <c r="ALV446" s="52"/>
      <c r="ALW446" s="52"/>
      <c r="ALX446" s="52"/>
      <c r="ALY446" s="52"/>
      <c r="ALZ446" s="52"/>
      <c r="AMA446" s="52"/>
      <c r="AMB446" s="52"/>
      <c r="AMC446" s="52"/>
      <c r="AMD446" s="52"/>
      <c r="AME446" s="52"/>
      <c r="AMF446" s="52"/>
      <c r="AMG446" s="52"/>
      <c r="AMH446" s="52"/>
      <c r="AMI446" s="52"/>
      <c r="AMJ446" s="52"/>
      <c r="AMK446" s="52"/>
      <c r="AML446" s="52"/>
      <c r="AMM446" s="52"/>
      <c r="AMN446" s="52"/>
      <c r="AMO446" s="52"/>
      <c r="AMP446" s="52"/>
      <c r="AMQ446" s="52"/>
      <c r="AMR446" s="52"/>
      <c r="AMS446" s="52"/>
      <c r="AMT446" s="52"/>
      <c r="AMU446" s="52"/>
      <c r="AMV446" s="52"/>
      <c r="AMW446" s="52"/>
      <c r="AMX446" s="52"/>
      <c r="AMY446" s="52"/>
      <c r="AMZ446" s="52"/>
      <c r="ANA446" s="52"/>
      <c r="ANB446" s="52"/>
      <c r="ANC446" s="52"/>
      <c r="AND446" s="52"/>
      <c r="ANE446" s="52"/>
      <c r="ANF446" s="52"/>
      <c r="ANG446" s="52"/>
      <c r="ANH446" s="52"/>
      <c r="ANI446" s="52"/>
      <c r="ANJ446" s="52"/>
      <c r="ANK446" s="52"/>
      <c r="ANL446" s="52"/>
      <c r="ANM446" s="52"/>
      <c r="ANN446" s="52"/>
      <c r="ANO446" s="52"/>
      <c r="ANP446" s="52"/>
      <c r="ANQ446" s="52"/>
      <c r="ANR446" s="52"/>
      <c r="ANS446" s="52"/>
      <c r="ANT446" s="52"/>
      <c r="ANU446" s="52"/>
      <c r="ANV446" s="52"/>
      <c r="ANW446" s="52"/>
      <c r="ANX446" s="52"/>
      <c r="ANY446" s="52"/>
      <c r="ANZ446" s="52"/>
      <c r="AOA446" s="52"/>
      <c r="AOB446" s="52"/>
      <c r="AOC446" s="52"/>
      <c r="AOD446" s="52"/>
      <c r="AOE446" s="52"/>
      <c r="AOF446" s="52"/>
      <c r="AOG446" s="52"/>
      <c r="AOH446" s="52"/>
      <c r="AOI446" s="52"/>
      <c r="AOJ446" s="52"/>
      <c r="AOK446" s="52"/>
      <c r="AOL446" s="52"/>
      <c r="AOM446" s="52"/>
      <c r="AON446" s="52"/>
      <c r="AOO446" s="52"/>
      <c r="AOP446" s="52"/>
      <c r="AOQ446" s="52"/>
      <c r="AOR446" s="52"/>
      <c r="AOS446" s="52"/>
      <c r="AOT446" s="52"/>
      <c r="AOU446" s="52"/>
      <c r="AOV446" s="52"/>
      <c r="AOW446" s="52"/>
      <c r="AOX446" s="52"/>
      <c r="AOY446" s="52"/>
      <c r="AOZ446" s="52"/>
      <c r="APA446" s="52"/>
      <c r="APB446" s="52"/>
      <c r="APC446" s="52"/>
      <c r="APD446" s="52"/>
      <c r="APE446" s="52"/>
      <c r="APF446" s="52"/>
      <c r="APG446" s="52"/>
      <c r="APH446" s="52"/>
      <c r="API446" s="52"/>
      <c r="APJ446" s="52"/>
      <c r="APK446" s="52"/>
      <c r="APL446" s="52"/>
      <c r="APM446" s="52"/>
      <c r="APN446" s="52"/>
      <c r="APO446" s="52"/>
      <c r="APP446" s="52"/>
      <c r="APQ446" s="52"/>
      <c r="APR446" s="52"/>
      <c r="APS446" s="52"/>
      <c r="APT446" s="52"/>
      <c r="APU446" s="52"/>
      <c r="APV446" s="52"/>
      <c r="APW446" s="52"/>
      <c r="APX446" s="52"/>
      <c r="APY446" s="52"/>
      <c r="APZ446" s="52"/>
      <c r="AQA446" s="52"/>
      <c r="AQB446" s="52"/>
      <c r="AQC446" s="52"/>
      <c r="AQD446" s="52"/>
      <c r="AQE446" s="52"/>
      <c r="AQF446" s="52"/>
      <c r="AQG446" s="52"/>
      <c r="AQH446" s="52"/>
      <c r="AQI446" s="52"/>
      <c r="AQJ446" s="52"/>
      <c r="AQK446" s="52"/>
      <c r="AQL446" s="52"/>
      <c r="AQM446" s="52"/>
      <c r="AQN446" s="52"/>
      <c r="AQO446" s="52"/>
      <c r="AQP446" s="52"/>
      <c r="AQQ446" s="52"/>
      <c r="AQR446" s="52"/>
      <c r="AQS446" s="52"/>
      <c r="AQT446" s="52"/>
      <c r="AQU446" s="52"/>
      <c r="AQV446" s="52"/>
      <c r="AQW446" s="52"/>
      <c r="AQX446" s="52"/>
      <c r="AQY446" s="52"/>
      <c r="AQZ446" s="52"/>
      <c r="ARA446" s="52"/>
      <c r="ARB446" s="52"/>
      <c r="ARC446" s="52"/>
      <c r="ARD446" s="52"/>
      <c r="ARE446" s="52"/>
      <c r="ARF446" s="52"/>
      <c r="ARG446" s="52"/>
      <c r="ARH446" s="52"/>
      <c r="ARI446" s="52"/>
      <c r="ARJ446" s="52"/>
      <c r="ARK446" s="52"/>
      <c r="ARL446" s="52"/>
      <c r="ARM446" s="52"/>
      <c r="ARN446" s="52"/>
      <c r="ARO446" s="52"/>
      <c r="ARP446" s="52"/>
      <c r="ARQ446" s="52"/>
      <c r="ARR446" s="52"/>
      <c r="ARS446" s="52"/>
      <c r="ART446" s="52"/>
      <c r="ARU446" s="52"/>
      <c r="ARV446" s="52"/>
      <c r="ARW446" s="52"/>
      <c r="ARX446" s="52"/>
      <c r="ARY446" s="52"/>
      <c r="ARZ446" s="52"/>
      <c r="ASA446" s="52"/>
      <c r="ASB446" s="52"/>
      <c r="ASC446" s="52"/>
      <c r="ASD446" s="52"/>
      <c r="ASE446" s="52"/>
      <c r="ASF446" s="52"/>
      <c r="ASG446" s="52"/>
      <c r="ASH446" s="52"/>
      <c r="ASI446" s="52"/>
      <c r="ASJ446" s="52"/>
      <c r="ASK446" s="52"/>
      <c r="ASL446" s="52"/>
      <c r="ASM446" s="52"/>
      <c r="ASN446" s="52"/>
      <c r="ASO446" s="52"/>
      <c r="ASP446" s="52"/>
      <c r="ASQ446" s="52"/>
      <c r="ASR446" s="52"/>
      <c r="ASS446" s="52"/>
      <c r="AST446" s="52"/>
      <c r="ASU446" s="52"/>
      <c r="ASV446" s="52"/>
      <c r="ASW446" s="52"/>
      <c r="ASX446" s="52"/>
      <c r="ASY446" s="52"/>
      <c r="ASZ446" s="52"/>
      <c r="ATA446" s="52"/>
      <c r="ATB446" s="52"/>
      <c r="ATC446" s="52"/>
      <c r="ATD446" s="52"/>
      <c r="ATE446" s="52"/>
      <c r="ATF446" s="52"/>
      <c r="ATG446" s="52"/>
      <c r="ATH446" s="52"/>
      <c r="ATI446" s="52"/>
      <c r="ATJ446" s="52"/>
      <c r="ATK446" s="52"/>
      <c r="ATL446" s="52"/>
      <c r="ATM446" s="52"/>
      <c r="ATN446" s="52"/>
      <c r="ATO446" s="52"/>
      <c r="ATP446" s="52"/>
      <c r="ATQ446" s="52"/>
      <c r="ATR446" s="52"/>
      <c r="ATS446" s="52"/>
      <c r="ATT446" s="52"/>
      <c r="ATU446" s="52"/>
      <c r="ATV446" s="52"/>
      <c r="ATW446" s="52"/>
      <c r="ATX446" s="52"/>
      <c r="ATY446" s="52"/>
      <c r="ATZ446" s="52"/>
      <c r="AUA446" s="52"/>
      <c r="AUB446" s="52"/>
      <c r="AUC446" s="52"/>
      <c r="AUD446" s="52"/>
      <c r="AUE446" s="52"/>
      <c r="AUF446" s="52"/>
      <c r="AUG446" s="52"/>
      <c r="AUH446" s="52"/>
      <c r="AUI446" s="52"/>
      <c r="AUJ446" s="52"/>
      <c r="AUK446" s="52"/>
      <c r="AUL446" s="52"/>
      <c r="AUM446" s="52"/>
      <c r="AUN446" s="52"/>
      <c r="AUO446" s="52"/>
      <c r="AUP446" s="52"/>
      <c r="AUQ446" s="52"/>
      <c r="AUR446" s="52"/>
      <c r="AUS446" s="52"/>
      <c r="AUT446" s="52"/>
      <c r="AUU446" s="52"/>
      <c r="AUV446" s="52"/>
      <c r="AUW446" s="52"/>
      <c r="AUX446" s="52"/>
      <c r="AUY446" s="52"/>
      <c r="AUZ446" s="52"/>
      <c r="AVA446" s="52"/>
      <c r="AVB446" s="52"/>
      <c r="AVC446" s="52"/>
      <c r="AVD446" s="52"/>
      <c r="AVE446" s="52"/>
      <c r="AVF446" s="52"/>
      <c r="AVG446" s="52"/>
      <c r="AVH446" s="52"/>
      <c r="AVI446" s="52"/>
      <c r="AVJ446" s="52"/>
      <c r="AVK446" s="52"/>
      <c r="AVL446" s="52"/>
      <c r="AVM446" s="52"/>
      <c r="AVN446" s="52"/>
      <c r="AVO446" s="52"/>
      <c r="AVP446" s="52"/>
      <c r="AVQ446" s="52"/>
      <c r="AVR446" s="52"/>
      <c r="AVS446" s="52"/>
      <c r="AVT446" s="52"/>
      <c r="AVU446" s="52"/>
      <c r="AVV446" s="52"/>
      <c r="AVW446" s="52"/>
      <c r="AVX446" s="52"/>
      <c r="AVY446" s="52"/>
      <c r="AVZ446" s="52"/>
      <c r="AWA446" s="52"/>
      <c r="AWB446" s="52"/>
      <c r="AWC446" s="52"/>
      <c r="AWD446" s="52"/>
      <c r="AWE446" s="52"/>
      <c r="AWF446" s="52"/>
      <c r="AWG446" s="52"/>
      <c r="AWH446" s="52"/>
      <c r="AWI446" s="52"/>
      <c r="AWJ446" s="52"/>
      <c r="AWK446" s="52"/>
      <c r="AWL446" s="52"/>
      <c r="AWM446" s="52"/>
      <c r="AWN446" s="52"/>
      <c r="AWO446" s="52"/>
      <c r="AWP446" s="52"/>
      <c r="AWQ446" s="52"/>
      <c r="AWR446" s="52"/>
      <c r="AWS446" s="52"/>
      <c r="AWT446" s="52"/>
      <c r="AWU446" s="52"/>
      <c r="AWV446" s="52"/>
      <c r="AWW446" s="52"/>
      <c r="AWX446" s="52"/>
      <c r="AWY446" s="52"/>
      <c r="AWZ446" s="52"/>
      <c r="AXA446" s="52"/>
      <c r="AXB446" s="52"/>
      <c r="AXC446" s="52"/>
      <c r="AXD446" s="52"/>
      <c r="AXE446" s="52"/>
      <c r="AXF446" s="52"/>
      <c r="AXG446" s="52"/>
      <c r="AXH446" s="52"/>
      <c r="AXI446" s="52"/>
      <c r="AXJ446" s="52"/>
      <c r="AXK446" s="52"/>
      <c r="AXL446" s="52"/>
      <c r="AXM446" s="52"/>
      <c r="AXN446" s="52"/>
      <c r="AXO446" s="52"/>
      <c r="AXP446" s="52"/>
      <c r="AXQ446" s="52"/>
      <c r="AXR446" s="52"/>
      <c r="AXS446" s="52"/>
      <c r="AXT446" s="52"/>
      <c r="AXU446" s="52"/>
      <c r="AXV446" s="52"/>
      <c r="AXW446" s="52"/>
      <c r="AXX446" s="52"/>
      <c r="AXY446" s="52"/>
      <c r="AXZ446" s="52"/>
      <c r="AYA446" s="52"/>
      <c r="AYB446" s="52"/>
      <c r="AYC446" s="52"/>
      <c r="AYD446" s="52"/>
      <c r="AYE446" s="52"/>
      <c r="AYF446" s="52"/>
      <c r="AYG446" s="52"/>
      <c r="AYH446" s="52"/>
      <c r="AYI446" s="52"/>
      <c r="AYJ446" s="52"/>
      <c r="AYK446" s="52"/>
      <c r="AYL446" s="52"/>
      <c r="AYM446" s="52"/>
      <c r="AYN446" s="52"/>
      <c r="AYO446" s="52"/>
      <c r="AYP446" s="52"/>
      <c r="AYQ446" s="52"/>
      <c r="AYR446" s="52"/>
      <c r="AYS446" s="52"/>
      <c r="AYT446" s="52"/>
      <c r="AYU446" s="52"/>
      <c r="AYV446" s="52"/>
      <c r="AYW446" s="52"/>
      <c r="AYX446" s="52"/>
      <c r="AYY446" s="52"/>
      <c r="AYZ446" s="52"/>
      <c r="AZA446" s="52"/>
      <c r="AZB446" s="52"/>
      <c r="AZC446" s="52"/>
      <c r="AZD446" s="52"/>
      <c r="AZE446" s="52"/>
      <c r="AZF446" s="52"/>
      <c r="AZG446" s="52"/>
      <c r="AZH446" s="52"/>
      <c r="AZI446" s="52"/>
      <c r="AZJ446" s="52"/>
      <c r="AZK446" s="52"/>
      <c r="AZL446" s="52"/>
      <c r="AZM446" s="52"/>
      <c r="AZN446" s="52"/>
      <c r="AZO446" s="52"/>
      <c r="AZP446" s="52"/>
      <c r="AZQ446" s="52"/>
      <c r="AZR446" s="52"/>
      <c r="AZS446" s="52"/>
      <c r="AZT446" s="52"/>
      <c r="AZU446" s="52"/>
      <c r="AZV446" s="52"/>
      <c r="AZW446" s="52"/>
      <c r="AZX446" s="52"/>
      <c r="AZY446" s="52"/>
      <c r="AZZ446" s="52"/>
      <c r="BAA446" s="52"/>
      <c r="BAB446" s="52"/>
      <c r="BAC446" s="52"/>
      <c r="BAD446" s="52"/>
      <c r="BAE446" s="52"/>
      <c r="BAF446" s="52"/>
      <c r="BAG446" s="52"/>
      <c r="BAH446" s="52"/>
      <c r="BAI446" s="52"/>
      <c r="BAJ446" s="52"/>
      <c r="BAK446" s="52"/>
      <c r="BAL446" s="52"/>
      <c r="BAM446" s="52"/>
      <c r="BAN446" s="52"/>
      <c r="BAO446" s="52"/>
      <c r="BAP446" s="52"/>
      <c r="BAQ446" s="52"/>
      <c r="BAR446" s="52"/>
      <c r="BAS446" s="52"/>
      <c r="BAT446" s="52"/>
      <c r="BAU446" s="52"/>
      <c r="BAV446" s="52"/>
      <c r="BAW446" s="52"/>
      <c r="BAX446" s="52"/>
      <c r="BAY446" s="52"/>
      <c r="BAZ446" s="52"/>
      <c r="BBA446" s="52"/>
      <c r="BBB446" s="52"/>
      <c r="BBC446" s="52"/>
      <c r="BBD446" s="52"/>
      <c r="BBE446" s="52"/>
      <c r="BBF446" s="52"/>
      <c r="BBG446" s="52"/>
      <c r="BBH446" s="52"/>
      <c r="BBI446" s="52"/>
      <c r="BBJ446" s="52"/>
      <c r="BBK446" s="52"/>
      <c r="BBL446" s="52"/>
      <c r="BBM446" s="52"/>
      <c r="BBN446" s="52"/>
      <c r="BBO446" s="52"/>
      <c r="BBP446" s="52"/>
      <c r="BBQ446" s="52"/>
      <c r="BBR446" s="52"/>
      <c r="BBS446" s="52"/>
      <c r="BBT446" s="52"/>
      <c r="BBU446" s="52"/>
      <c r="BBV446" s="52"/>
      <c r="BBW446" s="52"/>
      <c r="BBX446" s="52"/>
      <c r="BBY446" s="52"/>
      <c r="BBZ446" s="52"/>
      <c r="BCA446" s="52"/>
      <c r="BCB446" s="52"/>
      <c r="BCC446" s="52"/>
      <c r="BCD446" s="52"/>
      <c r="BCE446" s="52"/>
      <c r="BCF446" s="52"/>
      <c r="BCG446" s="52"/>
      <c r="BCH446" s="52"/>
      <c r="BCI446" s="52"/>
      <c r="BCJ446" s="52"/>
      <c r="BCK446" s="52"/>
      <c r="BCL446" s="52"/>
      <c r="BCM446" s="52"/>
      <c r="BCN446" s="52"/>
      <c r="BCO446" s="52"/>
      <c r="BCP446" s="52"/>
      <c r="BCQ446" s="52"/>
      <c r="BCR446" s="52"/>
      <c r="BCS446" s="52"/>
      <c r="BCT446" s="52"/>
    </row>
    <row r="447" spans="1:1450" s="37" customFormat="1" x14ac:dyDescent="0.25">
      <c r="A447" s="17" t="s">
        <v>579</v>
      </c>
      <c r="B447" s="14" t="s">
        <v>579</v>
      </c>
      <c r="C447" s="14" t="s">
        <v>84</v>
      </c>
      <c r="D447" s="14" t="s">
        <v>839</v>
      </c>
      <c r="E447" s="14" t="s">
        <v>837</v>
      </c>
      <c r="F447" s="14" t="s">
        <v>586</v>
      </c>
      <c r="G447" s="43">
        <v>16993</v>
      </c>
      <c r="H447" s="43">
        <v>1052</v>
      </c>
      <c r="I447" s="43">
        <v>544</v>
      </c>
      <c r="J447" s="43"/>
      <c r="K447" s="43"/>
      <c r="L447" s="29"/>
      <c r="M447" s="29"/>
      <c r="N447" s="29"/>
      <c r="O447" s="29" t="str">
        <f t="shared" si="70"/>
        <v/>
      </c>
      <c r="P447" s="29"/>
      <c r="Q447" s="44">
        <f>ABS(G447-$K$445)</f>
        <v>1937.7999999999993</v>
      </c>
      <c r="R447" s="30">
        <f>IF(Q447&gt;$P$445,"",G447)</f>
        <v>16993</v>
      </c>
      <c r="S447" s="30">
        <f t="shared" si="73"/>
        <v>544</v>
      </c>
      <c r="T447" s="29"/>
      <c r="U447" s="29"/>
      <c r="V447" s="29"/>
      <c r="W447" s="44">
        <f>IF(R447="","",((R447-$T$445)/S447)^2)</f>
        <v>2.5361343143262136</v>
      </c>
      <c r="X447" s="29"/>
      <c r="Y447" s="31"/>
      <c r="Z447" s="31"/>
      <c r="AA447" s="31"/>
      <c r="AB447" s="31"/>
      <c r="AC447" s="29"/>
      <c r="AD447" s="29"/>
      <c r="AE447" s="29"/>
      <c r="AF447" s="29"/>
      <c r="AG447" s="63"/>
      <c r="AH447" s="32"/>
      <c r="AI447" s="32"/>
      <c r="AJ447" s="32"/>
      <c r="AK447" s="32"/>
      <c r="AL447" s="29"/>
      <c r="AM447" s="43"/>
      <c r="AN447" s="95"/>
      <c r="AO447" s="29"/>
      <c r="AP447" s="29"/>
      <c r="AQ447" s="29"/>
      <c r="AR447" s="29"/>
      <c r="AS447" s="29"/>
      <c r="AT447" s="29"/>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c r="IV447" s="10"/>
      <c r="IW447" s="10"/>
      <c r="IX447" s="10"/>
      <c r="IY447" s="10"/>
      <c r="IZ447" s="10"/>
      <c r="JA447" s="10"/>
      <c r="JB447" s="10"/>
      <c r="JC447" s="10"/>
      <c r="JD447" s="10"/>
      <c r="JE447" s="10"/>
      <c r="JF447" s="10"/>
      <c r="JG447" s="10"/>
      <c r="JH447" s="10"/>
      <c r="JI447" s="10"/>
      <c r="JJ447" s="10"/>
      <c r="JK447" s="10"/>
      <c r="JL447" s="10"/>
      <c r="JM447" s="10"/>
      <c r="JN447" s="10"/>
      <c r="JO447" s="10"/>
      <c r="JP447" s="10"/>
      <c r="JQ447" s="10"/>
      <c r="JR447" s="10"/>
      <c r="JS447" s="10"/>
      <c r="JT447" s="10"/>
      <c r="JU447" s="10"/>
      <c r="JV447" s="10"/>
      <c r="JW447" s="10"/>
      <c r="JX447" s="10"/>
      <c r="JY447" s="10"/>
      <c r="JZ447" s="10"/>
      <c r="KA447" s="10"/>
      <c r="KB447" s="10"/>
      <c r="KC447" s="10"/>
      <c r="KD447" s="10"/>
      <c r="KE447" s="10"/>
      <c r="KF447" s="10"/>
      <c r="KG447" s="10"/>
      <c r="KH447" s="10"/>
      <c r="KI447" s="10"/>
      <c r="KJ447" s="10"/>
      <c r="KK447" s="10"/>
      <c r="KL447" s="10"/>
      <c r="KM447" s="10"/>
      <c r="KN447" s="10"/>
      <c r="KO447" s="10"/>
      <c r="KP447" s="10"/>
      <c r="KQ447" s="10"/>
      <c r="KR447" s="10"/>
      <c r="KS447" s="10"/>
      <c r="KT447" s="10"/>
      <c r="KU447" s="10"/>
      <c r="KV447" s="10"/>
      <c r="KW447" s="10"/>
      <c r="KX447" s="10"/>
      <c r="KY447" s="10"/>
      <c r="KZ447" s="10"/>
      <c r="LA447" s="10"/>
      <c r="LB447" s="10"/>
      <c r="LC447" s="10"/>
      <c r="LD447" s="10"/>
      <c r="LE447" s="10"/>
      <c r="LF447" s="10"/>
      <c r="LG447" s="10"/>
      <c r="LH447" s="10"/>
      <c r="LI447" s="10"/>
      <c r="LJ447" s="10"/>
      <c r="LK447" s="10"/>
      <c r="LL447" s="10"/>
      <c r="LM447" s="10"/>
      <c r="LN447" s="10"/>
      <c r="LO447" s="10"/>
      <c r="LP447" s="10"/>
      <c r="LQ447" s="10"/>
      <c r="LR447" s="10"/>
      <c r="LS447" s="10"/>
      <c r="LT447" s="10"/>
      <c r="LU447" s="10"/>
      <c r="LV447" s="10"/>
      <c r="LW447" s="10"/>
      <c r="LX447" s="10"/>
      <c r="LY447" s="10"/>
      <c r="LZ447" s="10"/>
      <c r="MA447" s="10"/>
      <c r="MB447" s="10"/>
      <c r="MC447" s="10"/>
      <c r="MD447" s="10"/>
      <c r="ME447" s="10"/>
      <c r="MF447" s="10"/>
      <c r="MG447" s="10"/>
      <c r="MH447" s="10"/>
      <c r="MI447" s="10"/>
      <c r="MJ447" s="10"/>
      <c r="MK447" s="10"/>
      <c r="ML447" s="10"/>
      <c r="MM447" s="10"/>
      <c r="MN447" s="10"/>
      <c r="MO447" s="10"/>
      <c r="MP447" s="10"/>
      <c r="MQ447" s="10"/>
      <c r="MR447" s="10"/>
      <c r="MS447" s="10"/>
      <c r="MT447" s="10"/>
      <c r="MU447" s="10"/>
      <c r="MV447" s="10"/>
      <c r="MW447" s="10"/>
      <c r="MX447" s="10"/>
      <c r="MY447" s="10"/>
      <c r="MZ447" s="10"/>
      <c r="NA447" s="10"/>
      <c r="NB447" s="10"/>
      <c r="NC447" s="10"/>
      <c r="ND447" s="10"/>
      <c r="NE447" s="10"/>
      <c r="NF447" s="10"/>
      <c r="NG447" s="10"/>
      <c r="NH447" s="10"/>
      <c r="NI447" s="10"/>
      <c r="NJ447" s="10"/>
      <c r="NK447" s="10"/>
      <c r="NL447" s="10"/>
      <c r="NM447" s="10"/>
      <c r="NN447" s="10"/>
      <c r="NO447" s="10"/>
      <c r="NP447" s="10"/>
      <c r="NQ447" s="10"/>
      <c r="NR447" s="10"/>
      <c r="NS447" s="10"/>
      <c r="NT447" s="10"/>
      <c r="NU447" s="10"/>
      <c r="NV447" s="10"/>
      <c r="NW447" s="10"/>
      <c r="NX447" s="10"/>
      <c r="NY447" s="10"/>
      <c r="NZ447" s="10"/>
      <c r="OA447" s="10"/>
      <c r="OB447" s="10"/>
      <c r="OC447" s="10"/>
      <c r="OD447" s="10"/>
      <c r="OE447" s="10"/>
      <c r="OF447" s="10"/>
      <c r="OG447" s="10"/>
      <c r="OH447" s="10"/>
      <c r="OI447" s="10"/>
      <c r="OJ447" s="10"/>
      <c r="OK447" s="10"/>
      <c r="OL447" s="10"/>
      <c r="OM447" s="10"/>
      <c r="ON447" s="10"/>
      <c r="OO447" s="10"/>
      <c r="OP447" s="10"/>
      <c r="OQ447" s="10"/>
      <c r="OR447" s="10"/>
      <c r="OS447" s="10"/>
      <c r="OT447" s="10"/>
      <c r="OU447" s="10"/>
      <c r="OV447" s="10"/>
      <c r="OW447" s="10"/>
      <c r="OX447" s="10"/>
      <c r="OY447" s="10"/>
      <c r="OZ447" s="10"/>
      <c r="PA447" s="10"/>
      <c r="PB447" s="10"/>
      <c r="PC447" s="10"/>
      <c r="PD447" s="10"/>
      <c r="PE447" s="10"/>
      <c r="PF447" s="10"/>
      <c r="PG447" s="10"/>
      <c r="PH447" s="10"/>
      <c r="PI447" s="10"/>
      <c r="PJ447" s="10"/>
      <c r="PK447" s="10"/>
      <c r="PL447" s="10"/>
      <c r="PM447" s="10"/>
      <c r="PN447" s="10"/>
      <c r="PO447" s="10"/>
      <c r="PP447" s="10"/>
      <c r="PQ447" s="10"/>
      <c r="PR447" s="10"/>
      <c r="PS447" s="10"/>
      <c r="PT447" s="10"/>
      <c r="PU447" s="10"/>
      <c r="PV447" s="10"/>
      <c r="PW447" s="10"/>
      <c r="PX447" s="10"/>
      <c r="PY447" s="10"/>
      <c r="PZ447" s="10"/>
      <c r="QA447" s="10"/>
      <c r="QB447" s="10"/>
      <c r="QC447" s="10"/>
      <c r="QD447" s="10"/>
      <c r="QE447" s="10"/>
      <c r="QF447" s="10"/>
      <c r="QG447" s="10"/>
      <c r="QH447" s="10"/>
      <c r="QI447" s="10"/>
      <c r="QJ447" s="10"/>
      <c r="QK447" s="10"/>
      <c r="QL447" s="10"/>
      <c r="QM447" s="10"/>
      <c r="QN447" s="10"/>
      <c r="QO447" s="10"/>
      <c r="QP447" s="10"/>
      <c r="QQ447" s="10"/>
      <c r="QR447" s="10"/>
      <c r="QS447" s="10"/>
      <c r="QT447" s="10"/>
      <c r="QU447" s="10"/>
      <c r="QV447" s="10"/>
      <c r="QW447" s="10"/>
      <c r="QX447" s="10"/>
      <c r="QY447" s="10"/>
      <c r="QZ447" s="10"/>
      <c r="RA447" s="10"/>
      <c r="RB447" s="10"/>
      <c r="RC447" s="10"/>
      <c r="RD447" s="10"/>
      <c r="RE447" s="10"/>
      <c r="RF447" s="10"/>
      <c r="RG447" s="10"/>
      <c r="RH447" s="10"/>
      <c r="RI447" s="10"/>
      <c r="RJ447" s="10"/>
      <c r="RK447" s="10"/>
      <c r="RL447" s="10"/>
      <c r="RM447" s="10"/>
      <c r="RN447" s="10"/>
      <c r="RO447" s="10"/>
      <c r="RP447" s="10"/>
      <c r="RQ447" s="10"/>
      <c r="RR447" s="10"/>
      <c r="RS447" s="10"/>
      <c r="RT447" s="10"/>
      <c r="RU447" s="10"/>
      <c r="RV447" s="10"/>
      <c r="RW447" s="10"/>
      <c r="RX447" s="10"/>
      <c r="RY447" s="10"/>
      <c r="RZ447" s="10"/>
      <c r="SA447" s="10"/>
      <c r="SB447" s="10"/>
      <c r="SC447" s="10"/>
      <c r="SD447" s="10"/>
      <c r="SE447" s="10"/>
      <c r="SF447" s="10"/>
      <c r="SG447" s="10"/>
      <c r="SH447" s="10"/>
      <c r="SI447" s="10"/>
      <c r="SJ447" s="10"/>
      <c r="SK447" s="10"/>
      <c r="SL447" s="10"/>
      <c r="SM447" s="10"/>
      <c r="SN447" s="10"/>
      <c r="SO447" s="10"/>
      <c r="SP447" s="10"/>
      <c r="SQ447" s="10"/>
      <c r="SR447" s="10"/>
      <c r="SS447" s="10"/>
      <c r="ST447" s="10"/>
      <c r="SU447" s="10"/>
      <c r="SV447" s="10"/>
      <c r="SW447" s="10"/>
      <c r="SX447" s="10"/>
      <c r="SY447" s="10"/>
      <c r="SZ447" s="10"/>
      <c r="TA447" s="10"/>
      <c r="TB447" s="10"/>
      <c r="TC447" s="10"/>
      <c r="TD447" s="10"/>
      <c r="TE447" s="10"/>
      <c r="TF447" s="10"/>
      <c r="TG447" s="10"/>
      <c r="TH447" s="10"/>
      <c r="TI447" s="10"/>
      <c r="TJ447" s="10"/>
      <c r="TK447" s="10"/>
      <c r="TL447" s="10"/>
      <c r="TM447" s="10"/>
      <c r="TN447" s="10"/>
      <c r="TO447" s="10"/>
      <c r="TP447" s="10"/>
      <c r="TQ447" s="10"/>
      <c r="TR447" s="10"/>
      <c r="TS447" s="10"/>
      <c r="TT447" s="10"/>
      <c r="TU447" s="10"/>
      <c r="TV447" s="10"/>
      <c r="TW447" s="10"/>
      <c r="TX447" s="10"/>
      <c r="TY447" s="10"/>
      <c r="TZ447" s="10"/>
      <c r="UA447" s="10"/>
      <c r="UB447" s="10"/>
      <c r="UC447" s="10"/>
      <c r="UD447" s="10"/>
      <c r="UE447" s="10"/>
      <c r="UF447" s="10"/>
      <c r="UG447" s="10"/>
      <c r="UH447" s="10"/>
      <c r="UI447" s="10"/>
      <c r="UJ447" s="10"/>
      <c r="UK447" s="10"/>
      <c r="UL447" s="10"/>
      <c r="UM447" s="10"/>
      <c r="UN447" s="10"/>
      <c r="UO447" s="10"/>
      <c r="UP447" s="10"/>
      <c r="UQ447" s="10"/>
      <c r="UR447" s="10"/>
      <c r="US447" s="10"/>
      <c r="UT447" s="10"/>
      <c r="UU447" s="10"/>
      <c r="UV447" s="10"/>
      <c r="UW447" s="10"/>
      <c r="UX447" s="10"/>
      <c r="UY447" s="10"/>
      <c r="UZ447" s="10"/>
      <c r="VA447" s="10"/>
      <c r="VB447" s="10"/>
      <c r="VC447" s="10"/>
      <c r="VD447" s="10"/>
      <c r="VE447" s="10"/>
      <c r="VF447" s="10"/>
      <c r="VG447" s="10"/>
      <c r="VH447" s="10"/>
      <c r="VI447" s="10"/>
      <c r="VJ447" s="10"/>
      <c r="VK447" s="10"/>
      <c r="VL447" s="10"/>
      <c r="VM447" s="10"/>
      <c r="VN447" s="10"/>
      <c r="VO447" s="10"/>
      <c r="VP447" s="10"/>
      <c r="VQ447" s="10"/>
      <c r="VR447" s="10"/>
      <c r="VS447" s="10"/>
      <c r="VT447" s="10"/>
      <c r="VU447" s="10"/>
      <c r="VV447" s="10"/>
      <c r="VW447" s="10"/>
      <c r="VX447" s="10"/>
      <c r="VY447" s="10"/>
      <c r="VZ447" s="10"/>
      <c r="WA447" s="10"/>
      <c r="WB447" s="10"/>
      <c r="WC447" s="10"/>
      <c r="WD447" s="10"/>
      <c r="WE447" s="10"/>
      <c r="WF447" s="10"/>
      <c r="WG447" s="10"/>
      <c r="WH447" s="10"/>
      <c r="WI447" s="10"/>
      <c r="WJ447" s="10"/>
      <c r="WK447" s="10"/>
      <c r="WL447" s="10"/>
      <c r="WM447" s="10"/>
      <c r="WN447" s="10"/>
      <c r="WO447" s="10"/>
      <c r="WP447" s="10"/>
      <c r="WQ447" s="10"/>
      <c r="WR447" s="10"/>
      <c r="WS447" s="10"/>
      <c r="WT447" s="10"/>
      <c r="WU447" s="10"/>
      <c r="WV447" s="10"/>
      <c r="WW447" s="10"/>
      <c r="WX447" s="10"/>
      <c r="WY447" s="10"/>
      <c r="WZ447" s="10"/>
      <c r="XA447" s="10"/>
      <c r="XB447" s="10"/>
      <c r="XC447" s="10"/>
      <c r="XD447" s="10"/>
      <c r="XE447" s="10"/>
      <c r="XF447" s="10"/>
      <c r="XG447" s="10"/>
      <c r="XH447" s="10"/>
      <c r="XI447" s="10"/>
      <c r="XJ447" s="10"/>
      <c r="XK447" s="10"/>
      <c r="XL447" s="10"/>
      <c r="XM447" s="10"/>
      <c r="XN447" s="10"/>
      <c r="XO447" s="10"/>
      <c r="XP447" s="10"/>
      <c r="XQ447" s="10"/>
      <c r="XR447" s="10"/>
      <c r="XS447" s="10"/>
      <c r="XT447" s="10"/>
      <c r="XU447" s="10"/>
      <c r="XV447" s="10"/>
      <c r="XW447" s="10"/>
      <c r="XX447" s="10"/>
      <c r="XY447" s="10"/>
      <c r="XZ447" s="10"/>
      <c r="YA447" s="10"/>
      <c r="YB447" s="10"/>
      <c r="YC447" s="10"/>
      <c r="YD447" s="10"/>
      <c r="YE447" s="10"/>
      <c r="YF447" s="10"/>
      <c r="YG447" s="10"/>
      <c r="YH447" s="10"/>
      <c r="YI447" s="10"/>
      <c r="YJ447" s="10"/>
      <c r="YK447" s="10"/>
      <c r="YL447" s="10"/>
      <c r="YM447" s="10"/>
      <c r="YN447" s="10"/>
      <c r="YO447" s="10"/>
      <c r="YP447" s="10"/>
      <c r="YQ447" s="10"/>
      <c r="YR447" s="10"/>
      <c r="YS447" s="10"/>
      <c r="YT447" s="10"/>
      <c r="YU447" s="10"/>
      <c r="YV447" s="10"/>
      <c r="YW447" s="10"/>
      <c r="YX447" s="10"/>
      <c r="YY447" s="10"/>
      <c r="YZ447" s="10"/>
      <c r="ZA447" s="10"/>
      <c r="ZB447" s="10"/>
      <c r="ZC447" s="10"/>
      <c r="ZD447" s="10"/>
      <c r="ZE447" s="10"/>
      <c r="ZF447" s="10"/>
      <c r="ZG447" s="10"/>
      <c r="ZH447" s="10"/>
      <c r="ZI447" s="10"/>
      <c r="ZJ447" s="10"/>
      <c r="ZK447" s="10"/>
      <c r="ZL447" s="10"/>
      <c r="ZM447" s="10"/>
      <c r="ZN447" s="10"/>
      <c r="ZO447" s="10"/>
      <c r="ZP447" s="10"/>
      <c r="ZQ447" s="10"/>
      <c r="ZR447" s="10"/>
      <c r="ZS447" s="10"/>
      <c r="ZT447" s="10"/>
      <c r="ZU447" s="10"/>
      <c r="ZV447" s="10"/>
      <c r="ZW447" s="10"/>
      <c r="ZX447" s="10"/>
      <c r="ZY447" s="10"/>
      <c r="ZZ447" s="10"/>
      <c r="AAA447" s="10"/>
      <c r="AAB447" s="10"/>
      <c r="AAC447" s="10"/>
      <c r="AAD447" s="10"/>
      <c r="AAE447" s="10"/>
      <c r="AAF447" s="10"/>
      <c r="AAG447" s="10"/>
      <c r="AAH447" s="10"/>
      <c r="AAI447" s="10"/>
      <c r="AAJ447" s="10"/>
      <c r="AAK447" s="10"/>
      <c r="AAL447" s="10"/>
      <c r="AAM447" s="10"/>
      <c r="AAN447" s="10"/>
      <c r="AAO447" s="10"/>
      <c r="AAP447" s="10"/>
      <c r="AAQ447" s="10"/>
      <c r="AAR447" s="10"/>
      <c r="AAS447" s="10"/>
      <c r="AAT447" s="10"/>
      <c r="AAU447" s="10"/>
      <c r="AAV447" s="10"/>
      <c r="AAW447" s="10"/>
      <c r="AAX447" s="10"/>
      <c r="AAY447" s="10"/>
      <c r="AAZ447" s="10"/>
      <c r="ABA447" s="10"/>
      <c r="ABB447" s="10"/>
      <c r="ABC447" s="10"/>
      <c r="ABD447" s="10"/>
      <c r="ABE447" s="10"/>
      <c r="ABF447" s="10"/>
      <c r="ABG447" s="10"/>
      <c r="ABH447" s="10"/>
      <c r="ABI447" s="10"/>
      <c r="ABJ447" s="10"/>
      <c r="ABK447" s="10"/>
      <c r="ABL447" s="10"/>
      <c r="ABM447" s="10"/>
      <c r="ABN447" s="10"/>
      <c r="ABO447" s="10"/>
      <c r="ABP447" s="10"/>
      <c r="ABQ447" s="10"/>
      <c r="ABR447" s="10"/>
      <c r="ABS447" s="10"/>
      <c r="ABT447" s="10"/>
      <c r="ABU447" s="10"/>
      <c r="ABV447" s="10"/>
      <c r="ABW447" s="10"/>
      <c r="ABX447" s="10"/>
      <c r="ABY447" s="10"/>
      <c r="ABZ447" s="10"/>
      <c r="ACA447" s="10"/>
      <c r="ACB447" s="10"/>
      <c r="ACC447" s="10"/>
      <c r="ACD447" s="10"/>
      <c r="ACE447" s="10"/>
      <c r="ACF447" s="10"/>
      <c r="ACG447" s="10"/>
      <c r="ACH447" s="10"/>
      <c r="ACI447" s="10"/>
      <c r="ACJ447" s="10"/>
      <c r="ACK447" s="10"/>
      <c r="ACL447" s="10"/>
      <c r="ACM447" s="10"/>
      <c r="ACN447" s="10"/>
      <c r="ACO447" s="10"/>
      <c r="ACP447" s="10"/>
      <c r="ACQ447" s="10"/>
      <c r="ACR447" s="10"/>
      <c r="ACS447" s="10"/>
      <c r="ACT447" s="10"/>
      <c r="ACU447" s="10"/>
      <c r="ACV447" s="10"/>
      <c r="ACW447" s="10"/>
      <c r="ACX447" s="10"/>
      <c r="ACY447" s="10"/>
      <c r="ACZ447" s="10"/>
      <c r="ADA447" s="10"/>
      <c r="ADB447" s="10"/>
      <c r="ADC447" s="10"/>
      <c r="ADD447" s="10"/>
      <c r="ADE447" s="10"/>
      <c r="ADF447" s="10"/>
      <c r="ADG447" s="10"/>
      <c r="ADH447" s="10"/>
      <c r="ADI447" s="10"/>
      <c r="ADJ447" s="10"/>
      <c r="ADK447" s="10"/>
      <c r="ADL447" s="10"/>
      <c r="ADM447" s="10"/>
      <c r="ADN447" s="10"/>
      <c r="ADO447" s="10"/>
      <c r="ADP447" s="10"/>
      <c r="ADQ447" s="10"/>
      <c r="ADR447" s="10"/>
      <c r="ADS447" s="10"/>
      <c r="ADT447" s="10"/>
      <c r="ADU447" s="10"/>
      <c r="ADV447" s="10"/>
      <c r="ADW447" s="10"/>
      <c r="ADX447" s="10"/>
      <c r="ADY447" s="10"/>
      <c r="ADZ447" s="10"/>
      <c r="AEA447" s="10"/>
      <c r="AEB447" s="10"/>
      <c r="AEC447" s="10"/>
      <c r="AED447" s="10"/>
      <c r="AEE447" s="10"/>
      <c r="AEF447" s="10"/>
      <c r="AEG447" s="10"/>
      <c r="AEH447" s="10"/>
      <c r="AEI447" s="10"/>
      <c r="AEJ447" s="10"/>
      <c r="AEK447" s="10"/>
      <c r="AEL447" s="10"/>
      <c r="AEM447" s="10"/>
      <c r="AEN447" s="10"/>
      <c r="AEO447" s="10"/>
      <c r="AEP447" s="10"/>
      <c r="AEQ447" s="10"/>
      <c r="AER447" s="10"/>
      <c r="AES447" s="10"/>
      <c r="AET447" s="10"/>
      <c r="AEU447" s="10"/>
      <c r="AEV447" s="10"/>
      <c r="AEW447" s="10"/>
      <c r="AEX447" s="10"/>
      <c r="AEY447" s="10"/>
      <c r="AEZ447" s="10"/>
      <c r="AFA447" s="10"/>
      <c r="AFB447" s="10"/>
      <c r="AFC447" s="10"/>
      <c r="AFD447" s="10"/>
      <c r="AFE447" s="10"/>
      <c r="AFF447" s="10"/>
      <c r="AFG447" s="10"/>
      <c r="AFH447" s="10"/>
      <c r="AFI447" s="10"/>
      <c r="AFJ447" s="10"/>
      <c r="AFK447" s="10"/>
      <c r="AFL447" s="10"/>
      <c r="AFM447" s="10"/>
      <c r="AFN447" s="10"/>
      <c r="AFO447" s="10"/>
      <c r="AFP447" s="10"/>
      <c r="AFQ447" s="10"/>
      <c r="AFR447" s="10"/>
      <c r="AFS447" s="10"/>
      <c r="AFT447" s="10"/>
      <c r="AFU447" s="10"/>
      <c r="AFV447" s="10"/>
      <c r="AFW447" s="10"/>
      <c r="AFX447" s="10"/>
      <c r="AFY447" s="10"/>
      <c r="AFZ447" s="10"/>
      <c r="AGA447" s="10"/>
      <c r="AGB447" s="10"/>
      <c r="AGC447" s="10"/>
      <c r="AGD447" s="10"/>
      <c r="AGE447" s="10"/>
      <c r="AGF447" s="10"/>
      <c r="AGG447" s="10"/>
      <c r="AGH447" s="10"/>
      <c r="AGI447" s="10"/>
      <c r="AGJ447" s="10"/>
      <c r="AGK447" s="10"/>
      <c r="AGL447" s="10"/>
      <c r="AGM447" s="10"/>
      <c r="AGN447" s="10"/>
      <c r="AGO447" s="10"/>
      <c r="AGP447" s="10"/>
      <c r="AGQ447" s="10"/>
      <c r="AGR447" s="10"/>
      <c r="AGS447" s="10"/>
      <c r="AGT447" s="10"/>
      <c r="AGU447" s="10"/>
      <c r="AGV447" s="10"/>
      <c r="AGW447" s="10"/>
      <c r="AGX447" s="10"/>
      <c r="AGY447" s="10"/>
      <c r="AGZ447" s="10"/>
      <c r="AHA447" s="10"/>
      <c r="AHB447" s="10"/>
      <c r="AHC447" s="10"/>
      <c r="AHD447" s="10"/>
      <c r="AHE447" s="10"/>
      <c r="AHF447" s="10"/>
      <c r="AHG447" s="10"/>
      <c r="AHH447" s="10"/>
      <c r="AHI447" s="10"/>
      <c r="AHJ447" s="10"/>
      <c r="AHK447" s="10"/>
      <c r="AHL447" s="10"/>
      <c r="AHM447" s="10"/>
      <c r="AHN447" s="10"/>
      <c r="AHO447" s="10"/>
      <c r="AHP447" s="10"/>
      <c r="AHQ447" s="10"/>
      <c r="AHR447" s="10"/>
      <c r="AHS447" s="10"/>
      <c r="AHT447" s="10"/>
      <c r="AHU447" s="10"/>
      <c r="AHV447" s="10"/>
      <c r="AHW447" s="10"/>
      <c r="AHX447" s="10"/>
      <c r="AHY447" s="10"/>
      <c r="AHZ447" s="10"/>
      <c r="AIA447" s="10"/>
      <c r="AIB447" s="10"/>
      <c r="AIC447" s="10"/>
      <c r="AID447" s="10"/>
      <c r="AIE447" s="10"/>
      <c r="AIF447" s="10"/>
      <c r="AIG447" s="10"/>
      <c r="AIH447" s="10"/>
      <c r="AII447" s="10"/>
      <c r="AIJ447" s="10"/>
      <c r="AIK447" s="10"/>
      <c r="AIL447" s="10"/>
      <c r="AIM447" s="10"/>
      <c r="AIN447" s="10"/>
      <c r="AIO447" s="10"/>
      <c r="AIP447" s="10"/>
      <c r="AIQ447" s="10"/>
      <c r="AIR447" s="10"/>
      <c r="AIS447" s="10"/>
      <c r="AIT447" s="10"/>
      <c r="AIU447" s="10"/>
      <c r="AIV447" s="10"/>
      <c r="AIW447" s="10"/>
      <c r="AIX447" s="10"/>
      <c r="AIY447" s="10"/>
      <c r="AIZ447" s="10"/>
      <c r="AJA447" s="10"/>
      <c r="AJB447" s="10"/>
      <c r="AJC447" s="10"/>
      <c r="AJD447" s="10"/>
      <c r="AJE447" s="10"/>
      <c r="AJF447" s="10"/>
      <c r="AJG447" s="10"/>
      <c r="AJH447" s="10"/>
      <c r="AJI447" s="10"/>
      <c r="AJJ447" s="10"/>
      <c r="AJK447" s="10"/>
      <c r="AJL447" s="10"/>
      <c r="AJM447" s="10"/>
      <c r="AJN447" s="10"/>
      <c r="AJO447" s="10"/>
      <c r="AJP447" s="10"/>
      <c r="AJQ447" s="10"/>
      <c r="AJR447" s="10"/>
      <c r="AJS447" s="10"/>
      <c r="AJT447" s="10"/>
      <c r="AJU447" s="10"/>
      <c r="AJV447" s="10"/>
      <c r="AJW447" s="10"/>
      <c r="AJX447" s="10"/>
      <c r="AJY447" s="10"/>
      <c r="AJZ447" s="10"/>
      <c r="AKA447" s="10"/>
      <c r="AKB447" s="10"/>
      <c r="AKC447" s="10"/>
      <c r="AKD447" s="10"/>
      <c r="AKE447" s="10"/>
      <c r="AKF447" s="10"/>
      <c r="AKG447" s="10"/>
      <c r="AKH447" s="10"/>
      <c r="AKI447" s="10"/>
      <c r="AKJ447" s="10"/>
      <c r="AKK447" s="10"/>
      <c r="AKL447" s="10"/>
      <c r="AKM447" s="10"/>
      <c r="AKN447" s="10"/>
      <c r="AKO447" s="10"/>
      <c r="AKP447" s="10"/>
      <c r="AKQ447" s="10"/>
      <c r="AKR447" s="10"/>
      <c r="AKS447" s="10"/>
      <c r="AKT447" s="10"/>
      <c r="AKU447" s="10"/>
      <c r="AKV447" s="10"/>
      <c r="AKW447" s="10"/>
      <c r="AKX447" s="10"/>
      <c r="AKY447" s="10"/>
      <c r="AKZ447" s="10"/>
      <c r="ALA447" s="10"/>
      <c r="ALB447" s="10"/>
      <c r="ALC447" s="10"/>
      <c r="ALD447" s="10"/>
      <c r="ALE447" s="10"/>
      <c r="ALF447" s="10"/>
      <c r="ALG447" s="10"/>
      <c r="ALH447" s="10"/>
      <c r="ALI447" s="10"/>
      <c r="ALJ447" s="10"/>
      <c r="ALK447" s="10"/>
      <c r="ALL447" s="10"/>
      <c r="ALM447" s="10"/>
      <c r="ALN447" s="10"/>
      <c r="ALO447" s="10"/>
      <c r="ALP447" s="10"/>
      <c r="ALQ447" s="10"/>
      <c r="ALR447" s="10"/>
      <c r="ALS447" s="10"/>
      <c r="ALT447" s="10"/>
      <c r="ALU447" s="10"/>
      <c r="ALV447" s="10"/>
      <c r="ALW447" s="10"/>
      <c r="ALX447" s="10"/>
      <c r="ALY447" s="10"/>
      <c r="ALZ447" s="10"/>
      <c r="AMA447" s="10"/>
      <c r="AMB447" s="10"/>
      <c r="AMC447" s="10"/>
      <c r="AMD447" s="10"/>
      <c r="AME447" s="10"/>
      <c r="AMF447" s="10"/>
      <c r="AMG447" s="10"/>
      <c r="AMH447" s="10"/>
      <c r="AMI447" s="10"/>
      <c r="AMJ447" s="10"/>
      <c r="AMK447" s="10"/>
      <c r="AML447" s="10"/>
      <c r="AMM447" s="10"/>
      <c r="AMN447" s="10"/>
      <c r="AMO447" s="10"/>
      <c r="AMP447" s="10"/>
      <c r="AMQ447" s="10"/>
      <c r="AMR447" s="10"/>
      <c r="AMS447" s="10"/>
      <c r="AMT447" s="10"/>
      <c r="AMU447" s="10"/>
      <c r="AMV447" s="10"/>
      <c r="AMW447" s="10"/>
      <c r="AMX447" s="10"/>
      <c r="AMY447" s="10"/>
      <c r="AMZ447" s="10"/>
      <c r="ANA447" s="10"/>
      <c r="ANB447" s="10"/>
      <c r="ANC447" s="10"/>
      <c r="AND447" s="10"/>
      <c r="ANE447" s="10"/>
      <c r="ANF447" s="10"/>
      <c r="ANG447" s="10"/>
      <c r="ANH447" s="10"/>
      <c r="ANI447" s="10"/>
      <c r="ANJ447" s="10"/>
      <c r="ANK447" s="10"/>
      <c r="ANL447" s="10"/>
      <c r="ANM447" s="10"/>
      <c r="ANN447" s="10"/>
      <c r="ANO447" s="10"/>
      <c r="ANP447" s="10"/>
      <c r="ANQ447" s="10"/>
      <c r="ANR447" s="10"/>
      <c r="ANS447" s="10"/>
      <c r="ANT447" s="10"/>
      <c r="ANU447" s="10"/>
      <c r="ANV447" s="10"/>
      <c r="ANW447" s="10"/>
      <c r="ANX447" s="10"/>
      <c r="ANY447" s="10"/>
      <c r="ANZ447" s="10"/>
      <c r="AOA447" s="10"/>
      <c r="AOB447" s="10"/>
      <c r="AOC447" s="10"/>
      <c r="AOD447" s="10"/>
      <c r="AOE447" s="10"/>
      <c r="AOF447" s="10"/>
      <c r="AOG447" s="10"/>
      <c r="AOH447" s="10"/>
      <c r="AOI447" s="10"/>
      <c r="AOJ447" s="10"/>
      <c r="AOK447" s="10"/>
      <c r="AOL447" s="10"/>
      <c r="AOM447" s="10"/>
      <c r="AON447" s="10"/>
      <c r="AOO447" s="10"/>
      <c r="AOP447" s="10"/>
      <c r="AOQ447" s="10"/>
      <c r="AOR447" s="10"/>
      <c r="AOS447" s="10"/>
      <c r="AOT447" s="10"/>
      <c r="AOU447" s="10"/>
      <c r="AOV447" s="10"/>
      <c r="AOW447" s="10"/>
      <c r="AOX447" s="10"/>
      <c r="AOY447" s="10"/>
      <c r="AOZ447" s="10"/>
      <c r="APA447" s="10"/>
      <c r="APB447" s="10"/>
      <c r="APC447" s="10"/>
      <c r="APD447" s="10"/>
      <c r="APE447" s="10"/>
      <c r="APF447" s="10"/>
      <c r="APG447" s="10"/>
      <c r="APH447" s="10"/>
      <c r="API447" s="10"/>
      <c r="APJ447" s="10"/>
      <c r="APK447" s="10"/>
      <c r="APL447" s="10"/>
      <c r="APM447" s="10"/>
      <c r="APN447" s="10"/>
      <c r="APO447" s="10"/>
      <c r="APP447" s="10"/>
      <c r="APQ447" s="10"/>
      <c r="APR447" s="10"/>
      <c r="APS447" s="10"/>
      <c r="APT447" s="10"/>
      <c r="APU447" s="10"/>
      <c r="APV447" s="10"/>
      <c r="APW447" s="10"/>
      <c r="APX447" s="10"/>
      <c r="APY447" s="10"/>
      <c r="APZ447" s="10"/>
      <c r="AQA447" s="10"/>
      <c r="AQB447" s="10"/>
      <c r="AQC447" s="10"/>
      <c r="AQD447" s="10"/>
      <c r="AQE447" s="10"/>
      <c r="AQF447" s="10"/>
      <c r="AQG447" s="10"/>
      <c r="AQH447" s="10"/>
      <c r="AQI447" s="10"/>
      <c r="AQJ447" s="10"/>
      <c r="AQK447" s="10"/>
      <c r="AQL447" s="10"/>
      <c r="AQM447" s="10"/>
      <c r="AQN447" s="10"/>
      <c r="AQO447" s="10"/>
      <c r="AQP447" s="10"/>
      <c r="AQQ447" s="10"/>
      <c r="AQR447" s="10"/>
      <c r="AQS447" s="10"/>
      <c r="AQT447" s="10"/>
      <c r="AQU447" s="10"/>
      <c r="AQV447" s="10"/>
      <c r="AQW447" s="10"/>
      <c r="AQX447" s="10"/>
      <c r="AQY447" s="10"/>
      <c r="AQZ447" s="10"/>
      <c r="ARA447" s="10"/>
      <c r="ARB447" s="10"/>
      <c r="ARC447" s="10"/>
      <c r="ARD447" s="10"/>
      <c r="ARE447" s="10"/>
      <c r="ARF447" s="10"/>
      <c r="ARG447" s="10"/>
      <c r="ARH447" s="10"/>
      <c r="ARI447" s="10"/>
      <c r="ARJ447" s="10"/>
      <c r="ARK447" s="10"/>
      <c r="ARL447" s="10"/>
      <c r="ARM447" s="10"/>
      <c r="ARN447" s="10"/>
      <c r="ARO447" s="10"/>
      <c r="ARP447" s="10"/>
      <c r="ARQ447" s="10"/>
      <c r="ARR447" s="10"/>
      <c r="ARS447" s="10"/>
      <c r="ART447" s="10"/>
      <c r="ARU447" s="10"/>
      <c r="ARV447" s="10"/>
      <c r="ARW447" s="10"/>
      <c r="ARX447" s="10"/>
      <c r="ARY447" s="10"/>
      <c r="ARZ447" s="10"/>
      <c r="ASA447" s="10"/>
      <c r="ASB447" s="10"/>
      <c r="ASC447" s="10"/>
      <c r="ASD447" s="10"/>
      <c r="ASE447" s="10"/>
      <c r="ASF447" s="10"/>
      <c r="ASG447" s="10"/>
      <c r="ASH447" s="10"/>
      <c r="ASI447" s="10"/>
      <c r="ASJ447" s="10"/>
      <c r="ASK447" s="10"/>
      <c r="ASL447" s="10"/>
      <c r="ASM447" s="10"/>
      <c r="ASN447" s="10"/>
      <c r="ASO447" s="10"/>
      <c r="ASP447" s="10"/>
      <c r="ASQ447" s="10"/>
      <c r="ASR447" s="10"/>
      <c r="ASS447" s="10"/>
      <c r="AST447" s="10"/>
      <c r="ASU447" s="10"/>
      <c r="ASV447" s="10"/>
      <c r="ASW447" s="10"/>
      <c r="ASX447" s="10"/>
      <c r="ASY447" s="10"/>
      <c r="ASZ447" s="10"/>
      <c r="ATA447" s="10"/>
      <c r="ATB447" s="10"/>
      <c r="ATC447" s="10"/>
      <c r="ATD447" s="10"/>
      <c r="ATE447" s="10"/>
      <c r="ATF447" s="10"/>
      <c r="ATG447" s="10"/>
      <c r="ATH447" s="10"/>
      <c r="ATI447" s="10"/>
      <c r="ATJ447" s="10"/>
      <c r="ATK447" s="10"/>
      <c r="ATL447" s="10"/>
      <c r="ATM447" s="10"/>
      <c r="ATN447" s="10"/>
      <c r="ATO447" s="10"/>
      <c r="ATP447" s="10"/>
      <c r="ATQ447" s="10"/>
      <c r="ATR447" s="10"/>
      <c r="ATS447" s="10"/>
      <c r="ATT447" s="10"/>
      <c r="ATU447" s="10"/>
      <c r="ATV447" s="10"/>
      <c r="ATW447" s="10"/>
      <c r="ATX447" s="10"/>
      <c r="ATY447" s="10"/>
      <c r="ATZ447" s="10"/>
      <c r="AUA447" s="10"/>
      <c r="AUB447" s="10"/>
      <c r="AUC447" s="10"/>
      <c r="AUD447" s="10"/>
      <c r="AUE447" s="10"/>
      <c r="AUF447" s="10"/>
      <c r="AUG447" s="10"/>
      <c r="AUH447" s="10"/>
      <c r="AUI447" s="10"/>
      <c r="AUJ447" s="10"/>
      <c r="AUK447" s="10"/>
      <c r="AUL447" s="10"/>
      <c r="AUM447" s="10"/>
      <c r="AUN447" s="10"/>
      <c r="AUO447" s="10"/>
      <c r="AUP447" s="10"/>
      <c r="AUQ447" s="10"/>
      <c r="AUR447" s="10"/>
      <c r="AUS447" s="10"/>
      <c r="AUT447" s="10"/>
      <c r="AUU447" s="10"/>
      <c r="AUV447" s="10"/>
      <c r="AUW447" s="10"/>
      <c r="AUX447" s="10"/>
      <c r="AUY447" s="10"/>
      <c r="AUZ447" s="10"/>
      <c r="AVA447" s="10"/>
      <c r="AVB447" s="10"/>
      <c r="AVC447" s="10"/>
      <c r="AVD447" s="10"/>
      <c r="AVE447" s="10"/>
      <c r="AVF447" s="10"/>
      <c r="AVG447" s="10"/>
      <c r="AVH447" s="10"/>
      <c r="AVI447" s="10"/>
      <c r="AVJ447" s="10"/>
      <c r="AVK447" s="10"/>
      <c r="AVL447" s="10"/>
      <c r="AVM447" s="10"/>
      <c r="AVN447" s="10"/>
      <c r="AVO447" s="10"/>
      <c r="AVP447" s="10"/>
      <c r="AVQ447" s="10"/>
      <c r="AVR447" s="10"/>
      <c r="AVS447" s="10"/>
      <c r="AVT447" s="10"/>
      <c r="AVU447" s="10"/>
      <c r="AVV447" s="10"/>
      <c r="AVW447" s="10"/>
      <c r="AVX447" s="10"/>
      <c r="AVY447" s="10"/>
      <c r="AVZ447" s="10"/>
      <c r="AWA447" s="10"/>
      <c r="AWB447" s="10"/>
      <c r="AWC447" s="10"/>
      <c r="AWD447" s="10"/>
      <c r="AWE447" s="10"/>
      <c r="AWF447" s="10"/>
      <c r="AWG447" s="10"/>
      <c r="AWH447" s="10"/>
      <c r="AWI447" s="10"/>
      <c r="AWJ447" s="10"/>
      <c r="AWK447" s="10"/>
      <c r="AWL447" s="10"/>
      <c r="AWM447" s="10"/>
      <c r="AWN447" s="10"/>
      <c r="AWO447" s="10"/>
      <c r="AWP447" s="10"/>
      <c r="AWQ447" s="10"/>
      <c r="AWR447" s="10"/>
      <c r="AWS447" s="10"/>
      <c r="AWT447" s="10"/>
      <c r="AWU447" s="10"/>
      <c r="AWV447" s="10"/>
      <c r="AWW447" s="10"/>
      <c r="AWX447" s="10"/>
      <c r="AWY447" s="10"/>
      <c r="AWZ447" s="10"/>
      <c r="AXA447" s="10"/>
      <c r="AXB447" s="10"/>
      <c r="AXC447" s="10"/>
      <c r="AXD447" s="10"/>
      <c r="AXE447" s="10"/>
      <c r="AXF447" s="10"/>
      <c r="AXG447" s="10"/>
      <c r="AXH447" s="10"/>
      <c r="AXI447" s="10"/>
      <c r="AXJ447" s="10"/>
      <c r="AXK447" s="10"/>
      <c r="AXL447" s="10"/>
      <c r="AXM447" s="10"/>
      <c r="AXN447" s="10"/>
      <c r="AXO447" s="10"/>
      <c r="AXP447" s="10"/>
      <c r="AXQ447" s="10"/>
      <c r="AXR447" s="10"/>
      <c r="AXS447" s="10"/>
      <c r="AXT447" s="10"/>
      <c r="AXU447" s="10"/>
      <c r="AXV447" s="10"/>
      <c r="AXW447" s="10"/>
      <c r="AXX447" s="10"/>
      <c r="AXY447" s="10"/>
      <c r="AXZ447" s="10"/>
      <c r="AYA447" s="10"/>
      <c r="AYB447" s="10"/>
      <c r="AYC447" s="10"/>
      <c r="AYD447" s="10"/>
      <c r="AYE447" s="10"/>
      <c r="AYF447" s="10"/>
      <c r="AYG447" s="10"/>
      <c r="AYH447" s="10"/>
      <c r="AYI447" s="10"/>
      <c r="AYJ447" s="10"/>
      <c r="AYK447" s="10"/>
      <c r="AYL447" s="10"/>
      <c r="AYM447" s="10"/>
      <c r="AYN447" s="10"/>
      <c r="AYO447" s="10"/>
      <c r="AYP447" s="10"/>
      <c r="AYQ447" s="10"/>
      <c r="AYR447" s="10"/>
      <c r="AYS447" s="10"/>
      <c r="AYT447" s="10"/>
      <c r="AYU447" s="10"/>
      <c r="AYV447" s="10"/>
      <c r="AYW447" s="10"/>
      <c r="AYX447" s="10"/>
      <c r="AYY447" s="10"/>
      <c r="AYZ447" s="10"/>
      <c r="AZA447" s="10"/>
      <c r="AZB447" s="10"/>
      <c r="AZC447" s="10"/>
      <c r="AZD447" s="10"/>
      <c r="AZE447" s="10"/>
      <c r="AZF447" s="10"/>
      <c r="AZG447" s="10"/>
      <c r="AZH447" s="10"/>
      <c r="AZI447" s="10"/>
      <c r="AZJ447" s="10"/>
      <c r="AZK447" s="10"/>
      <c r="AZL447" s="10"/>
      <c r="AZM447" s="10"/>
      <c r="AZN447" s="10"/>
      <c r="AZO447" s="10"/>
      <c r="AZP447" s="10"/>
      <c r="AZQ447" s="10"/>
      <c r="AZR447" s="10"/>
      <c r="AZS447" s="10"/>
      <c r="AZT447" s="10"/>
      <c r="AZU447" s="10"/>
      <c r="AZV447" s="10"/>
      <c r="AZW447" s="10"/>
      <c r="AZX447" s="10"/>
      <c r="AZY447" s="10"/>
      <c r="AZZ447" s="10"/>
      <c r="BAA447" s="10"/>
      <c r="BAB447" s="10"/>
      <c r="BAC447" s="10"/>
      <c r="BAD447" s="10"/>
      <c r="BAE447" s="10"/>
      <c r="BAF447" s="10"/>
      <c r="BAG447" s="10"/>
      <c r="BAH447" s="10"/>
      <c r="BAI447" s="10"/>
      <c r="BAJ447" s="10"/>
      <c r="BAK447" s="10"/>
      <c r="BAL447" s="10"/>
      <c r="BAM447" s="10"/>
      <c r="BAN447" s="10"/>
      <c r="BAO447" s="10"/>
      <c r="BAP447" s="10"/>
      <c r="BAQ447" s="10"/>
      <c r="BAR447" s="10"/>
      <c r="BAS447" s="10"/>
      <c r="BAT447" s="10"/>
      <c r="BAU447" s="10"/>
      <c r="BAV447" s="10"/>
      <c r="BAW447" s="10"/>
      <c r="BAX447" s="10"/>
      <c r="BAY447" s="10"/>
      <c r="BAZ447" s="10"/>
      <c r="BBA447" s="10"/>
      <c r="BBB447" s="10"/>
      <c r="BBC447" s="10"/>
      <c r="BBD447" s="10"/>
      <c r="BBE447" s="10"/>
      <c r="BBF447" s="10"/>
      <c r="BBG447" s="10"/>
      <c r="BBH447" s="10"/>
      <c r="BBI447" s="10"/>
      <c r="BBJ447" s="10"/>
      <c r="BBK447" s="10"/>
      <c r="BBL447" s="10"/>
      <c r="BBM447" s="10"/>
      <c r="BBN447" s="10"/>
      <c r="BBO447" s="10"/>
      <c r="BBP447" s="10"/>
      <c r="BBQ447" s="10"/>
      <c r="BBR447" s="10"/>
      <c r="BBS447" s="10"/>
      <c r="BBT447" s="10"/>
      <c r="BBU447" s="10"/>
      <c r="BBV447" s="10"/>
      <c r="BBW447" s="10"/>
      <c r="BBX447" s="10"/>
      <c r="BBY447" s="10"/>
      <c r="BBZ447" s="10"/>
      <c r="BCA447" s="10"/>
      <c r="BCB447" s="10"/>
      <c r="BCC447" s="10"/>
      <c r="BCD447" s="10"/>
      <c r="BCE447" s="10"/>
      <c r="BCF447" s="10"/>
      <c r="BCG447" s="10"/>
      <c r="BCH447" s="10"/>
      <c r="BCI447" s="10"/>
      <c r="BCJ447" s="10"/>
      <c r="BCK447" s="10"/>
      <c r="BCL447" s="10"/>
      <c r="BCM447" s="10"/>
      <c r="BCN447" s="10"/>
      <c r="BCO447" s="10"/>
      <c r="BCP447" s="10"/>
      <c r="BCQ447" s="10"/>
      <c r="BCR447" s="10"/>
      <c r="BCS447" s="10"/>
      <c r="BCT447" s="10"/>
    </row>
    <row r="448" spans="1:1450" s="37" customFormat="1" x14ac:dyDescent="0.25">
      <c r="A448" s="17" t="s">
        <v>579</v>
      </c>
      <c r="B448" s="14" t="s">
        <v>579</v>
      </c>
      <c r="C448" s="14" t="s">
        <v>84</v>
      </c>
      <c r="D448" s="14" t="s">
        <v>840</v>
      </c>
      <c r="E448" s="14" t="s">
        <v>837</v>
      </c>
      <c r="F448" s="14" t="s">
        <v>587</v>
      </c>
      <c r="G448" s="43">
        <v>16854</v>
      </c>
      <c r="H448" s="43">
        <v>1051</v>
      </c>
      <c r="I448" s="43">
        <v>554</v>
      </c>
      <c r="J448" s="43"/>
      <c r="K448" s="43"/>
      <c r="L448" s="29"/>
      <c r="M448" s="29"/>
      <c r="N448" s="29"/>
      <c r="O448" s="29" t="str">
        <f t="shared" si="70"/>
        <v/>
      </c>
      <c r="P448" s="29"/>
      <c r="Q448" s="44">
        <f>ABS(G448-$K$445)</f>
        <v>2076.7999999999993</v>
      </c>
      <c r="R448" s="30">
        <f>IF(Q448&gt;$P$445,"",G448)</f>
        <v>16854</v>
      </c>
      <c r="S448" s="30">
        <f t="shared" si="73"/>
        <v>554</v>
      </c>
      <c r="T448" s="29"/>
      <c r="U448" s="29"/>
      <c r="V448" s="29"/>
      <c r="W448" s="44">
        <f>IF(R448="","",((R448-$T$445)/S448)^2)</f>
        <v>3.2930675204652369</v>
      </c>
      <c r="X448" s="29"/>
      <c r="Y448" s="31"/>
      <c r="Z448" s="31"/>
      <c r="AA448" s="31"/>
      <c r="AB448" s="31"/>
      <c r="AC448" s="29"/>
      <c r="AD448" s="29"/>
      <c r="AE448" s="29"/>
      <c r="AF448" s="29"/>
      <c r="AG448" s="63"/>
      <c r="AH448" s="32"/>
      <c r="AI448" s="32"/>
      <c r="AJ448" s="32"/>
      <c r="AK448" s="32"/>
      <c r="AL448" s="29"/>
      <c r="AM448" s="43"/>
      <c r="AN448" s="95"/>
      <c r="AO448" s="29"/>
      <c r="AP448" s="29"/>
      <c r="AQ448" s="29"/>
      <c r="AR448" s="29"/>
      <c r="AS448" s="29"/>
      <c r="AT448" s="29"/>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c r="HU448" s="10"/>
      <c r="HV448" s="10"/>
      <c r="HW448" s="10"/>
      <c r="HX448" s="10"/>
      <c r="HY448" s="10"/>
      <c r="HZ448" s="10"/>
      <c r="IA448" s="10"/>
      <c r="IB448" s="10"/>
      <c r="IC448" s="10"/>
      <c r="ID448" s="10"/>
      <c r="IE448" s="10"/>
      <c r="IF448" s="10"/>
      <c r="IG448" s="10"/>
      <c r="IH448" s="10"/>
      <c r="II448" s="10"/>
      <c r="IJ448" s="10"/>
      <c r="IK448" s="10"/>
      <c r="IL448" s="10"/>
      <c r="IM448" s="10"/>
      <c r="IN448" s="10"/>
      <c r="IO448" s="10"/>
      <c r="IP448" s="10"/>
      <c r="IQ448" s="10"/>
      <c r="IR448" s="10"/>
      <c r="IS448" s="10"/>
      <c r="IT448" s="10"/>
      <c r="IU448" s="10"/>
      <c r="IV448" s="10"/>
      <c r="IW448" s="10"/>
      <c r="IX448" s="10"/>
      <c r="IY448" s="10"/>
      <c r="IZ448" s="10"/>
      <c r="JA448" s="10"/>
      <c r="JB448" s="10"/>
      <c r="JC448" s="10"/>
      <c r="JD448" s="10"/>
      <c r="JE448" s="10"/>
      <c r="JF448" s="10"/>
      <c r="JG448" s="10"/>
      <c r="JH448" s="10"/>
      <c r="JI448" s="10"/>
      <c r="JJ448" s="10"/>
      <c r="JK448" s="10"/>
      <c r="JL448" s="10"/>
      <c r="JM448" s="10"/>
      <c r="JN448" s="10"/>
      <c r="JO448" s="10"/>
      <c r="JP448" s="10"/>
      <c r="JQ448" s="10"/>
      <c r="JR448" s="10"/>
      <c r="JS448" s="10"/>
      <c r="JT448" s="10"/>
      <c r="JU448" s="10"/>
      <c r="JV448" s="10"/>
      <c r="JW448" s="10"/>
      <c r="JX448" s="10"/>
      <c r="JY448" s="10"/>
      <c r="JZ448" s="10"/>
      <c r="KA448" s="10"/>
      <c r="KB448" s="10"/>
      <c r="KC448" s="10"/>
      <c r="KD448" s="10"/>
      <c r="KE448" s="10"/>
      <c r="KF448" s="10"/>
      <c r="KG448" s="10"/>
      <c r="KH448" s="10"/>
      <c r="KI448" s="10"/>
      <c r="KJ448" s="10"/>
      <c r="KK448" s="10"/>
      <c r="KL448" s="10"/>
      <c r="KM448" s="10"/>
      <c r="KN448" s="10"/>
      <c r="KO448" s="10"/>
      <c r="KP448" s="10"/>
      <c r="KQ448" s="10"/>
      <c r="KR448" s="10"/>
      <c r="KS448" s="10"/>
      <c r="KT448" s="10"/>
      <c r="KU448" s="10"/>
      <c r="KV448" s="10"/>
      <c r="KW448" s="10"/>
      <c r="KX448" s="10"/>
      <c r="KY448" s="10"/>
      <c r="KZ448" s="10"/>
      <c r="LA448" s="10"/>
      <c r="LB448" s="10"/>
      <c r="LC448" s="10"/>
      <c r="LD448" s="10"/>
      <c r="LE448" s="10"/>
      <c r="LF448" s="10"/>
      <c r="LG448" s="10"/>
      <c r="LH448" s="10"/>
      <c r="LI448" s="10"/>
      <c r="LJ448" s="10"/>
      <c r="LK448" s="10"/>
      <c r="LL448" s="10"/>
      <c r="LM448" s="10"/>
      <c r="LN448" s="10"/>
      <c r="LO448" s="10"/>
      <c r="LP448" s="10"/>
      <c r="LQ448" s="10"/>
      <c r="LR448" s="10"/>
      <c r="LS448" s="10"/>
      <c r="LT448" s="10"/>
      <c r="LU448" s="10"/>
      <c r="LV448" s="10"/>
      <c r="LW448" s="10"/>
      <c r="LX448" s="10"/>
      <c r="LY448" s="10"/>
      <c r="LZ448" s="10"/>
      <c r="MA448" s="10"/>
      <c r="MB448" s="10"/>
      <c r="MC448" s="10"/>
      <c r="MD448" s="10"/>
      <c r="ME448" s="10"/>
      <c r="MF448" s="10"/>
      <c r="MG448" s="10"/>
      <c r="MH448" s="10"/>
      <c r="MI448" s="10"/>
      <c r="MJ448" s="10"/>
      <c r="MK448" s="10"/>
      <c r="ML448" s="10"/>
      <c r="MM448" s="10"/>
      <c r="MN448" s="10"/>
      <c r="MO448" s="10"/>
      <c r="MP448" s="10"/>
      <c r="MQ448" s="10"/>
      <c r="MR448" s="10"/>
      <c r="MS448" s="10"/>
      <c r="MT448" s="10"/>
      <c r="MU448" s="10"/>
      <c r="MV448" s="10"/>
      <c r="MW448" s="10"/>
      <c r="MX448" s="10"/>
      <c r="MY448" s="10"/>
      <c r="MZ448" s="10"/>
      <c r="NA448" s="10"/>
      <c r="NB448" s="10"/>
      <c r="NC448" s="10"/>
      <c r="ND448" s="10"/>
      <c r="NE448" s="10"/>
      <c r="NF448" s="10"/>
      <c r="NG448" s="10"/>
      <c r="NH448" s="10"/>
      <c r="NI448" s="10"/>
      <c r="NJ448" s="10"/>
      <c r="NK448" s="10"/>
      <c r="NL448" s="10"/>
      <c r="NM448" s="10"/>
      <c r="NN448" s="10"/>
      <c r="NO448" s="10"/>
      <c r="NP448" s="10"/>
      <c r="NQ448" s="10"/>
      <c r="NR448" s="10"/>
      <c r="NS448" s="10"/>
      <c r="NT448" s="10"/>
      <c r="NU448" s="10"/>
      <c r="NV448" s="10"/>
      <c r="NW448" s="10"/>
      <c r="NX448" s="10"/>
      <c r="NY448" s="10"/>
      <c r="NZ448" s="10"/>
      <c r="OA448" s="10"/>
      <c r="OB448" s="10"/>
      <c r="OC448" s="10"/>
      <c r="OD448" s="10"/>
      <c r="OE448" s="10"/>
      <c r="OF448" s="10"/>
      <c r="OG448" s="10"/>
      <c r="OH448" s="10"/>
      <c r="OI448" s="10"/>
      <c r="OJ448" s="10"/>
      <c r="OK448" s="10"/>
      <c r="OL448" s="10"/>
      <c r="OM448" s="10"/>
      <c r="ON448" s="10"/>
      <c r="OO448" s="10"/>
      <c r="OP448" s="10"/>
      <c r="OQ448" s="10"/>
      <c r="OR448" s="10"/>
      <c r="OS448" s="10"/>
      <c r="OT448" s="10"/>
      <c r="OU448" s="10"/>
      <c r="OV448" s="10"/>
      <c r="OW448" s="10"/>
      <c r="OX448" s="10"/>
      <c r="OY448" s="10"/>
      <c r="OZ448" s="10"/>
      <c r="PA448" s="10"/>
      <c r="PB448" s="10"/>
      <c r="PC448" s="10"/>
      <c r="PD448" s="10"/>
      <c r="PE448" s="10"/>
      <c r="PF448" s="10"/>
      <c r="PG448" s="10"/>
      <c r="PH448" s="10"/>
      <c r="PI448" s="10"/>
      <c r="PJ448" s="10"/>
      <c r="PK448" s="10"/>
      <c r="PL448" s="10"/>
      <c r="PM448" s="10"/>
      <c r="PN448" s="10"/>
      <c r="PO448" s="10"/>
      <c r="PP448" s="10"/>
      <c r="PQ448" s="10"/>
      <c r="PR448" s="10"/>
      <c r="PS448" s="10"/>
      <c r="PT448" s="10"/>
      <c r="PU448" s="10"/>
      <c r="PV448" s="10"/>
      <c r="PW448" s="10"/>
      <c r="PX448" s="10"/>
      <c r="PY448" s="10"/>
      <c r="PZ448" s="10"/>
      <c r="QA448" s="10"/>
      <c r="QB448" s="10"/>
      <c r="QC448" s="10"/>
      <c r="QD448" s="10"/>
      <c r="QE448" s="10"/>
      <c r="QF448" s="10"/>
      <c r="QG448" s="10"/>
      <c r="QH448" s="10"/>
      <c r="QI448" s="10"/>
      <c r="QJ448" s="10"/>
      <c r="QK448" s="10"/>
      <c r="QL448" s="10"/>
      <c r="QM448" s="10"/>
      <c r="QN448" s="10"/>
      <c r="QO448" s="10"/>
      <c r="QP448" s="10"/>
      <c r="QQ448" s="10"/>
      <c r="QR448" s="10"/>
      <c r="QS448" s="10"/>
      <c r="QT448" s="10"/>
      <c r="QU448" s="10"/>
      <c r="QV448" s="10"/>
      <c r="QW448" s="10"/>
      <c r="QX448" s="10"/>
      <c r="QY448" s="10"/>
      <c r="QZ448" s="10"/>
      <c r="RA448" s="10"/>
      <c r="RB448" s="10"/>
      <c r="RC448" s="10"/>
      <c r="RD448" s="10"/>
      <c r="RE448" s="10"/>
      <c r="RF448" s="10"/>
      <c r="RG448" s="10"/>
      <c r="RH448" s="10"/>
      <c r="RI448" s="10"/>
      <c r="RJ448" s="10"/>
      <c r="RK448" s="10"/>
      <c r="RL448" s="10"/>
      <c r="RM448" s="10"/>
      <c r="RN448" s="10"/>
      <c r="RO448" s="10"/>
      <c r="RP448" s="10"/>
      <c r="RQ448" s="10"/>
      <c r="RR448" s="10"/>
      <c r="RS448" s="10"/>
      <c r="RT448" s="10"/>
      <c r="RU448" s="10"/>
      <c r="RV448" s="10"/>
      <c r="RW448" s="10"/>
      <c r="RX448" s="10"/>
      <c r="RY448" s="10"/>
      <c r="RZ448" s="10"/>
      <c r="SA448" s="10"/>
      <c r="SB448" s="10"/>
      <c r="SC448" s="10"/>
      <c r="SD448" s="10"/>
      <c r="SE448" s="10"/>
      <c r="SF448" s="10"/>
      <c r="SG448" s="10"/>
      <c r="SH448" s="10"/>
      <c r="SI448" s="10"/>
      <c r="SJ448" s="10"/>
      <c r="SK448" s="10"/>
      <c r="SL448" s="10"/>
      <c r="SM448" s="10"/>
      <c r="SN448" s="10"/>
      <c r="SO448" s="10"/>
      <c r="SP448" s="10"/>
      <c r="SQ448" s="10"/>
      <c r="SR448" s="10"/>
      <c r="SS448" s="10"/>
      <c r="ST448" s="10"/>
      <c r="SU448" s="10"/>
      <c r="SV448" s="10"/>
      <c r="SW448" s="10"/>
      <c r="SX448" s="10"/>
      <c r="SY448" s="10"/>
      <c r="SZ448" s="10"/>
      <c r="TA448" s="10"/>
      <c r="TB448" s="10"/>
      <c r="TC448" s="10"/>
      <c r="TD448" s="10"/>
      <c r="TE448" s="10"/>
      <c r="TF448" s="10"/>
      <c r="TG448" s="10"/>
      <c r="TH448" s="10"/>
      <c r="TI448" s="10"/>
      <c r="TJ448" s="10"/>
      <c r="TK448" s="10"/>
      <c r="TL448" s="10"/>
      <c r="TM448" s="10"/>
      <c r="TN448" s="10"/>
      <c r="TO448" s="10"/>
      <c r="TP448" s="10"/>
      <c r="TQ448" s="10"/>
      <c r="TR448" s="10"/>
      <c r="TS448" s="10"/>
      <c r="TT448" s="10"/>
      <c r="TU448" s="10"/>
      <c r="TV448" s="10"/>
      <c r="TW448" s="10"/>
      <c r="TX448" s="10"/>
      <c r="TY448" s="10"/>
      <c r="TZ448" s="10"/>
      <c r="UA448" s="10"/>
      <c r="UB448" s="10"/>
      <c r="UC448" s="10"/>
      <c r="UD448" s="10"/>
      <c r="UE448" s="10"/>
      <c r="UF448" s="10"/>
      <c r="UG448" s="10"/>
      <c r="UH448" s="10"/>
      <c r="UI448" s="10"/>
      <c r="UJ448" s="10"/>
      <c r="UK448" s="10"/>
      <c r="UL448" s="10"/>
      <c r="UM448" s="10"/>
      <c r="UN448" s="10"/>
      <c r="UO448" s="10"/>
      <c r="UP448" s="10"/>
      <c r="UQ448" s="10"/>
      <c r="UR448" s="10"/>
      <c r="US448" s="10"/>
      <c r="UT448" s="10"/>
      <c r="UU448" s="10"/>
      <c r="UV448" s="10"/>
      <c r="UW448" s="10"/>
      <c r="UX448" s="10"/>
      <c r="UY448" s="10"/>
      <c r="UZ448" s="10"/>
      <c r="VA448" s="10"/>
      <c r="VB448" s="10"/>
      <c r="VC448" s="10"/>
      <c r="VD448" s="10"/>
      <c r="VE448" s="10"/>
      <c r="VF448" s="10"/>
      <c r="VG448" s="10"/>
      <c r="VH448" s="10"/>
      <c r="VI448" s="10"/>
      <c r="VJ448" s="10"/>
      <c r="VK448" s="10"/>
      <c r="VL448" s="10"/>
      <c r="VM448" s="10"/>
      <c r="VN448" s="10"/>
      <c r="VO448" s="10"/>
      <c r="VP448" s="10"/>
      <c r="VQ448" s="10"/>
      <c r="VR448" s="10"/>
      <c r="VS448" s="10"/>
      <c r="VT448" s="10"/>
      <c r="VU448" s="10"/>
      <c r="VV448" s="10"/>
      <c r="VW448" s="10"/>
      <c r="VX448" s="10"/>
      <c r="VY448" s="10"/>
      <c r="VZ448" s="10"/>
      <c r="WA448" s="10"/>
      <c r="WB448" s="10"/>
      <c r="WC448" s="10"/>
      <c r="WD448" s="10"/>
      <c r="WE448" s="10"/>
      <c r="WF448" s="10"/>
      <c r="WG448" s="10"/>
      <c r="WH448" s="10"/>
      <c r="WI448" s="10"/>
      <c r="WJ448" s="10"/>
      <c r="WK448" s="10"/>
      <c r="WL448" s="10"/>
      <c r="WM448" s="10"/>
      <c r="WN448" s="10"/>
      <c r="WO448" s="10"/>
      <c r="WP448" s="10"/>
      <c r="WQ448" s="10"/>
      <c r="WR448" s="10"/>
      <c r="WS448" s="10"/>
      <c r="WT448" s="10"/>
      <c r="WU448" s="10"/>
      <c r="WV448" s="10"/>
      <c r="WW448" s="10"/>
      <c r="WX448" s="10"/>
      <c r="WY448" s="10"/>
      <c r="WZ448" s="10"/>
      <c r="XA448" s="10"/>
      <c r="XB448" s="10"/>
      <c r="XC448" s="10"/>
      <c r="XD448" s="10"/>
      <c r="XE448" s="10"/>
      <c r="XF448" s="10"/>
      <c r="XG448" s="10"/>
      <c r="XH448" s="10"/>
      <c r="XI448" s="10"/>
      <c r="XJ448" s="10"/>
      <c r="XK448" s="10"/>
      <c r="XL448" s="10"/>
      <c r="XM448" s="10"/>
      <c r="XN448" s="10"/>
      <c r="XO448" s="10"/>
      <c r="XP448" s="10"/>
      <c r="XQ448" s="10"/>
      <c r="XR448" s="10"/>
      <c r="XS448" s="10"/>
      <c r="XT448" s="10"/>
      <c r="XU448" s="10"/>
      <c r="XV448" s="10"/>
      <c r="XW448" s="10"/>
      <c r="XX448" s="10"/>
      <c r="XY448" s="10"/>
      <c r="XZ448" s="10"/>
      <c r="YA448" s="10"/>
      <c r="YB448" s="10"/>
      <c r="YC448" s="10"/>
      <c r="YD448" s="10"/>
      <c r="YE448" s="10"/>
      <c r="YF448" s="10"/>
      <c r="YG448" s="10"/>
      <c r="YH448" s="10"/>
      <c r="YI448" s="10"/>
      <c r="YJ448" s="10"/>
      <c r="YK448" s="10"/>
      <c r="YL448" s="10"/>
      <c r="YM448" s="10"/>
      <c r="YN448" s="10"/>
      <c r="YO448" s="10"/>
      <c r="YP448" s="10"/>
      <c r="YQ448" s="10"/>
      <c r="YR448" s="10"/>
      <c r="YS448" s="10"/>
      <c r="YT448" s="10"/>
      <c r="YU448" s="10"/>
      <c r="YV448" s="10"/>
      <c r="YW448" s="10"/>
      <c r="YX448" s="10"/>
      <c r="YY448" s="10"/>
      <c r="YZ448" s="10"/>
      <c r="ZA448" s="10"/>
      <c r="ZB448" s="10"/>
      <c r="ZC448" s="10"/>
      <c r="ZD448" s="10"/>
      <c r="ZE448" s="10"/>
      <c r="ZF448" s="10"/>
      <c r="ZG448" s="10"/>
      <c r="ZH448" s="10"/>
      <c r="ZI448" s="10"/>
      <c r="ZJ448" s="10"/>
      <c r="ZK448" s="10"/>
      <c r="ZL448" s="10"/>
      <c r="ZM448" s="10"/>
      <c r="ZN448" s="10"/>
      <c r="ZO448" s="10"/>
      <c r="ZP448" s="10"/>
      <c r="ZQ448" s="10"/>
      <c r="ZR448" s="10"/>
      <c r="ZS448" s="10"/>
      <c r="ZT448" s="10"/>
      <c r="ZU448" s="10"/>
      <c r="ZV448" s="10"/>
      <c r="ZW448" s="10"/>
      <c r="ZX448" s="10"/>
      <c r="ZY448" s="10"/>
      <c r="ZZ448" s="10"/>
      <c r="AAA448" s="10"/>
      <c r="AAB448" s="10"/>
      <c r="AAC448" s="10"/>
      <c r="AAD448" s="10"/>
      <c r="AAE448" s="10"/>
      <c r="AAF448" s="10"/>
      <c r="AAG448" s="10"/>
      <c r="AAH448" s="10"/>
      <c r="AAI448" s="10"/>
      <c r="AAJ448" s="10"/>
      <c r="AAK448" s="10"/>
      <c r="AAL448" s="10"/>
      <c r="AAM448" s="10"/>
      <c r="AAN448" s="10"/>
      <c r="AAO448" s="10"/>
      <c r="AAP448" s="10"/>
      <c r="AAQ448" s="10"/>
      <c r="AAR448" s="10"/>
      <c r="AAS448" s="10"/>
      <c r="AAT448" s="10"/>
      <c r="AAU448" s="10"/>
      <c r="AAV448" s="10"/>
      <c r="AAW448" s="10"/>
      <c r="AAX448" s="10"/>
      <c r="AAY448" s="10"/>
      <c r="AAZ448" s="10"/>
      <c r="ABA448" s="10"/>
      <c r="ABB448" s="10"/>
      <c r="ABC448" s="10"/>
      <c r="ABD448" s="10"/>
      <c r="ABE448" s="10"/>
      <c r="ABF448" s="10"/>
      <c r="ABG448" s="10"/>
      <c r="ABH448" s="10"/>
      <c r="ABI448" s="10"/>
      <c r="ABJ448" s="10"/>
      <c r="ABK448" s="10"/>
      <c r="ABL448" s="10"/>
      <c r="ABM448" s="10"/>
      <c r="ABN448" s="10"/>
      <c r="ABO448" s="10"/>
      <c r="ABP448" s="10"/>
      <c r="ABQ448" s="10"/>
      <c r="ABR448" s="10"/>
      <c r="ABS448" s="10"/>
      <c r="ABT448" s="10"/>
      <c r="ABU448" s="10"/>
      <c r="ABV448" s="10"/>
      <c r="ABW448" s="10"/>
      <c r="ABX448" s="10"/>
      <c r="ABY448" s="10"/>
      <c r="ABZ448" s="10"/>
      <c r="ACA448" s="10"/>
      <c r="ACB448" s="10"/>
      <c r="ACC448" s="10"/>
      <c r="ACD448" s="10"/>
      <c r="ACE448" s="10"/>
      <c r="ACF448" s="10"/>
      <c r="ACG448" s="10"/>
      <c r="ACH448" s="10"/>
      <c r="ACI448" s="10"/>
      <c r="ACJ448" s="10"/>
      <c r="ACK448" s="10"/>
      <c r="ACL448" s="10"/>
      <c r="ACM448" s="10"/>
      <c r="ACN448" s="10"/>
      <c r="ACO448" s="10"/>
      <c r="ACP448" s="10"/>
      <c r="ACQ448" s="10"/>
      <c r="ACR448" s="10"/>
      <c r="ACS448" s="10"/>
      <c r="ACT448" s="10"/>
      <c r="ACU448" s="10"/>
      <c r="ACV448" s="10"/>
      <c r="ACW448" s="10"/>
      <c r="ACX448" s="10"/>
      <c r="ACY448" s="10"/>
      <c r="ACZ448" s="10"/>
      <c r="ADA448" s="10"/>
      <c r="ADB448" s="10"/>
      <c r="ADC448" s="10"/>
      <c r="ADD448" s="10"/>
      <c r="ADE448" s="10"/>
      <c r="ADF448" s="10"/>
      <c r="ADG448" s="10"/>
      <c r="ADH448" s="10"/>
      <c r="ADI448" s="10"/>
      <c r="ADJ448" s="10"/>
      <c r="ADK448" s="10"/>
      <c r="ADL448" s="10"/>
      <c r="ADM448" s="10"/>
      <c r="ADN448" s="10"/>
      <c r="ADO448" s="10"/>
      <c r="ADP448" s="10"/>
      <c r="ADQ448" s="10"/>
      <c r="ADR448" s="10"/>
      <c r="ADS448" s="10"/>
      <c r="ADT448" s="10"/>
      <c r="ADU448" s="10"/>
      <c r="ADV448" s="10"/>
      <c r="ADW448" s="10"/>
      <c r="ADX448" s="10"/>
      <c r="ADY448" s="10"/>
      <c r="ADZ448" s="10"/>
      <c r="AEA448" s="10"/>
      <c r="AEB448" s="10"/>
      <c r="AEC448" s="10"/>
      <c r="AED448" s="10"/>
      <c r="AEE448" s="10"/>
      <c r="AEF448" s="10"/>
      <c r="AEG448" s="10"/>
      <c r="AEH448" s="10"/>
      <c r="AEI448" s="10"/>
      <c r="AEJ448" s="10"/>
      <c r="AEK448" s="10"/>
      <c r="AEL448" s="10"/>
      <c r="AEM448" s="10"/>
      <c r="AEN448" s="10"/>
      <c r="AEO448" s="10"/>
      <c r="AEP448" s="10"/>
      <c r="AEQ448" s="10"/>
      <c r="AER448" s="10"/>
      <c r="AES448" s="10"/>
      <c r="AET448" s="10"/>
      <c r="AEU448" s="10"/>
      <c r="AEV448" s="10"/>
      <c r="AEW448" s="10"/>
      <c r="AEX448" s="10"/>
      <c r="AEY448" s="10"/>
      <c r="AEZ448" s="10"/>
      <c r="AFA448" s="10"/>
      <c r="AFB448" s="10"/>
      <c r="AFC448" s="10"/>
      <c r="AFD448" s="10"/>
      <c r="AFE448" s="10"/>
      <c r="AFF448" s="10"/>
      <c r="AFG448" s="10"/>
      <c r="AFH448" s="10"/>
      <c r="AFI448" s="10"/>
      <c r="AFJ448" s="10"/>
      <c r="AFK448" s="10"/>
      <c r="AFL448" s="10"/>
      <c r="AFM448" s="10"/>
      <c r="AFN448" s="10"/>
      <c r="AFO448" s="10"/>
      <c r="AFP448" s="10"/>
      <c r="AFQ448" s="10"/>
      <c r="AFR448" s="10"/>
      <c r="AFS448" s="10"/>
      <c r="AFT448" s="10"/>
      <c r="AFU448" s="10"/>
      <c r="AFV448" s="10"/>
      <c r="AFW448" s="10"/>
      <c r="AFX448" s="10"/>
      <c r="AFY448" s="10"/>
      <c r="AFZ448" s="10"/>
      <c r="AGA448" s="10"/>
      <c r="AGB448" s="10"/>
      <c r="AGC448" s="10"/>
      <c r="AGD448" s="10"/>
      <c r="AGE448" s="10"/>
      <c r="AGF448" s="10"/>
      <c r="AGG448" s="10"/>
      <c r="AGH448" s="10"/>
      <c r="AGI448" s="10"/>
      <c r="AGJ448" s="10"/>
      <c r="AGK448" s="10"/>
      <c r="AGL448" s="10"/>
      <c r="AGM448" s="10"/>
      <c r="AGN448" s="10"/>
      <c r="AGO448" s="10"/>
      <c r="AGP448" s="10"/>
      <c r="AGQ448" s="10"/>
      <c r="AGR448" s="10"/>
      <c r="AGS448" s="10"/>
      <c r="AGT448" s="10"/>
      <c r="AGU448" s="10"/>
      <c r="AGV448" s="10"/>
      <c r="AGW448" s="10"/>
      <c r="AGX448" s="10"/>
      <c r="AGY448" s="10"/>
      <c r="AGZ448" s="10"/>
      <c r="AHA448" s="10"/>
      <c r="AHB448" s="10"/>
      <c r="AHC448" s="10"/>
      <c r="AHD448" s="10"/>
      <c r="AHE448" s="10"/>
      <c r="AHF448" s="10"/>
      <c r="AHG448" s="10"/>
      <c r="AHH448" s="10"/>
      <c r="AHI448" s="10"/>
      <c r="AHJ448" s="10"/>
      <c r="AHK448" s="10"/>
      <c r="AHL448" s="10"/>
      <c r="AHM448" s="10"/>
      <c r="AHN448" s="10"/>
      <c r="AHO448" s="10"/>
      <c r="AHP448" s="10"/>
      <c r="AHQ448" s="10"/>
      <c r="AHR448" s="10"/>
      <c r="AHS448" s="10"/>
      <c r="AHT448" s="10"/>
      <c r="AHU448" s="10"/>
      <c r="AHV448" s="10"/>
      <c r="AHW448" s="10"/>
      <c r="AHX448" s="10"/>
      <c r="AHY448" s="10"/>
      <c r="AHZ448" s="10"/>
      <c r="AIA448" s="10"/>
      <c r="AIB448" s="10"/>
      <c r="AIC448" s="10"/>
      <c r="AID448" s="10"/>
      <c r="AIE448" s="10"/>
      <c r="AIF448" s="10"/>
      <c r="AIG448" s="10"/>
      <c r="AIH448" s="10"/>
      <c r="AII448" s="10"/>
      <c r="AIJ448" s="10"/>
      <c r="AIK448" s="10"/>
      <c r="AIL448" s="10"/>
      <c r="AIM448" s="10"/>
      <c r="AIN448" s="10"/>
      <c r="AIO448" s="10"/>
      <c r="AIP448" s="10"/>
      <c r="AIQ448" s="10"/>
      <c r="AIR448" s="10"/>
      <c r="AIS448" s="10"/>
      <c r="AIT448" s="10"/>
      <c r="AIU448" s="10"/>
      <c r="AIV448" s="10"/>
      <c r="AIW448" s="10"/>
      <c r="AIX448" s="10"/>
      <c r="AIY448" s="10"/>
      <c r="AIZ448" s="10"/>
      <c r="AJA448" s="10"/>
      <c r="AJB448" s="10"/>
      <c r="AJC448" s="10"/>
      <c r="AJD448" s="10"/>
      <c r="AJE448" s="10"/>
      <c r="AJF448" s="10"/>
      <c r="AJG448" s="10"/>
      <c r="AJH448" s="10"/>
      <c r="AJI448" s="10"/>
      <c r="AJJ448" s="10"/>
      <c r="AJK448" s="10"/>
      <c r="AJL448" s="10"/>
      <c r="AJM448" s="10"/>
      <c r="AJN448" s="10"/>
      <c r="AJO448" s="10"/>
      <c r="AJP448" s="10"/>
      <c r="AJQ448" s="10"/>
      <c r="AJR448" s="10"/>
      <c r="AJS448" s="10"/>
      <c r="AJT448" s="10"/>
      <c r="AJU448" s="10"/>
      <c r="AJV448" s="10"/>
      <c r="AJW448" s="10"/>
      <c r="AJX448" s="10"/>
      <c r="AJY448" s="10"/>
      <c r="AJZ448" s="10"/>
      <c r="AKA448" s="10"/>
      <c r="AKB448" s="10"/>
      <c r="AKC448" s="10"/>
      <c r="AKD448" s="10"/>
      <c r="AKE448" s="10"/>
      <c r="AKF448" s="10"/>
      <c r="AKG448" s="10"/>
      <c r="AKH448" s="10"/>
      <c r="AKI448" s="10"/>
      <c r="AKJ448" s="10"/>
      <c r="AKK448" s="10"/>
      <c r="AKL448" s="10"/>
      <c r="AKM448" s="10"/>
      <c r="AKN448" s="10"/>
      <c r="AKO448" s="10"/>
      <c r="AKP448" s="10"/>
      <c r="AKQ448" s="10"/>
      <c r="AKR448" s="10"/>
      <c r="AKS448" s="10"/>
      <c r="AKT448" s="10"/>
      <c r="AKU448" s="10"/>
      <c r="AKV448" s="10"/>
      <c r="AKW448" s="10"/>
      <c r="AKX448" s="10"/>
      <c r="AKY448" s="10"/>
      <c r="AKZ448" s="10"/>
      <c r="ALA448" s="10"/>
      <c r="ALB448" s="10"/>
      <c r="ALC448" s="10"/>
      <c r="ALD448" s="10"/>
      <c r="ALE448" s="10"/>
      <c r="ALF448" s="10"/>
      <c r="ALG448" s="10"/>
      <c r="ALH448" s="10"/>
      <c r="ALI448" s="10"/>
      <c r="ALJ448" s="10"/>
      <c r="ALK448" s="10"/>
      <c r="ALL448" s="10"/>
      <c r="ALM448" s="10"/>
      <c r="ALN448" s="10"/>
      <c r="ALO448" s="10"/>
      <c r="ALP448" s="10"/>
      <c r="ALQ448" s="10"/>
      <c r="ALR448" s="10"/>
      <c r="ALS448" s="10"/>
      <c r="ALT448" s="10"/>
      <c r="ALU448" s="10"/>
      <c r="ALV448" s="10"/>
      <c r="ALW448" s="10"/>
      <c r="ALX448" s="10"/>
      <c r="ALY448" s="10"/>
      <c r="ALZ448" s="10"/>
      <c r="AMA448" s="10"/>
      <c r="AMB448" s="10"/>
      <c r="AMC448" s="10"/>
      <c r="AMD448" s="10"/>
      <c r="AME448" s="10"/>
      <c r="AMF448" s="10"/>
      <c r="AMG448" s="10"/>
      <c r="AMH448" s="10"/>
      <c r="AMI448" s="10"/>
      <c r="AMJ448" s="10"/>
      <c r="AMK448" s="10"/>
      <c r="AML448" s="10"/>
      <c r="AMM448" s="10"/>
      <c r="AMN448" s="10"/>
      <c r="AMO448" s="10"/>
      <c r="AMP448" s="10"/>
      <c r="AMQ448" s="10"/>
      <c r="AMR448" s="10"/>
      <c r="AMS448" s="10"/>
      <c r="AMT448" s="10"/>
      <c r="AMU448" s="10"/>
      <c r="AMV448" s="10"/>
      <c r="AMW448" s="10"/>
      <c r="AMX448" s="10"/>
      <c r="AMY448" s="10"/>
      <c r="AMZ448" s="10"/>
      <c r="ANA448" s="10"/>
      <c r="ANB448" s="10"/>
      <c r="ANC448" s="10"/>
      <c r="AND448" s="10"/>
      <c r="ANE448" s="10"/>
      <c r="ANF448" s="10"/>
      <c r="ANG448" s="10"/>
      <c r="ANH448" s="10"/>
      <c r="ANI448" s="10"/>
      <c r="ANJ448" s="10"/>
      <c r="ANK448" s="10"/>
      <c r="ANL448" s="10"/>
      <c r="ANM448" s="10"/>
      <c r="ANN448" s="10"/>
      <c r="ANO448" s="10"/>
      <c r="ANP448" s="10"/>
      <c r="ANQ448" s="10"/>
      <c r="ANR448" s="10"/>
      <c r="ANS448" s="10"/>
      <c r="ANT448" s="10"/>
      <c r="ANU448" s="10"/>
      <c r="ANV448" s="10"/>
      <c r="ANW448" s="10"/>
      <c r="ANX448" s="10"/>
      <c r="ANY448" s="10"/>
      <c r="ANZ448" s="10"/>
      <c r="AOA448" s="10"/>
      <c r="AOB448" s="10"/>
      <c r="AOC448" s="10"/>
      <c r="AOD448" s="10"/>
      <c r="AOE448" s="10"/>
      <c r="AOF448" s="10"/>
      <c r="AOG448" s="10"/>
      <c r="AOH448" s="10"/>
      <c r="AOI448" s="10"/>
      <c r="AOJ448" s="10"/>
      <c r="AOK448" s="10"/>
      <c r="AOL448" s="10"/>
      <c r="AOM448" s="10"/>
      <c r="AON448" s="10"/>
      <c r="AOO448" s="10"/>
      <c r="AOP448" s="10"/>
      <c r="AOQ448" s="10"/>
      <c r="AOR448" s="10"/>
      <c r="AOS448" s="10"/>
      <c r="AOT448" s="10"/>
      <c r="AOU448" s="10"/>
      <c r="AOV448" s="10"/>
      <c r="AOW448" s="10"/>
      <c r="AOX448" s="10"/>
      <c r="AOY448" s="10"/>
      <c r="AOZ448" s="10"/>
      <c r="APA448" s="10"/>
      <c r="APB448" s="10"/>
      <c r="APC448" s="10"/>
      <c r="APD448" s="10"/>
      <c r="APE448" s="10"/>
      <c r="APF448" s="10"/>
      <c r="APG448" s="10"/>
      <c r="APH448" s="10"/>
      <c r="API448" s="10"/>
      <c r="APJ448" s="10"/>
      <c r="APK448" s="10"/>
      <c r="APL448" s="10"/>
      <c r="APM448" s="10"/>
      <c r="APN448" s="10"/>
      <c r="APO448" s="10"/>
      <c r="APP448" s="10"/>
      <c r="APQ448" s="10"/>
      <c r="APR448" s="10"/>
      <c r="APS448" s="10"/>
      <c r="APT448" s="10"/>
      <c r="APU448" s="10"/>
      <c r="APV448" s="10"/>
      <c r="APW448" s="10"/>
      <c r="APX448" s="10"/>
      <c r="APY448" s="10"/>
      <c r="APZ448" s="10"/>
      <c r="AQA448" s="10"/>
      <c r="AQB448" s="10"/>
      <c r="AQC448" s="10"/>
      <c r="AQD448" s="10"/>
      <c r="AQE448" s="10"/>
      <c r="AQF448" s="10"/>
      <c r="AQG448" s="10"/>
      <c r="AQH448" s="10"/>
      <c r="AQI448" s="10"/>
      <c r="AQJ448" s="10"/>
      <c r="AQK448" s="10"/>
      <c r="AQL448" s="10"/>
      <c r="AQM448" s="10"/>
      <c r="AQN448" s="10"/>
      <c r="AQO448" s="10"/>
      <c r="AQP448" s="10"/>
      <c r="AQQ448" s="10"/>
      <c r="AQR448" s="10"/>
      <c r="AQS448" s="10"/>
      <c r="AQT448" s="10"/>
      <c r="AQU448" s="10"/>
      <c r="AQV448" s="10"/>
      <c r="AQW448" s="10"/>
      <c r="AQX448" s="10"/>
      <c r="AQY448" s="10"/>
      <c r="AQZ448" s="10"/>
      <c r="ARA448" s="10"/>
      <c r="ARB448" s="10"/>
      <c r="ARC448" s="10"/>
      <c r="ARD448" s="10"/>
      <c r="ARE448" s="10"/>
      <c r="ARF448" s="10"/>
      <c r="ARG448" s="10"/>
      <c r="ARH448" s="10"/>
      <c r="ARI448" s="10"/>
      <c r="ARJ448" s="10"/>
      <c r="ARK448" s="10"/>
      <c r="ARL448" s="10"/>
      <c r="ARM448" s="10"/>
      <c r="ARN448" s="10"/>
      <c r="ARO448" s="10"/>
      <c r="ARP448" s="10"/>
      <c r="ARQ448" s="10"/>
      <c r="ARR448" s="10"/>
      <c r="ARS448" s="10"/>
      <c r="ART448" s="10"/>
      <c r="ARU448" s="10"/>
      <c r="ARV448" s="10"/>
      <c r="ARW448" s="10"/>
      <c r="ARX448" s="10"/>
      <c r="ARY448" s="10"/>
      <c r="ARZ448" s="10"/>
      <c r="ASA448" s="10"/>
      <c r="ASB448" s="10"/>
      <c r="ASC448" s="10"/>
      <c r="ASD448" s="10"/>
      <c r="ASE448" s="10"/>
      <c r="ASF448" s="10"/>
      <c r="ASG448" s="10"/>
      <c r="ASH448" s="10"/>
      <c r="ASI448" s="10"/>
      <c r="ASJ448" s="10"/>
      <c r="ASK448" s="10"/>
      <c r="ASL448" s="10"/>
      <c r="ASM448" s="10"/>
      <c r="ASN448" s="10"/>
      <c r="ASO448" s="10"/>
      <c r="ASP448" s="10"/>
      <c r="ASQ448" s="10"/>
      <c r="ASR448" s="10"/>
      <c r="ASS448" s="10"/>
      <c r="AST448" s="10"/>
      <c r="ASU448" s="10"/>
      <c r="ASV448" s="10"/>
      <c r="ASW448" s="10"/>
      <c r="ASX448" s="10"/>
      <c r="ASY448" s="10"/>
      <c r="ASZ448" s="10"/>
      <c r="ATA448" s="10"/>
      <c r="ATB448" s="10"/>
      <c r="ATC448" s="10"/>
      <c r="ATD448" s="10"/>
      <c r="ATE448" s="10"/>
      <c r="ATF448" s="10"/>
      <c r="ATG448" s="10"/>
      <c r="ATH448" s="10"/>
      <c r="ATI448" s="10"/>
      <c r="ATJ448" s="10"/>
      <c r="ATK448" s="10"/>
      <c r="ATL448" s="10"/>
      <c r="ATM448" s="10"/>
      <c r="ATN448" s="10"/>
      <c r="ATO448" s="10"/>
      <c r="ATP448" s="10"/>
      <c r="ATQ448" s="10"/>
      <c r="ATR448" s="10"/>
      <c r="ATS448" s="10"/>
      <c r="ATT448" s="10"/>
      <c r="ATU448" s="10"/>
      <c r="ATV448" s="10"/>
      <c r="ATW448" s="10"/>
      <c r="ATX448" s="10"/>
      <c r="ATY448" s="10"/>
      <c r="ATZ448" s="10"/>
      <c r="AUA448" s="10"/>
      <c r="AUB448" s="10"/>
      <c r="AUC448" s="10"/>
      <c r="AUD448" s="10"/>
      <c r="AUE448" s="10"/>
      <c r="AUF448" s="10"/>
      <c r="AUG448" s="10"/>
      <c r="AUH448" s="10"/>
      <c r="AUI448" s="10"/>
      <c r="AUJ448" s="10"/>
      <c r="AUK448" s="10"/>
      <c r="AUL448" s="10"/>
      <c r="AUM448" s="10"/>
      <c r="AUN448" s="10"/>
      <c r="AUO448" s="10"/>
      <c r="AUP448" s="10"/>
      <c r="AUQ448" s="10"/>
      <c r="AUR448" s="10"/>
      <c r="AUS448" s="10"/>
      <c r="AUT448" s="10"/>
      <c r="AUU448" s="10"/>
      <c r="AUV448" s="10"/>
      <c r="AUW448" s="10"/>
      <c r="AUX448" s="10"/>
      <c r="AUY448" s="10"/>
      <c r="AUZ448" s="10"/>
      <c r="AVA448" s="10"/>
      <c r="AVB448" s="10"/>
      <c r="AVC448" s="10"/>
      <c r="AVD448" s="10"/>
      <c r="AVE448" s="10"/>
      <c r="AVF448" s="10"/>
      <c r="AVG448" s="10"/>
      <c r="AVH448" s="10"/>
      <c r="AVI448" s="10"/>
      <c r="AVJ448" s="10"/>
      <c r="AVK448" s="10"/>
      <c r="AVL448" s="10"/>
      <c r="AVM448" s="10"/>
      <c r="AVN448" s="10"/>
      <c r="AVO448" s="10"/>
      <c r="AVP448" s="10"/>
      <c r="AVQ448" s="10"/>
      <c r="AVR448" s="10"/>
      <c r="AVS448" s="10"/>
      <c r="AVT448" s="10"/>
      <c r="AVU448" s="10"/>
      <c r="AVV448" s="10"/>
      <c r="AVW448" s="10"/>
      <c r="AVX448" s="10"/>
      <c r="AVY448" s="10"/>
      <c r="AVZ448" s="10"/>
      <c r="AWA448" s="10"/>
      <c r="AWB448" s="10"/>
      <c r="AWC448" s="10"/>
      <c r="AWD448" s="10"/>
      <c r="AWE448" s="10"/>
      <c r="AWF448" s="10"/>
      <c r="AWG448" s="10"/>
      <c r="AWH448" s="10"/>
      <c r="AWI448" s="10"/>
      <c r="AWJ448" s="10"/>
      <c r="AWK448" s="10"/>
      <c r="AWL448" s="10"/>
      <c r="AWM448" s="10"/>
      <c r="AWN448" s="10"/>
      <c r="AWO448" s="10"/>
      <c r="AWP448" s="10"/>
      <c r="AWQ448" s="10"/>
      <c r="AWR448" s="10"/>
      <c r="AWS448" s="10"/>
      <c r="AWT448" s="10"/>
      <c r="AWU448" s="10"/>
      <c r="AWV448" s="10"/>
      <c r="AWW448" s="10"/>
      <c r="AWX448" s="10"/>
      <c r="AWY448" s="10"/>
      <c r="AWZ448" s="10"/>
      <c r="AXA448" s="10"/>
      <c r="AXB448" s="10"/>
      <c r="AXC448" s="10"/>
      <c r="AXD448" s="10"/>
      <c r="AXE448" s="10"/>
      <c r="AXF448" s="10"/>
      <c r="AXG448" s="10"/>
      <c r="AXH448" s="10"/>
      <c r="AXI448" s="10"/>
      <c r="AXJ448" s="10"/>
      <c r="AXK448" s="10"/>
      <c r="AXL448" s="10"/>
      <c r="AXM448" s="10"/>
      <c r="AXN448" s="10"/>
      <c r="AXO448" s="10"/>
      <c r="AXP448" s="10"/>
      <c r="AXQ448" s="10"/>
      <c r="AXR448" s="10"/>
      <c r="AXS448" s="10"/>
      <c r="AXT448" s="10"/>
      <c r="AXU448" s="10"/>
      <c r="AXV448" s="10"/>
      <c r="AXW448" s="10"/>
      <c r="AXX448" s="10"/>
      <c r="AXY448" s="10"/>
      <c r="AXZ448" s="10"/>
      <c r="AYA448" s="10"/>
      <c r="AYB448" s="10"/>
      <c r="AYC448" s="10"/>
      <c r="AYD448" s="10"/>
      <c r="AYE448" s="10"/>
      <c r="AYF448" s="10"/>
      <c r="AYG448" s="10"/>
      <c r="AYH448" s="10"/>
      <c r="AYI448" s="10"/>
      <c r="AYJ448" s="10"/>
      <c r="AYK448" s="10"/>
      <c r="AYL448" s="10"/>
      <c r="AYM448" s="10"/>
      <c r="AYN448" s="10"/>
      <c r="AYO448" s="10"/>
      <c r="AYP448" s="10"/>
      <c r="AYQ448" s="10"/>
      <c r="AYR448" s="10"/>
      <c r="AYS448" s="10"/>
      <c r="AYT448" s="10"/>
      <c r="AYU448" s="10"/>
      <c r="AYV448" s="10"/>
      <c r="AYW448" s="10"/>
      <c r="AYX448" s="10"/>
      <c r="AYY448" s="10"/>
      <c r="AYZ448" s="10"/>
      <c r="AZA448" s="10"/>
      <c r="AZB448" s="10"/>
      <c r="AZC448" s="10"/>
      <c r="AZD448" s="10"/>
      <c r="AZE448" s="10"/>
      <c r="AZF448" s="10"/>
      <c r="AZG448" s="10"/>
      <c r="AZH448" s="10"/>
      <c r="AZI448" s="10"/>
      <c r="AZJ448" s="10"/>
      <c r="AZK448" s="10"/>
      <c r="AZL448" s="10"/>
      <c r="AZM448" s="10"/>
      <c r="AZN448" s="10"/>
      <c r="AZO448" s="10"/>
      <c r="AZP448" s="10"/>
      <c r="AZQ448" s="10"/>
      <c r="AZR448" s="10"/>
      <c r="AZS448" s="10"/>
      <c r="AZT448" s="10"/>
      <c r="AZU448" s="10"/>
      <c r="AZV448" s="10"/>
      <c r="AZW448" s="10"/>
      <c r="AZX448" s="10"/>
      <c r="AZY448" s="10"/>
      <c r="AZZ448" s="10"/>
      <c r="BAA448" s="10"/>
      <c r="BAB448" s="10"/>
      <c r="BAC448" s="10"/>
      <c r="BAD448" s="10"/>
      <c r="BAE448" s="10"/>
      <c r="BAF448" s="10"/>
      <c r="BAG448" s="10"/>
      <c r="BAH448" s="10"/>
      <c r="BAI448" s="10"/>
      <c r="BAJ448" s="10"/>
      <c r="BAK448" s="10"/>
      <c r="BAL448" s="10"/>
      <c r="BAM448" s="10"/>
      <c r="BAN448" s="10"/>
      <c r="BAO448" s="10"/>
      <c r="BAP448" s="10"/>
      <c r="BAQ448" s="10"/>
      <c r="BAR448" s="10"/>
      <c r="BAS448" s="10"/>
      <c r="BAT448" s="10"/>
      <c r="BAU448" s="10"/>
      <c r="BAV448" s="10"/>
      <c r="BAW448" s="10"/>
      <c r="BAX448" s="10"/>
      <c r="BAY448" s="10"/>
      <c r="BAZ448" s="10"/>
      <c r="BBA448" s="10"/>
      <c r="BBB448" s="10"/>
      <c r="BBC448" s="10"/>
      <c r="BBD448" s="10"/>
      <c r="BBE448" s="10"/>
      <c r="BBF448" s="10"/>
      <c r="BBG448" s="10"/>
      <c r="BBH448" s="10"/>
      <c r="BBI448" s="10"/>
      <c r="BBJ448" s="10"/>
      <c r="BBK448" s="10"/>
      <c r="BBL448" s="10"/>
      <c r="BBM448" s="10"/>
      <c r="BBN448" s="10"/>
      <c r="BBO448" s="10"/>
      <c r="BBP448" s="10"/>
      <c r="BBQ448" s="10"/>
      <c r="BBR448" s="10"/>
      <c r="BBS448" s="10"/>
      <c r="BBT448" s="10"/>
      <c r="BBU448" s="10"/>
      <c r="BBV448" s="10"/>
      <c r="BBW448" s="10"/>
      <c r="BBX448" s="10"/>
      <c r="BBY448" s="10"/>
      <c r="BBZ448" s="10"/>
      <c r="BCA448" s="10"/>
      <c r="BCB448" s="10"/>
      <c r="BCC448" s="10"/>
      <c r="BCD448" s="10"/>
      <c r="BCE448" s="10"/>
      <c r="BCF448" s="10"/>
      <c r="BCG448" s="10"/>
      <c r="BCH448" s="10"/>
      <c r="BCI448" s="10"/>
      <c r="BCJ448" s="10"/>
      <c r="BCK448" s="10"/>
      <c r="BCL448" s="10"/>
      <c r="BCM448" s="10"/>
      <c r="BCN448" s="10"/>
      <c r="BCO448" s="10"/>
      <c r="BCP448" s="10"/>
      <c r="BCQ448" s="10"/>
      <c r="BCR448" s="10"/>
      <c r="BCS448" s="10"/>
      <c r="BCT448" s="10"/>
    </row>
    <row r="449" spans="1:1450" x14ac:dyDescent="0.25">
      <c r="A449" s="17" t="s">
        <v>579</v>
      </c>
      <c r="B449" s="14" t="s">
        <v>579</v>
      </c>
      <c r="C449" s="14" t="s">
        <v>84</v>
      </c>
      <c r="D449" s="14" t="s">
        <v>841</v>
      </c>
      <c r="E449" s="14" t="s">
        <v>837</v>
      </c>
      <c r="F449" s="14" t="s">
        <v>585</v>
      </c>
      <c r="G449" s="43">
        <v>18927</v>
      </c>
      <c r="H449" s="43">
        <v>1189</v>
      </c>
      <c r="I449" s="43">
        <v>638</v>
      </c>
      <c r="J449" s="43"/>
      <c r="K449" s="43"/>
      <c r="L449" s="29"/>
      <c r="M449" s="29"/>
      <c r="N449" s="29"/>
      <c r="O449" s="29" t="str">
        <f t="shared" si="70"/>
        <v/>
      </c>
      <c r="P449" s="29"/>
      <c r="Q449" s="44">
        <f>ABS(G449-$K$445)</f>
        <v>3.7999999999992724</v>
      </c>
      <c r="R449" s="30">
        <f>IF(Q449&gt;$P$445,"",G449)</f>
        <v>18927</v>
      </c>
      <c r="S449" s="30">
        <f t="shared" si="73"/>
        <v>638</v>
      </c>
      <c r="T449" s="29"/>
      <c r="U449" s="29"/>
      <c r="V449" s="29"/>
      <c r="W449" s="44">
        <f>IF(R449="","",((R449-$T$445)/S449)^2)</f>
        <v>2.8004641048906596</v>
      </c>
      <c r="X449" s="29"/>
      <c r="Y449" s="31"/>
      <c r="Z449" s="31"/>
      <c r="AA449" s="31"/>
      <c r="AB449" s="31"/>
      <c r="AC449" s="29"/>
      <c r="AD449" s="29"/>
      <c r="AE449" s="29"/>
      <c r="AF449" s="29"/>
      <c r="AG449" s="63"/>
      <c r="AH449" s="32"/>
      <c r="AI449" s="32"/>
      <c r="AJ449" s="32"/>
      <c r="AK449" s="32"/>
      <c r="AL449" s="29"/>
      <c r="AM449" s="43"/>
      <c r="AN449" s="95"/>
      <c r="AO449" s="29"/>
      <c r="AP449" s="29"/>
      <c r="AQ449" s="29"/>
      <c r="AR449" s="29"/>
      <c r="AS449" s="29"/>
      <c r="AT449" s="29"/>
    </row>
    <row r="450" spans="1:1450" s="64" customFormat="1" x14ac:dyDescent="0.25">
      <c r="A450" s="66" t="s">
        <v>579</v>
      </c>
      <c r="B450" s="67" t="s">
        <v>579</v>
      </c>
      <c r="C450" s="67" t="s">
        <v>84</v>
      </c>
      <c r="D450" s="67" t="s">
        <v>842</v>
      </c>
      <c r="E450" s="67" t="s">
        <v>843</v>
      </c>
      <c r="F450" s="67" t="s">
        <v>581</v>
      </c>
      <c r="G450" s="67">
        <v>53900</v>
      </c>
      <c r="H450" s="67">
        <v>3320</v>
      </c>
      <c r="I450" s="67">
        <v>1646</v>
      </c>
      <c r="J450" s="67">
        <v>3</v>
      </c>
      <c r="K450" s="68">
        <f>AVERAGE(G450:G452)</f>
        <v>42911.666666666664</v>
      </c>
      <c r="L450" s="68">
        <f>STDEV(G450:G452)</f>
        <v>21837.955085889647</v>
      </c>
      <c r="M450" s="33"/>
      <c r="N450" s="96">
        <v>1.196</v>
      </c>
      <c r="O450" s="33" t="str">
        <f t="shared" si="70"/>
        <v/>
      </c>
      <c r="P450" s="68">
        <f>ABS(L450*N450)</f>
        <v>26118.194282724016</v>
      </c>
      <c r="Q450" s="68">
        <f>ABS(G450-$K$450)</f>
        <v>10988.333333333336</v>
      </c>
      <c r="R450" s="34">
        <f>IF(Q450&gt;$P$450,"",G450)</f>
        <v>53900</v>
      </c>
      <c r="S450" s="34">
        <f t="shared" si="73"/>
        <v>1646</v>
      </c>
      <c r="T450" s="68">
        <f>AVERAGE(R450:R452)</f>
        <v>42911.666666666664</v>
      </c>
      <c r="U450" s="68">
        <f>STDEV(R450:R452)</f>
        <v>21837.955085889647</v>
      </c>
      <c r="V450" s="33"/>
      <c r="W450" s="68">
        <f>IF(R450="","",((R450-$T$450)/S450)^2)</f>
        <v>44.566034174103173</v>
      </c>
      <c r="X450" s="70">
        <f>(1/(J450-1))*SUM(W450:W452)</f>
        <v>678.13723529877086</v>
      </c>
      <c r="Y450" s="71">
        <f>U450/T450</f>
        <v>0.50890484528425795</v>
      </c>
      <c r="Z450" s="75"/>
      <c r="AA450" s="71" t="str">
        <f>IF(X450&lt;2,"A",IF(Y450&lt;0.15,"B","C"))</f>
        <v>C</v>
      </c>
      <c r="AB450" s="75"/>
      <c r="AC450" s="38">
        <f>T450/1000</f>
        <v>42.911666666666662</v>
      </c>
      <c r="AD450" s="72">
        <f>AC450*(SQRT((U450/T450)^2+(0.21/3.98)^2))</f>
        <v>21.955017851952164</v>
      </c>
      <c r="AE450" s="71">
        <f>AD450/AC450</f>
        <v>0.51163283921122071</v>
      </c>
      <c r="AF450" s="71"/>
      <c r="AG450" s="73">
        <v>49</v>
      </c>
      <c r="AH450" s="36"/>
      <c r="AI450" s="72">
        <f>(MEDIAN(R450:R452))/1000</f>
        <v>53.9</v>
      </c>
      <c r="AJ450" s="72">
        <f>(QUARTILE(R450:R452,1))/1000</f>
        <v>35.831000000000003</v>
      </c>
      <c r="AK450" s="72">
        <f>(QUARTILE(R450:R452,3))/1000</f>
        <v>55.486499999999999</v>
      </c>
      <c r="AL450" s="38">
        <f>(AK450-AJ450)</f>
        <v>19.655499999999996</v>
      </c>
      <c r="AM450" s="43"/>
      <c r="AN450" s="95"/>
      <c r="AO450" s="29"/>
      <c r="AP450" s="29"/>
      <c r="AQ450" s="29"/>
      <c r="AR450" s="29"/>
      <c r="AS450" s="29"/>
      <c r="AT450" s="29"/>
    </row>
    <row r="451" spans="1:1450" x14ac:dyDescent="0.25">
      <c r="A451" s="66" t="s">
        <v>579</v>
      </c>
      <c r="B451" s="67" t="s">
        <v>579</v>
      </c>
      <c r="C451" s="67" t="s">
        <v>84</v>
      </c>
      <c r="D451" s="67" t="s">
        <v>844</v>
      </c>
      <c r="E451" s="67" t="s">
        <v>843</v>
      </c>
      <c r="F451" s="67" t="s">
        <v>580</v>
      </c>
      <c r="G451" s="67">
        <v>57073</v>
      </c>
      <c r="H451" s="67">
        <v>3802</v>
      </c>
      <c r="I451" s="67">
        <v>2264</v>
      </c>
      <c r="J451" s="67"/>
      <c r="K451" s="67"/>
      <c r="L451" s="33"/>
      <c r="M451" s="33"/>
      <c r="N451" s="33"/>
      <c r="O451" s="33" t="str">
        <f t="shared" si="70"/>
        <v/>
      </c>
      <c r="P451" s="33"/>
      <c r="Q451" s="68">
        <f>ABS(G451-$K$450)</f>
        <v>14161.333333333336</v>
      </c>
      <c r="R451" s="34">
        <f>IF(Q451&gt;$P$450,"",G451)</f>
        <v>57073</v>
      </c>
      <c r="S451" s="34">
        <f t="shared" si="73"/>
        <v>2264</v>
      </c>
      <c r="T451" s="33"/>
      <c r="U451" s="33"/>
      <c r="V451" s="33"/>
      <c r="W451" s="68">
        <f>IF(R451="","",((R451-$T$450)/S451)^2)</f>
        <v>39.125098674946358</v>
      </c>
      <c r="X451" s="33"/>
      <c r="Y451" s="75"/>
      <c r="Z451" s="75"/>
      <c r="AA451" s="75"/>
      <c r="AB451" s="75"/>
      <c r="AC451" s="33"/>
      <c r="AD451" s="33"/>
      <c r="AE451" s="33"/>
      <c r="AF451" s="33"/>
      <c r="AG451" s="76"/>
      <c r="AH451" s="36"/>
      <c r="AI451" s="36"/>
      <c r="AJ451" s="36"/>
      <c r="AK451" s="36"/>
      <c r="AL451" s="33"/>
      <c r="AM451" s="43"/>
      <c r="AN451" s="95"/>
      <c r="AO451" s="29"/>
      <c r="AP451" s="29"/>
      <c r="AQ451" s="29"/>
      <c r="AR451" s="29"/>
      <c r="AS451" s="29"/>
      <c r="AT451" s="29"/>
    </row>
    <row r="452" spans="1:1450" x14ac:dyDescent="0.25">
      <c r="A452" s="66" t="s">
        <v>579</v>
      </c>
      <c r="B452" s="67" t="s">
        <v>579</v>
      </c>
      <c r="C452" s="67" t="s">
        <v>84</v>
      </c>
      <c r="D452" s="67" t="s">
        <v>845</v>
      </c>
      <c r="E452" s="67" t="s">
        <v>843</v>
      </c>
      <c r="F452" s="67" t="s">
        <v>582</v>
      </c>
      <c r="G452" s="67">
        <v>17762</v>
      </c>
      <c r="H452" s="67">
        <v>1176</v>
      </c>
      <c r="I452" s="67">
        <v>705</v>
      </c>
      <c r="J452" s="67"/>
      <c r="K452" s="67"/>
      <c r="L452" s="33"/>
      <c r="M452" s="33"/>
      <c r="N452" s="33"/>
      <c r="O452" s="33" t="str">
        <f t="shared" si="70"/>
        <v/>
      </c>
      <c r="P452" s="33"/>
      <c r="Q452" s="68">
        <f>ABS(G452-$K$450)</f>
        <v>25149.666666666664</v>
      </c>
      <c r="R452" s="34">
        <f>IF(Q452&gt;$P$450,"",G452)</f>
        <v>17762</v>
      </c>
      <c r="S452" s="34">
        <f t="shared" si="73"/>
        <v>705</v>
      </c>
      <c r="T452" s="33"/>
      <c r="U452" s="33"/>
      <c r="V452" s="33"/>
      <c r="W452" s="68">
        <f>IF(R452="","",((R452-$T$450)/S452)^2)</f>
        <v>1272.5833377484921</v>
      </c>
      <c r="X452" s="33"/>
      <c r="Y452" s="75"/>
      <c r="Z452" s="75"/>
      <c r="AA452" s="75"/>
      <c r="AB452" s="75"/>
      <c r="AC452" s="33"/>
      <c r="AD452" s="33"/>
      <c r="AE452" s="33"/>
      <c r="AF452" s="33"/>
      <c r="AG452" s="76"/>
      <c r="AH452" s="36"/>
      <c r="AI452" s="36"/>
      <c r="AJ452" s="36"/>
      <c r="AK452" s="36"/>
      <c r="AL452" s="33"/>
      <c r="AM452" s="29"/>
      <c r="AN452" s="29"/>
      <c r="AO452" s="29"/>
      <c r="AP452" s="29"/>
      <c r="AQ452" s="29"/>
      <c r="AR452" s="29"/>
      <c r="AS452" s="29"/>
      <c r="AT452" s="29"/>
    </row>
    <row r="453" spans="1:1450" s="52" customFormat="1" x14ac:dyDescent="0.25">
      <c r="A453" s="115" t="s">
        <v>579</v>
      </c>
      <c r="B453" s="118" t="s">
        <v>579</v>
      </c>
      <c r="C453" s="118" t="s">
        <v>84</v>
      </c>
      <c r="D453" s="118" t="s">
        <v>846</v>
      </c>
      <c r="E453" s="118" t="s">
        <v>847</v>
      </c>
      <c r="F453" s="118" t="s">
        <v>848</v>
      </c>
      <c r="G453" s="53">
        <v>28528</v>
      </c>
      <c r="H453" s="53">
        <v>1749</v>
      </c>
      <c r="I453" s="53">
        <v>872</v>
      </c>
      <c r="J453" s="53">
        <v>1</v>
      </c>
      <c r="K453" s="116">
        <f>AVERAGE(G453)</f>
        <v>28528</v>
      </c>
      <c r="L453" s="116"/>
      <c r="O453" s="52">
        <f t="shared" si="70"/>
        <v>1</v>
      </c>
      <c r="Y453" s="58"/>
      <c r="Z453" s="58"/>
      <c r="AA453" s="58"/>
      <c r="AB453" s="58"/>
      <c r="AF453" s="29"/>
      <c r="AG453" s="60"/>
      <c r="AH453" s="59"/>
      <c r="AI453" s="59"/>
      <c r="AJ453" s="59"/>
      <c r="AK453" s="59"/>
    </row>
    <row r="454" spans="1:1450" s="61" customFormat="1" x14ac:dyDescent="0.25">
      <c r="A454" s="77" t="s">
        <v>1239</v>
      </c>
      <c r="B454" s="78" t="s">
        <v>502</v>
      </c>
      <c r="C454" s="78" t="s">
        <v>84</v>
      </c>
      <c r="D454" s="78" t="s">
        <v>504</v>
      </c>
      <c r="E454" s="78" t="s">
        <v>505</v>
      </c>
      <c r="F454" s="78" t="s">
        <v>441</v>
      </c>
      <c r="G454" s="78">
        <v>56118</v>
      </c>
      <c r="H454" s="78">
        <v>3448</v>
      </c>
      <c r="I454" s="78">
        <v>1694</v>
      </c>
      <c r="J454" s="61">
        <v>2</v>
      </c>
      <c r="K454" s="79">
        <f>AVERAGE(G454:G455)</f>
        <v>62130.5</v>
      </c>
      <c r="L454" s="79">
        <f>STDEV(G454:G455)</f>
        <v>8502.9590437682346</v>
      </c>
      <c r="O454" s="61">
        <f t="shared" si="70"/>
        <v>1</v>
      </c>
      <c r="AF454" s="33"/>
      <c r="AG454" s="89"/>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c r="DC454" s="52"/>
      <c r="DD454" s="52"/>
      <c r="DE454" s="52"/>
      <c r="DF454" s="52"/>
      <c r="DG454" s="52"/>
      <c r="DH454" s="52"/>
      <c r="DI454" s="52"/>
      <c r="DJ454" s="52"/>
      <c r="DK454" s="52"/>
      <c r="DL454" s="52"/>
      <c r="DM454" s="52"/>
      <c r="DN454" s="52"/>
      <c r="DO454" s="52"/>
      <c r="DP454" s="52"/>
      <c r="DQ454" s="52"/>
      <c r="DR454" s="52"/>
      <c r="DS454" s="52"/>
      <c r="DT454" s="52"/>
      <c r="DU454" s="52"/>
      <c r="DV454" s="52"/>
      <c r="DW454" s="52"/>
      <c r="DX454" s="52"/>
      <c r="DY454" s="52"/>
      <c r="DZ454" s="52"/>
      <c r="EA454" s="52"/>
      <c r="EB454" s="52"/>
      <c r="EC454" s="52"/>
      <c r="ED454" s="52"/>
      <c r="EE454" s="52"/>
      <c r="EF454" s="52"/>
      <c r="EG454" s="52"/>
      <c r="EH454" s="52"/>
      <c r="EI454" s="52"/>
      <c r="EJ454" s="52"/>
      <c r="EK454" s="52"/>
      <c r="EL454" s="52"/>
      <c r="EM454" s="52"/>
      <c r="EN454" s="52"/>
      <c r="EO454" s="52"/>
      <c r="EP454" s="52"/>
      <c r="EQ454" s="52"/>
      <c r="ER454" s="52"/>
      <c r="ES454" s="52"/>
      <c r="ET454" s="52"/>
      <c r="EU454" s="52"/>
      <c r="EV454" s="52"/>
      <c r="EW454" s="52"/>
      <c r="EX454" s="52"/>
      <c r="EY454" s="52"/>
      <c r="EZ454" s="52"/>
      <c r="FA454" s="52"/>
      <c r="FB454" s="52"/>
      <c r="FC454" s="52"/>
      <c r="FD454" s="52"/>
      <c r="FE454" s="52"/>
      <c r="FF454" s="52"/>
      <c r="FG454" s="52"/>
      <c r="FH454" s="52"/>
      <c r="FI454" s="52"/>
      <c r="FJ454" s="52"/>
      <c r="FK454" s="52"/>
      <c r="FL454" s="52"/>
      <c r="FM454" s="52"/>
      <c r="FN454" s="52"/>
      <c r="FO454" s="52"/>
      <c r="FP454" s="52"/>
      <c r="FQ454" s="52"/>
      <c r="FR454" s="52"/>
      <c r="FS454" s="52"/>
      <c r="FT454" s="52"/>
      <c r="FU454" s="52"/>
      <c r="FV454" s="52"/>
      <c r="FW454" s="52"/>
      <c r="FX454" s="52"/>
      <c r="FY454" s="52"/>
      <c r="FZ454" s="52"/>
      <c r="GA454" s="52"/>
      <c r="GB454" s="52"/>
      <c r="GC454" s="52"/>
      <c r="GD454" s="52"/>
      <c r="GE454" s="52"/>
      <c r="GF454" s="52"/>
      <c r="GG454" s="52"/>
      <c r="GH454" s="52"/>
      <c r="GI454" s="52"/>
      <c r="GJ454" s="52"/>
      <c r="GK454" s="52"/>
      <c r="GL454" s="52"/>
      <c r="GM454" s="52"/>
      <c r="GN454" s="52"/>
      <c r="GO454" s="52"/>
      <c r="GP454" s="52"/>
      <c r="GQ454" s="52"/>
      <c r="GR454" s="52"/>
      <c r="GS454" s="52"/>
      <c r="GT454" s="52"/>
      <c r="GU454" s="52"/>
      <c r="GV454" s="52"/>
      <c r="GW454" s="52"/>
      <c r="GX454" s="52"/>
      <c r="GY454" s="52"/>
      <c r="GZ454" s="52"/>
      <c r="HA454" s="52"/>
      <c r="HB454" s="52"/>
      <c r="HC454" s="52"/>
      <c r="HD454" s="52"/>
      <c r="HE454" s="52"/>
      <c r="HF454" s="52"/>
      <c r="HG454" s="52"/>
      <c r="HH454" s="52"/>
      <c r="HI454" s="52"/>
      <c r="HJ454" s="52"/>
      <c r="HK454" s="52"/>
      <c r="HL454" s="52"/>
      <c r="HM454" s="52"/>
      <c r="HN454" s="52"/>
      <c r="HO454" s="52"/>
      <c r="HP454" s="52"/>
      <c r="HQ454" s="52"/>
      <c r="HR454" s="52"/>
      <c r="HS454" s="52"/>
      <c r="HT454" s="52"/>
      <c r="HU454" s="52"/>
      <c r="HV454" s="52"/>
      <c r="HW454" s="52"/>
      <c r="HX454" s="52"/>
      <c r="HY454" s="52"/>
      <c r="HZ454" s="52"/>
      <c r="IA454" s="52"/>
      <c r="IB454" s="52"/>
      <c r="IC454" s="52"/>
      <c r="ID454" s="52"/>
      <c r="IE454" s="52"/>
      <c r="IF454" s="52"/>
      <c r="IG454" s="52"/>
      <c r="IH454" s="52"/>
      <c r="II454" s="52"/>
      <c r="IJ454" s="52"/>
      <c r="IK454" s="52"/>
      <c r="IL454" s="52"/>
      <c r="IM454" s="52"/>
      <c r="IN454" s="52"/>
      <c r="IO454" s="52"/>
      <c r="IP454" s="52"/>
      <c r="IQ454" s="52"/>
      <c r="IR454" s="52"/>
      <c r="IS454" s="52"/>
      <c r="IT454" s="52"/>
      <c r="IU454" s="52"/>
      <c r="IV454" s="52"/>
      <c r="IW454" s="52"/>
      <c r="IX454" s="52"/>
      <c r="IY454" s="52"/>
      <c r="IZ454" s="52"/>
      <c r="JA454" s="52"/>
      <c r="JB454" s="52"/>
      <c r="JC454" s="52"/>
      <c r="JD454" s="52"/>
      <c r="JE454" s="52"/>
      <c r="JF454" s="52"/>
      <c r="JG454" s="52"/>
      <c r="JH454" s="52"/>
      <c r="JI454" s="52"/>
      <c r="JJ454" s="52"/>
      <c r="JK454" s="52"/>
      <c r="JL454" s="52"/>
      <c r="JM454" s="52"/>
      <c r="JN454" s="52"/>
      <c r="JO454" s="52"/>
      <c r="JP454" s="52"/>
      <c r="JQ454" s="52"/>
      <c r="JR454" s="52"/>
      <c r="JS454" s="52"/>
      <c r="JT454" s="52"/>
      <c r="JU454" s="52"/>
      <c r="JV454" s="52"/>
      <c r="JW454" s="52"/>
      <c r="JX454" s="52"/>
      <c r="JY454" s="52"/>
      <c r="JZ454" s="52"/>
      <c r="KA454" s="52"/>
      <c r="KB454" s="52"/>
      <c r="KC454" s="52"/>
      <c r="KD454" s="52"/>
      <c r="KE454" s="52"/>
      <c r="KF454" s="52"/>
      <c r="KG454" s="52"/>
      <c r="KH454" s="52"/>
      <c r="KI454" s="52"/>
      <c r="KJ454" s="52"/>
      <c r="KK454" s="52"/>
      <c r="KL454" s="52"/>
      <c r="KM454" s="52"/>
      <c r="KN454" s="52"/>
      <c r="KO454" s="52"/>
      <c r="KP454" s="52"/>
      <c r="KQ454" s="52"/>
      <c r="KR454" s="52"/>
      <c r="KS454" s="52"/>
      <c r="KT454" s="52"/>
      <c r="KU454" s="52"/>
      <c r="KV454" s="52"/>
      <c r="KW454" s="52"/>
      <c r="KX454" s="52"/>
      <c r="KY454" s="52"/>
      <c r="KZ454" s="52"/>
      <c r="LA454" s="52"/>
      <c r="LB454" s="52"/>
      <c r="LC454" s="52"/>
      <c r="LD454" s="52"/>
      <c r="LE454" s="52"/>
      <c r="LF454" s="52"/>
      <c r="LG454" s="52"/>
      <c r="LH454" s="52"/>
      <c r="LI454" s="52"/>
      <c r="LJ454" s="52"/>
      <c r="LK454" s="52"/>
      <c r="LL454" s="52"/>
      <c r="LM454" s="52"/>
      <c r="LN454" s="52"/>
      <c r="LO454" s="52"/>
      <c r="LP454" s="52"/>
      <c r="LQ454" s="52"/>
      <c r="LR454" s="52"/>
      <c r="LS454" s="52"/>
      <c r="LT454" s="52"/>
      <c r="LU454" s="52"/>
      <c r="LV454" s="52"/>
      <c r="LW454" s="52"/>
      <c r="LX454" s="52"/>
      <c r="LY454" s="52"/>
      <c r="LZ454" s="52"/>
      <c r="MA454" s="52"/>
      <c r="MB454" s="52"/>
      <c r="MC454" s="52"/>
      <c r="MD454" s="52"/>
      <c r="ME454" s="52"/>
      <c r="MF454" s="52"/>
      <c r="MG454" s="52"/>
      <c r="MH454" s="52"/>
      <c r="MI454" s="52"/>
      <c r="MJ454" s="52"/>
      <c r="MK454" s="52"/>
      <c r="ML454" s="52"/>
      <c r="MM454" s="52"/>
      <c r="MN454" s="52"/>
      <c r="MO454" s="52"/>
      <c r="MP454" s="52"/>
      <c r="MQ454" s="52"/>
      <c r="MR454" s="52"/>
      <c r="MS454" s="52"/>
      <c r="MT454" s="52"/>
      <c r="MU454" s="52"/>
      <c r="MV454" s="52"/>
      <c r="MW454" s="52"/>
      <c r="MX454" s="52"/>
      <c r="MY454" s="52"/>
      <c r="MZ454" s="52"/>
      <c r="NA454" s="52"/>
      <c r="NB454" s="52"/>
      <c r="NC454" s="52"/>
      <c r="ND454" s="52"/>
      <c r="NE454" s="52"/>
      <c r="NF454" s="52"/>
      <c r="NG454" s="52"/>
      <c r="NH454" s="52"/>
      <c r="NI454" s="52"/>
      <c r="NJ454" s="52"/>
      <c r="NK454" s="52"/>
      <c r="NL454" s="52"/>
      <c r="NM454" s="52"/>
      <c r="NN454" s="52"/>
      <c r="NO454" s="52"/>
      <c r="NP454" s="52"/>
      <c r="NQ454" s="52"/>
      <c r="NR454" s="52"/>
      <c r="NS454" s="52"/>
      <c r="NT454" s="52"/>
      <c r="NU454" s="52"/>
      <c r="NV454" s="52"/>
      <c r="NW454" s="52"/>
      <c r="NX454" s="52"/>
      <c r="NY454" s="52"/>
      <c r="NZ454" s="52"/>
      <c r="OA454" s="52"/>
      <c r="OB454" s="52"/>
      <c r="OC454" s="52"/>
      <c r="OD454" s="52"/>
      <c r="OE454" s="52"/>
      <c r="OF454" s="52"/>
      <c r="OG454" s="52"/>
      <c r="OH454" s="52"/>
      <c r="OI454" s="52"/>
      <c r="OJ454" s="52"/>
      <c r="OK454" s="52"/>
      <c r="OL454" s="52"/>
      <c r="OM454" s="52"/>
      <c r="ON454" s="52"/>
      <c r="OO454" s="52"/>
      <c r="OP454" s="52"/>
      <c r="OQ454" s="52"/>
      <c r="OR454" s="52"/>
      <c r="OS454" s="52"/>
      <c r="OT454" s="52"/>
      <c r="OU454" s="52"/>
      <c r="OV454" s="52"/>
      <c r="OW454" s="52"/>
      <c r="OX454" s="52"/>
      <c r="OY454" s="52"/>
      <c r="OZ454" s="52"/>
      <c r="PA454" s="52"/>
      <c r="PB454" s="52"/>
      <c r="PC454" s="52"/>
      <c r="PD454" s="52"/>
      <c r="PE454" s="52"/>
      <c r="PF454" s="52"/>
      <c r="PG454" s="52"/>
      <c r="PH454" s="52"/>
      <c r="PI454" s="52"/>
      <c r="PJ454" s="52"/>
      <c r="PK454" s="52"/>
      <c r="PL454" s="52"/>
      <c r="PM454" s="52"/>
      <c r="PN454" s="52"/>
      <c r="PO454" s="52"/>
      <c r="PP454" s="52"/>
      <c r="PQ454" s="52"/>
      <c r="PR454" s="52"/>
      <c r="PS454" s="52"/>
      <c r="PT454" s="52"/>
      <c r="PU454" s="52"/>
      <c r="PV454" s="52"/>
      <c r="PW454" s="52"/>
      <c r="PX454" s="52"/>
      <c r="PY454" s="52"/>
      <c r="PZ454" s="52"/>
      <c r="QA454" s="52"/>
      <c r="QB454" s="52"/>
      <c r="QC454" s="52"/>
      <c r="QD454" s="52"/>
      <c r="QE454" s="52"/>
      <c r="QF454" s="52"/>
      <c r="QG454" s="52"/>
      <c r="QH454" s="52"/>
      <c r="QI454" s="52"/>
      <c r="QJ454" s="52"/>
      <c r="QK454" s="52"/>
      <c r="QL454" s="52"/>
      <c r="QM454" s="52"/>
      <c r="QN454" s="52"/>
      <c r="QO454" s="52"/>
      <c r="QP454" s="52"/>
      <c r="QQ454" s="52"/>
      <c r="QR454" s="52"/>
      <c r="QS454" s="52"/>
      <c r="QT454" s="52"/>
      <c r="QU454" s="52"/>
      <c r="QV454" s="52"/>
      <c r="QW454" s="52"/>
      <c r="QX454" s="52"/>
      <c r="QY454" s="52"/>
      <c r="QZ454" s="52"/>
      <c r="RA454" s="52"/>
      <c r="RB454" s="52"/>
      <c r="RC454" s="52"/>
      <c r="RD454" s="52"/>
      <c r="RE454" s="52"/>
      <c r="RF454" s="52"/>
      <c r="RG454" s="52"/>
      <c r="RH454" s="52"/>
      <c r="RI454" s="52"/>
      <c r="RJ454" s="52"/>
      <c r="RK454" s="52"/>
      <c r="RL454" s="52"/>
      <c r="RM454" s="52"/>
      <c r="RN454" s="52"/>
      <c r="RO454" s="52"/>
      <c r="RP454" s="52"/>
      <c r="RQ454" s="52"/>
      <c r="RR454" s="52"/>
      <c r="RS454" s="52"/>
      <c r="RT454" s="52"/>
      <c r="RU454" s="52"/>
      <c r="RV454" s="52"/>
      <c r="RW454" s="52"/>
      <c r="RX454" s="52"/>
      <c r="RY454" s="52"/>
      <c r="RZ454" s="52"/>
      <c r="SA454" s="52"/>
      <c r="SB454" s="52"/>
      <c r="SC454" s="52"/>
      <c r="SD454" s="52"/>
      <c r="SE454" s="52"/>
      <c r="SF454" s="52"/>
      <c r="SG454" s="52"/>
      <c r="SH454" s="52"/>
      <c r="SI454" s="52"/>
      <c r="SJ454" s="52"/>
      <c r="SK454" s="52"/>
      <c r="SL454" s="52"/>
      <c r="SM454" s="52"/>
      <c r="SN454" s="52"/>
      <c r="SO454" s="52"/>
      <c r="SP454" s="52"/>
      <c r="SQ454" s="52"/>
      <c r="SR454" s="52"/>
      <c r="SS454" s="52"/>
      <c r="ST454" s="52"/>
      <c r="SU454" s="52"/>
      <c r="SV454" s="52"/>
      <c r="SW454" s="52"/>
      <c r="SX454" s="52"/>
      <c r="SY454" s="52"/>
      <c r="SZ454" s="52"/>
      <c r="TA454" s="52"/>
      <c r="TB454" s="52"/>
      <c r="TC454" s="52"/>
      <c r="TD454" s="52"/>
      <c r="TE454" s="52"/>
      <c r="TF454" s="52"/>
      <c r="TG454" s="52"/>
      <c r="TH454" s="52"/>
      <c r="TI454" s="52"/>
      <c r="TJ454" s="52"/>
      <c r="TK454" s="52"/>
      <c r="TL454" s="52"/>
      <c r="TM454" s="52"/>
      <c r="TN454" s="52"/>
      <c r="TO454" s="52"/>
      <c r="TP454" s="52"/>
      <c r="TQ454" s="52"/>
      <c r="TR454" s="52"/>
      <c r="TS454" s="52"/>
      <c r="TT454" s="52"/>
      <c r="TU454" s="52"/>
      <c r="TV454" s="52"/>
      <c r="TW454" s="52"/>
      <c r="TX454" s="52"/>
      <c r="TY454" s="52"/>
      <c r="TZ454" s="52"/>
      <c r="UA454" s="52"/>
      <c r="UB454" s="52"/>
      <c r="UC454" s="52"/>
      <c r="UD454" s="52"/>
      <c r="UE454" s="52"/>
      <c r="UF454" s="52"/>
      <c r="UG454" s="52"/>
      <c r="UH454" s="52"/>
      <c r="UI454" s="52"/>
      <c r="UJ454" s="52"/>
      <c r="UK454" s="52"/>
      <c r="UL454" s="52"/>
      <c r="UM454" s="52"/>
      <c r="UN454" s="52"/>
      <c r="UO454" s="52"/>
      <c r="UP454" s="52"/>
      <c r="UQ454" s="52"/>
      <c r="UR454" s="52"/>
      <c r="US454" s="52"/>
      <c r="UT454" s="52"/>
      <c r="UU454" s="52"/>
      <c r="UV454" s="52"/>
      <c r="UW454" s="52"/>
      <c r="UX454" s="52"/>
      <c r="UY454" s="52"/>
      <c r="UZ454" s="52"/>
      <c r="VA454" s="52"/>
      <c r="VB454" s="52"/>
      <c r="VC454" s="52"/>
      <c r="VD454" s="52"/>
      <c r="VE454" s="52"/>
      <c r="VF454" s="52"/>
      <c r="VG454" s="52"/>
      <c r="VH454" s="52"/>
      <c r="VI454" s="52"/>
      <c r="VJ454" s="52"/>
      <c r="VK454" s="52"/>
      <c r="VL454" s="52"/>
      <c r="VM454" s="52"/>
      <c r="VN454" s="52"/>
      <c r="VO454" s="52"/>
      <c r="VP454" s="52"/>
      <c r="VQ454" s="52"/>
      <c r="VR454" s="52"/>
      <c r="VS454" s="52"/>
      <c r="VT454" s="52"/>
      <c r="VU454" s="52"/>
      <c r="VV454" s="52"/>
      <c r="VW454" s="52"/>
      <c r="VX454" s="52"/>
      <c r="VY454" s="52"/>
      <c r="VZ454" s="52"/>
      <c r="WA454" s="52"/>
      <c r="WB454" s="52"/>
      <c r="WC454" s="52"/>
      <c r="WD454" s="52"/>
      <c r="WE454" s="52"/>
      <c r="WF454" s="52"/>
      <c r="WG454" s="52"/>
      <c r="WH454" s="52"/>
      <c r="WI454" s="52"/>
      <c r="WJ454" s="52"/>
      <c r="WK454" s="52"/>
      <c r="WL454" s="52"/>
      <c r="WM454" s="52"/>
      <c r="WN454" s="52"/>
      <c r="WO454" s="52"/>
      <c r="WP454" s="52"/>
      <c r="WQ454" s="52"/>
      <c r="WR454" s="52"/>
      <c r="WS454" s="52"/>
      <c r="WT454" s="52"/>
      <c r="WU454" s="52"/>
      <c r="WV454" s="52"/>
      <c r="WW454" s="52"/>
      <c r="WX454" s="52"/>
      <c r="WY454" s="52"/>
      <c r="WZ454" s="52"/>
      <c r="XA454" s="52"/>
      <c r="XB454" s="52"/>
      <c r="XC454" s="52"/>
      <c r="XD454" s="52"/>
      <c r="XE454" s="52"/>
      <c r="XF454" s="52"/>
      <c r="XG454" s="52"/>
      <c r="XH454" s="52"/>
      <c r="XI454" s="52"/>
      <c r="XJ454" s="52"/>
      <c r="XK454" s="52"/>
      <c r="XL454" s="52"/>
      <c r="XM454" s="52"/>
      <c r="XN454" s="52"/>
      <c r="XO454" s="52"/>
      <c r="XP454" s="52"/>
      <c r="XQ454" s="52"/>
      <c r="XR454" s="52"/>
      <c r="XS454" s="52"/>
      <c r="XT454" s="52"/>
      <c r="XU454" s="52"/>
      <c r="XV454" s="52"/>
      <c r="XW454" s="52"/>
      <c r="XX454" s="52"/>
      <c r="XY454" s="52"/>
      <c r="XZ454" s="52"/>
      <c r="YA454" s="52"/>
      <c r="YB454" s="52"/>
      <c r="YC454" s="52"/>
      <c r="YD454" s="52"/>
      <c r="YE454" s="52"/>
      <c r="YF454" s="52"/>
      <c r="YG454" s="52"/>
      <c r="YH454" s="52"/>
      <c r="YI454" s="52"/>
      <c r="YJ454" s="52"/>
      <c r="YK454" s="52"/>
      <c r="YL454" s="52"/>
      <c r="YM454" s="52"/>
      <c r="YN454" s="52"/>
      <c r="YO454" s="52"/>
      <c r="YP454" s="52"/>
      <c r="YQ454" s="52"/>
      <c r="YR454" s="52"/>
      <c r="YS454" s="52"/>
      <c r="YT454" s="52"/>
      <c r="YU454" s="52"/>
      <c r="YV454" s="52"/>
      <c r="YW454" s="52"/>
      <c r="YX454" s="52"/>
      <c r="YY454" s="52"/>
      <c r="YZ454" s="52"/>
      <c r="ZA454" s="52"/>
      <c r="ZB454" s="52"/>
      <c r="ZC454" s="52"/>
      <c r="ZD454" s="52"/>
      <c r="ZE454" s="52"/>
      <c r="ZF454" s="52"/>
      <c r="ZG454" s="52"/>
      <c r="ZH454" s="52"/>
      <c r="ZI454" s="52"/>
      <c r="ZJ454" s="52"/>
      <c r="ZK454" s="52"/>
      <c r="ZL454" s="52"/>
      <c r="ZM454" s="52"/>
      <c r="ZN454" s="52"/>
      <c r="ZO454" s="52"/>
      <c r="ZP454" s="52"/>
      <c r="ZQ454" s="52"/>
      <c r="ZR454" s="52"/>
      <c r="ZS454" s="52"/>
      <c r="ZT454" s="52"/>
      <c r="ZU454" s="52"/>
      <c r="ZV454" s="52"/>
      <c r="ZW454" s="52"/>
      <c r="ZX454" s="52"/>
      <c r="ZY454" s="52"/>
      <c r="ZZ454" s="52"/>
      <c r="AAA454" s="52"/>
      <c r="AAB454" s="52"/>
      <c r="AAC454" s="52"/>
      <c r="AAD454" s="52"/>
      <c r="AAE454" s="52"/>
      <c r="AAF454" s="52"/>
      <c r="AAG454" s="52"/>
      <c r="AAH454" s="52"/>
      <c r="AAI454" s="52"/>
      <c r="AAJ454" s="52"/>
      <c r="AAK454" s="52"/>
      <c r="AAL454" s="52"/>
      <c r="AAM454" s="52"/>
      <c r="AAN454" s="52"/>
      <c r="AAO454" s="52"/>
      <c r="AAP454" s="52"/>
      <c r="AAQ454" s="52"/>
      <c r="AAR454" s="52"/>
      <c r="AAS454" s="52"/>
      <c r="AAT454" s="52"/>
      <c r="AAU454" s="52"/>
      <c r="AAV454" s="52"/>
      <c r="AAW454" s="52"/>
      <c r="AAX454" s="52"/>
      <c r="AAY454" s="52"/>
      <c r="AAZ454" s="52"/>
      <c r="ABA454" s="52"/>
      <c r="ABB454" s="52"/>
      <c r="ABC454" s="52"/>
      <c r="ABD454" s="52"/>
      <c r="ABE454" s="52"/>
      <c r="ABF454" s="52"/>
      <c r="ABG454" s="52"/>
      <c r="ABH454" s="52"/>
      <c r="ABI454" s="52"/>
      <c r="ABJ454" s="52"/>
      <c r="ABK454" s="52"/>
      <c r="ABL454" s="52"/>
      <c r="ABM454" s="52"/>
      <c r="ABN454" s="52"/>
      <c r="ABO454" s="52"/>
      <c r="ABP454" s="52"/>
      <c r="ABQ454" s="52"/>
      <c r="ABR454" s="52"/>
      <c r="ABS454" s="52"/>
      <c r="ABT454" s="52"/>
      <c r="ABU454" s="52"/>
      <c r="ABV454" s="52"/>
      <c r="ABW454" s="52"/>
      <c r="ABX454" s="52"/>
      <c r="ABY454" s="52"/>
      <c r="ABZ454" s="52"/>
      <c r="ACA454" s="52"/>
      <c r="ACB454" s="52"/>
      <c r="ACC454" s="52"/>
      <c r="ACD454" s="52"/>
      <c r="ACE454" s="52"/>
      <c r="ACF454" s="52"/>
      <c r="ACG454" s="52"/>
      <c r="ACH454" s="52"/>
      <c r="ACI454" s="52"/>
      <c r="ACJ454" s="52"/>
      <c r="ACK454" s="52"/>
      <c r="ACL454" s="52"/>
      <c r="ACM454" s="52"/>
      <c r="ACN454" s="52"/>
      <c r="ACO454" s="52"/>
      <c r="ACP454" s="52"/>
      <c r="ACQ454" s="52"/>
      <c r="ACR454" s="52"/>
      <c r="ACS454" s="52"/>
      <c r="ACT454" s="52"/>
      <c r="ACU454" s="52"/>
      <c r="ACV454" s="52"/>
      <c r="ACW454" s="52"/>
      <c r="ACX454" s="52"/>
      <c r="ACY454" s="52"/>
      <c r="ACZ454" s="52"/>
      <c r="ADA454" s="52"/>
      <c r="ADB454" s="52"/>
      <c r="ADC454" s="52"/>
      <c r="ADD454" s="52"/>
      <c r="ADE454" s="52"/>
      <c r="ADF454" s="52"/>
      <c r="ADG454" s="52"/>
      <c r="ADH454" s="52"/>
      <c r="ADI454" s="52"/>
      <c r="ADJ454" s="52"/>
      <c r="ADK454" s="52"/>
      <c r="ADL454" s="52"/>
      <c r="ADM454" s="52"/>
      <c r="ADN454" s="52"/>
      <c r="ADO454" s="52"/>
      <c r="ADP454" s="52"/>
      <c r="ADQ454" s="52"/>
      <c r="ADR454" s="52"/>
      <c r="ADS454" s="52"/>
      <c r="ADT454" s="52"/>
      <c r="ADU454" s="52"/>
      <c r="ADV454" s="52"/>
      <c r="ADW454" s="52"/>
      <c r="ADX454" s="52"/>
      <c r="ADY454" s="52"/>
      <c r="ADZ454" s="52"/>
      <c r="AEA454" s="52"/>
      <c r="AEB454" s="52"/>
      <c r="AEC454" s="52"/>
      <c r="AED454" s="52"/>
      <c r="AEE454" s="52"/>
      <c r="AEF454" s="52"/>
      <c r="AEG454" s="52"/>
      <c r="AEH454" s="52"/>
      <c r="AEI454" s="52"/>
      <c r="AEJ454" s="52"/>
      <c r="AEK454" s="52"/>
      <c r="AEL454" s="52"/>
      <c r="AEM454" s="52"/>
      <c r="AEN454" s="52"/>
      <c r="AEO454" s="52"/>
      <c r="AEP454" s="52"/>
      <c r="AEQ454" s="52"/>
      <c r="AER454" s="52"/>
      <c r="AES454" s="52"/>
      <c r="AET454" s="52"/>
      <c r="AEU454" s="52"/>
      <c r="AEV454" s="52"/>
      <c r="AEW454" s="52"/>
      <c r="AEX454" s="52"/>
      <c r="AEY454" s="52"/>
      <c r="AEZ454" s="52"/>
      <c r="AFA454" s="52"/>
      <c r="AFB454" s="52"/>
      <c r="AFC454" s="52"/>
      <c r="AFD454" s="52"/>
      <c r="AFE454" s="52"/>
      <c r="AFF454" s="52"/>
      <c r="AFG454" s="52"/>
      <c r="AFH454" s="52"/>
      <c r="AFI454" s="52"/>
      <c r="AFJ454" s="52"/>
      <c r="AFK454" s="52"/>
      <c r="AFL454" s="52"/>
      <c r="AFM454" s="52"/>
      <c r="AFN454" s="52"/>
      <c r="AFO454" s="52"/>
      <c r="AFP454" s="52"/>
      <c r="AFQ454" s="52"/>
      <c r="AFR454" s="52"/>
      <c r="AFS454" s="52"/>
      <c r="AFT454" s="52"/>
      <c r="AFU454" s="52"/>
      <c r="AFV454" s="52"/>
      <c r="AFW454" s="52"/>
      <c r="AFX454" s="52"/>
      <c r="AFY454" s="52"/>
      <c r="AFZ454" s="52"/>
      <c r="AGA454" s="52"/>
      <c r="AGB454" s="52"/>
      <c r="AGC454" s="52"/>
      <c r="AGD454" s="52"/>
      <c r="AGE454" s="52"/>
      <c r="AGF454" s="52"/>
      <c r="AGG454" s="52"/>
      <c r="AGH454" s="52"/>
      <c r="AGI454" s="52"/>
      <c r="AGJ454" s="52"/>
      <c r="AGK454" s="52"/>
      <c r="AGL454" s="52"/>
      <c r="AGM454" s="52"/>
      <c r="AGN454" s="52"/>
      <c r="AGO454" s="52"/>
      <c r="AGP454" s="52"/>
      <c r="AGQ454" s="52"/>
      <c r="AGR454" s="52"/>
      <c r="AGS454" s="52"/>
      <c r="AGT454" s="52"/>
      <c r="AGU454" s="52"/>
      <c r="AGV454" s="52"/>
      <c r="AGW454" s="52"/>
      <c r="AGX454" s="52"/>
      <c r="AGY454" s="52"/>
      <c r="AGZ454" s="52"/>
      <c r="AHA454" s="52"/>
      <c r="AHB454" s="52"/>
      <c r="AHC454" s="52"/>
      <c r="AHD454" s="52"/>
      <c r="AHE454" s="52"/>
      <c r="AHF454" s="52"/>
      <c r="AHG454" s="52"/>
      <c r="AHH454" s="52"/>
      <c r="AHI454" s="52"/>
      <c r="AHJ454" s="52"/>
      <c r="AHK454" s="52"/>
      <c r="AHL454" s="52"/>
      <c r="AHM454" s="52"/>
      <c r="AHN454" s="52"/>
      <c r="AHO454" s="52"/>
      <c r="AHP454" s="52"/>
      <c r="AHQ454" s="52"/>
      <c r="AHR454" s="52"/>
      <c r="AHS454" s="52"/>
      <c r="AHT454" s="52"/>
      <c r="AHU454" s="52"/>
      <c r="AHV454" s="52"/>
      <c r="AHW454" s="52"/>
      <c r="AHX454" s="52"/>
      <c r="AHY454" s="52"/>
      <c r="AHZ454" s="52"/>
      <c r="AIA454" s="52"/>
      <c r="AIB454" s="52"/>
      <c r="AIC454" s="52"/>
      <c r="AID454" s="52"/>
      <c r="AIE454" s="52"/>
      <c r="AIF454" s="52"/>
      <c r="AIG454" s="52"/>
      <c r="AIH454" s="52"/>
      <c r="AII454" s="52"/>
      <c r="AIJ454" s="52"/>
      <c r="AIK454" s="52"/>
      <c r="AIL454" s="52"/>
      <c r="AIM454" s="52"/>
      <c r="AIN454" s="52"/>
      <c r="AIO454" s="52"/>
      <c r="AIP454" s="52"/>
      <c r="AIQ454" s="52"/>
      <c r="AIR454" s="52"/>
      <c r="AIS454" s="52"/>
      <c r="AIT454" s="52"/>
      <c r="AIU454" s="52"/>
      <c r="AIV454" s="52"/>
      <c r="AIW454" s="52"/>
      <c r="AIX454" s="52"/>
      <c r="AIY454" s="52"/>
      <c r="AIZ454" s="52"/>
      <c r="AJA454" s="52"/>
      <c r="AJB454" s="52"/>
      <c r="AJC454" s="52"/>
      <c r="AJD454" s="52"/>
      <c r="AJE454" s="52"/>
      <c r="AJF454" s="52"/>
      <c r="AJG454" s="52"/>
      <c r="AJH454" s="52"/>
      <c r="AJI454" s="52"/>
      <c r="AJJ454" s="52"/>
      <c r="AJK454" s="52"/>
      <c r="AJL454" s="52"/>
      <c r="AJM454" s="52"/>
      <c r="AJN454" s="52"/>
      <c r="AJO454" s="52"/>
      <c r="AJP454" s="52"/>
      <c r="AJQ454" s="52"/>
      <c r="AJR454" s="52"/>
      <c r="AJS454" s="52"/>
      <c r="AJT454" s="52"/>
      <c r="AJU454" s="52"/>
      <c r="AJV454" s="52"/>
      <c r="AJW454" s="52"/>
      <c r="AJX454" s="52"/>
      <c r="AJY454" s="52"/>
      <c r="AJZ454" s="52"/>
      <c r="AKA454" s="52"/>
      <c r="AKB454" s="52"/>
      <c r="AKC454" s="52"/>
      <c r="AKD454" s="52"/>
      <c r="AKE454" s="52"/>
      <c r="AKF454" s="52"/>
      <c r="AKG454" s="52"/>
      <c r="AKH454" s="52"/>
      <c r="AKI454" s="52"/>
      <c r="AKJ454" s="52"/>
      <c r="AKK454" s="52"/>
      <c r="AKL454" s="52"/>
      <c r="AKM454" s="52"/>
      <c r="AKN454" s="52"/>
      <c r="AKO454" s="52"/>
      <c r="AKP454" s="52"/>
      <c r="AKQ454" s="52"/>
      <c r="AKR454" s="52"/>
      <c r="AKS454" s="52"/>
      <c r="AKT454" s="52"/>
      <c r="AKU454" s="52"/>
      <c r="AKV454" s="52"/>
      <c r="AKW454" s="52"/>
      <c r="AKX454" s="52"/>
      <c r="AKY454" s="52"/>
      <c r="AKZ454" s="52"/>
      <c r="ALA454" s="52"/>
      <c r="ALB454" s="52"/>
      <c r="ALC454" s="52"/>
      <c r="ALD454" s="52"/>
      <c r="ALE454" s="52"/>
      <c r="ALF454" s="52"/>
      <c r="ALG454" s="52"/>
      <c r="ALH454" s="52"/>
      <c r="ALI454" s="52"/>
      <c r="ALJ454" s="52"/>
      <c r="ALK454" s="52"/>
      <c r="ALL454" s="52"/>
      <c r="ALM454" s="52"/>
      <c r="ALN454" s="52"/>
      <c r="ALO454" s="52"/>
      <c r="ALP454" s="52"/>
      <c r="ALQ454" s="52"/>
      <c r="ALR454" s="52"/>
      <c r="ALS454" s="52"/>
      <c r="ALT454" s="52"/>
      <c r="ALU454" s="52"/>
      <c r="ALV454" s="52"/>
      <c r="ALW454" s="52"/>
      <c r="ALX454" s="52"/>
      <c r="ALY454" s="52"/>
      <c r="ALZ454" s="52"/>
      <c r="AMA454" s="52"/>
      <c r="AMB454" s="52"/>
      <c r="AMC454" s="52"/>
      <c r="AMD454" s="52"/>
      <c r="AME454" s="52"/>
      <c r="AMF454" s="52"/>
      <c r="AMG454" s="52"/>
      <c r="AMH454" s="52"/>
      <c r="AMI454" s="52"/>
      <c r="AMJ454" s="52"/>
      <c r="AMK454" s="52"/>
      <c r="AML454" s="52"/>
      <c r="AMM454" s="52"/>
      <c r="AMN454" s="52"/>
      <c r="AMO454" s="52"/>
      <c r="AMP454" s="52"/>
      <c r="AMQ454" s="52"/>
      <c r="AMR454" s="52"/>
      <c r="AMS454" s="52"/>
      <c r="AMT454" s="52"/>
      <c r="AMU454" s="52"/>
      <c r="AMV454" s="52"/>
      <c r="AMW454" s="52"/>
      <c r="AMX454" s="52"/>
      <c r="AMY454" s="52"/>
      <c r="AMZ454" s="52"/>
      <c r="ANA454" s="52"/>
      <c r="ANB454" s="52"/>
      <c r="ANC454" s="52"/>
      <c r="AND454" s="52"/>
      <c r="ANE454" s="52"/>
      <c r="ANF454" s="52"/>
      <c r="ANG454" s="52"/>
      <c r="ANH454" s="52"/>
      <c r="ANI454" s="52"/>
      <c r="ANJ454" s="52"/>
      <c r="ANK454" s="52"/>
      <c r="ANL454" s="52"/>
      <c r="ANM454" s="52"/>
      <c r="ANN454" s="52"/>
      <c r="ANO454" s="52"/>
      <c r="ANP454" s="52"/>
      <c r="ANQ454" s="52"/>
      <c r="ANR454" s="52"/>
      <c r="ANS454" s="52"/>
      <c r="ANT454" s="52"/>
      <c r="ANU454" s="52"/>
      <c r="ANV454" s="52"/>
      <c r="ANW454" s="52"/>
      <c r="ANX454" s="52"/>
      <c r="ANY454" s="52"/>
      <c r="ANZ454" s="52"/>
      <c r="AOA454" s="52"/>
      <c r="AOB454" s="52"/>
      <c r="AOC454" s="52"/>
      <c r="AOD454" s="52"/>
      <c r="AOE454" s="52"/>
      <c r="AOF454" s="52"/>
      <c r="AOG454" s="52"/>
      <c r="AOH454" s="52"/>
      <c r="AOI454" s="52"/>
      <c r="AOJ454" s="52"/>
      <c r="AOK454" s="52"/>
      <c r="AOL454" s="52"/>
      <c r="AOM454" s="52"/>
      <c r="AON454" s="52"/>
      <c r="AOO454" s="52"/>
      <c r="AOP454" s="52"/>
      <c r="AOQ454" s="52"/>
      <c r="AOR454" s="52"/>
      <c r="AOS454" s="52"/>
      <c r="AOT454" s="52"/>
      <c r="AOU454" s="52"/>
      <c r="AOV454" s="52"/>
      <c r="AOW454" s="52"/>
      <c r="AOX454" s="52"/>
      <c r="AOY454" s="52"/>
      <c r="AOZ454" s="52"/>
      <c r="APA454" s="52"/>
      <c r="APB454" s="52"/>
      <c r="APC454" s="52"/>
      <c r="APD454" s="52"/>
      <c r="APE454" s="52"/>
      <c r="APF454" s="52"/>
      <c r="APG454" s="52"/>
      <c r="APH454" s="52"/>
      <c r="API454" s="52"/>
      <c r="APJ454" s="52"/>
      <c r="APK454" s="52"/>
      <c r="APL454" s="52"/>
      <c r="APM454" s="52"/>
      <c r="APN454" s="52"/>
      <c r="APO454" s="52"/>
      <c r="APP454" s="52"/>
      <c r="APQ454" s="52"/>
      <c r="APR454" s="52"/>
      <c r="APS454" s="52"/>
      <c r="APT454" s="52"/>
      <c r="APU454" s="52"/>
      <c r="APV454" s="52"/>
      <c r="APW454" s="52"/>
      <c r="APX454" s="52"/>
      <c r="APY454" s="52"/>
      <c r="APZ454" s="52"/>
      <c r="AQA454" s="52"/>
      <c r="AQB454" s="52"/>
      <c r="AQC454" s="52"/>
      <c r="AQD454" s="52"/>
      <c r="AQE454" s="52"/>
      <c r="AQF454" s="52"/>
      <c r="AQG454" s="52"/>
      <c r="AQH454" s="52"/>
      <c r="AQI454" s="52"/>
      <c r="AQJ454" s="52"/>
      <c r="AQK454" s="52"/>
      <c r="AQL454" s="52"/>
      <c r="AQM454" s="52"/>
      <c r="AQN454" s="52"/>
      <c r="AQO454" s="52"/>
      <c r="AQP454" s="52"/>
      <c r="AQQ454" s="52"/>
      <c r="AQR454" s="52"/>
      <c r="AQS454" s="52"/>
      <c r="AQT454" s="52"/>
      <c r="AQU454" s="52"/>
      <c r="AQV454" s="52"/>
      <c r="AQW454" s="52"/>
      <c r="AQX454" s="52"/>
      <c r="AQY454" s="52"/>
      <c r="AQZ454" s="52"/>
      <c r="ARA454" s="52"/>
      <c r="ARB454" s="52"/>
      <c r="ARC454" s="52"/>
      <c r="ARD454" s="52"/>
      <c r="ARE454" s="52"/>
      <c r="ARF454" s="52"/>
      <c r="ARG454" s="52"/>
      <c r="ARH454" s="52"/>
      <c r="ARI454" s="52"/>
      <c r="ARJ454" s="52"/>
      <c r="ARK454" s="52"/>
      <c r="ARL454" s="52"/>
      <c r="ARM454" s="52"/>
      <c r="ARN454" s="52"/>
      <c r="ARO454" s="52"/>
      <c r="ARP454" s="52"/>
      <c r="ARQ454" s="52"/>
      <c r="ARR454" s="52"/>
      <c r="ARS454" s="52"/>
      <c r="ART454" s="52"/>
      <c r="ARU454" s="52"/>
      <c r="ARV454" s="52"/>
      <c r="ARW454" s="52"/>
      <c r="ARX454" s="52"/>
      <c r="ARY454" s="52"/>
      <c r="ARZ454" s="52"/>
      <c r="ASA454" s="52"/>
      <c r="ASB454" s="52"/>
      <c r="ASC454" s="52"/>
      <c r="ASD454" s="52"/>
      <c r="ASE454" s="52"/>
      <c r="ASF454" s="52"/>
      <c r="ASG454" s="52"/>
      <c r="ASH454" s="52"/>
      <c r="ASI454" s="52"/>
      <c r="ASJ454" s="52"/>
      <c r="ASK454" s="52"/>
      <c r="ASL454" s="52"/>
      <c r="ASM454" s="52"/>
      <c r="ASN454" s="52"/>
      <c r="ASO454" s="52"/>
      <c r="ASP454" s="52"/>
      <c r="ASQ454" s="52"/>
      <c r="ASR454" s="52"/>
      <c r="ASS454" s="52"/>
      <c r="AST454" s="52"/>
      <c r="ASU454" s="52"/>
      <c r="ASV454" s="52"/>
      <c r="ASW454" s="52"/>
      <c r="ASX454" s="52"/>
      <c r="ASY454" s="52"/>
      <c r="ASZ454" s="52"/>
      <c r="ATA454" s="52"/>
      <c r="ATB454" s="52"/>
      <c r="ATC454" s="52"/>
      <c r="ATD454" s="52"/>
      <c r="ATE454" s="52"/>
      <c r="ATF454" s="52"/>
      <c r="ATG454" s="52"/>
      <c r="ATH454" s="52"/>
      <c r="ATI454" s="52"/>
      <c r="ATJ454" s="52"/>
      <c r="ATK454" s="52"/>
      <c r="ATL454" s="52"/>
      <c r="ATM454" s="52"/>
      <c r="ATN454" s="52"/>
      <c r="ATO454" s="52"/>
      <c r="ATP454" s="52"/>
      <c r="ATQ454" s="52"/>
      <c r="ATR454" s="52"/>
      <c r="ATS454" s="52"/>
      <c r="ATT454" s="52"/>
      <c r="ATU454" s="52"/>
      <c r="ATV454" s="52"/>
      <c r="ATW454" s="52"/>
      <c r="ATX454" s="52"/>
      <c r="ATY454" s="52"/>
      <c r="ATZ454" s="52"/>
      <c r="AUA454" s="52"/>
      <c r="AUB454" s="52"/>
      <c r="AUC454" s="52"/>
      <c r="AUD454" s="52"/>
      <c r="AUE454" s="52"/>
      <c r="AUF454" s="52"/>
      <c r="AUG454" s="52"/>
      <c r="AUH454" s="52"/>
      <c r="AUI454" s="52"/>
      <c r="AUJ454" s="52"/>
      <c r="AUK454" s="52"/>
      <c r="AUL454" s="52"/>
      <c r="AUM454" s="52"/>
      <c r="AUN454" s="52"/>
      <c r="AUO454" s="52"/>
      <c r="AUP454" s="52"/>
      <c r="AUQ454" s="52"/>
      <c r="AUR454" s="52"/>
      <c r="AUS454" s="52"/>
      <c r="AUT454" s="52"/>
      <c r="AUU454" s="52"/>
      <c r="AUV454" s="52"/>
      <c r="AUW454" s="52"/>
      <c r="AUX454" s="52"/>
      <c r="AUY454" s="52"/>
      <c r="AUZ454" s="52"/>
      <c r="AVA454" s="52"/>
      <c r="AVB454" s="52"/>
      <c r="AVC454" s="52"/>
      <c r="AVD454" s="52"/>
      <c r="AVE454" s="52"/>
      <c r="AVF454" s="52"/>
      <c r="AVG454" s="52"/>
      <c r="AVH454" s="52"/>
      <c r="AVI454" s="52"/>
      <c r="AVJ454" s="52"/>
      <c r="AVK454" s="52"/>
      <c r="AVL454" s="52"/>
      <c r="AVM454" s="52"/>
      <c r="AVN454" s="52"/>
      <c r="AVO454" s="52"/>
      <c r="AVP454" s="52"/>
      <c r="AVQ454" s="52"/>
      <c r="AVR454" s="52"/>
      <c r="AVS454" s="52"/>
      <c r="AVT454" s="52"/>
      <c r="AVU454" s="52"/>
      <c r="AVV454" s="52"/>
      <c r="AVW454" s="52"/>
      <c r="AVX454" s="52"/>
      <c r="AVY454" s="52"/>
      <c r="AVZ454" s="52"/>
      <c r="AWA454" s="52"/>
      <c r="AWB454" s="52"/>
      <c r="AWC454" s="52"/>
      <c r="AWD454" s="52"/>
      <c r="AWE454" s="52"/>
      <c r="AWF454" s="52"/>
      <c r="AWG454" s="52"/>
      <c r="AWH454" s="52"/>
      <c r="AWI454" s="52"/>
      <c r="AWJ454" s="52"/>
      <c r="AWK454" s="52"/>
      <c r="AWL454" s="52"/>
      <c r="AWM454" s="52"/>
      <c r="AWN454" s="52"/>
      <c r="AWO454" s="52"/>
      <c r="AWP454" s="52"/>
      <c r="AWQ454" s="52"/>
      <c r="AWR454" s="52"/>
      <c r="AWS454" s="52"/>
      <c r="AWT454" s="52"/>
      <c r="AWU454" s="52"/>
      <c r="AWV454" s="52"/>
      <c r="AWW454" s="52"/>
      <c r="AWX454" s="52"/>
      <c r="AWY454" s="52"/>
      <c r="AWZ454" s="52"/>
      <c r="AXA454" s="52"/>
      <c r="AXB454" s="52"/>
      <c r="AXC454" s="52"/>
      <c r="AXD454" s="52"/>
      <c r="AXE454" s="52"/>
      <c r="AXF454" s="52"/>
      <c r="AXG454" s="52"/>
      <c r="AXH454" s="52"/>
      <c r="AXI454" s="52"/>
      <c r="AXJ454" s="52"/>
      <c r="AXK454" s="52"/>
      <c r="AXL454" s="52"/>
      <c r="AXM454" s="52"/>
      <c r="AXN454" s="52"/>
      <c r="AXO454" s="52"/>
      <c r="AXP454" s="52"/>
      <c r="AXQ454" s="52"/>
      <c r="AXR454" s="52"/>
      <c r="AXS454" s="52"/>
      <c r="AXT454" s="52"/>
      <c r="AXU454" s="52"/>
      <c r="AXV454" s="52"/>
      <c r="AXW454" s="52"/>
      <c r="AXX454" s="52"/>
      <c r="AXY454" s="52"/>
      <c r="AXZ454" s="52"/>
      <c r="AYA454" s="52"/>
      <c r="AYB454" s="52"/>
      <c r="AYC454" s="52"/>
      <c r="AYD454" s="52"/>
      <c r="AYE454" s="52"/>
      <c r="AYF454" s="52"/>
      <c r="AYG454" s="52"/>
      <c r="AYH454" s="52"/>
      <c r="AYI454" s="52"/>
      <c r="AYJ454" s="52"/>
      <c r="AYK454" s="52"/>
      <c r="AYL454" s="52"/>
      <c r="AYM454" s="52"/>
      <c r="AYN454" s="52"/>
      <c r="AYO454" s="52"/>
      <c r="AYP454" s="52"/>
      <c r="AYQ454" s="52"/>
      <c r="AYR454" s="52"/>
      <c r="AYS454" s="52"/>
      <c r="AYT454" s="52"/>
      <c r="AYU454" s="52"/>
      <c r="AYV454" s="52"/>
      <c r="AYW454" s="52"/>
      <c r="AYX454" s="52"/>
      <c r="AYY454" s="52"/>
      <c r="AYZ454" s="52"/>
      <c r="AZA454" s="52"/>
      <c r="AZB454" s="52"/>
      <c r="AZC454" s="52"/>
      <c r="AZD454" s="52"/>
      <c r="AZE454" s="52"/>
      <c r="AZF454" s="52"/>
      <c r="AZG454" s="52"/>
      <c r="AZH454" s="52"/>
      <c r="AZI454" s="52"/>
      <c r="AZJ454" s="52"/>
      <c r="AZK454" s="52"/>
      <c r="AZL454" s="52"/>
      <c r="AZM454" s="52"/>
      <c r="AZN454" s="52"/>
      <c r="AZO454" s="52"/>
      <c r="AZP454" s="52"/>
      <c r="AZQ454" s="52"/>
      <c r="AZR454" s="52"/>
      <c r="AZS454" s="52"/>
      <c r="AZT454" s="52"/>
      <c r="AZU454" s="52"/>
      <c r="AZV454" s="52"/>
      <c r="AZW454" s="52"/>
      <c r="AZX454" s="52"/>
      <c r="AZY454" s="52"/>
      <c r="AZZ454" s="52"/>
      <c r="BAA454" s="52"/>
      <c r="BAB454" s="52"/>
      <c r="BAC454" s="52"/>
      <c r="BAD454" s="52"/>
      <c r="BAE454" s="52"/>
      <c r="BAF454" s="52"/>
      <c r="BAG454" s="52"/>
      <c r="BAH454" s="52"/>
      <c r="BAI454" s="52"/>
      <c r="BAJ454" s="52"/>
      <c r="BAK454" s="52"/>
      <c r="BAL454" s="52"/>
      <c r="BAM454" s="52"/>
      <c r="BAN454" s="52"/>
      <c r="BAO454" s="52"/>
      <c r="BAP454" s="52"/>
      <c r="BAQ454" s="52"/>
      <c r="BAR454" s="52"/>
      <c r="BAS454" s="52"/>
      <c r="BAT454" s="52"/>
      <c r="BAU454" s="52"/>
      <c r="BAV454" s="52"/>
      <c r="BAW454" s="52"/>
      <c r="BAX454" s="52"/>
      <c r="BAY454" s="52"/>
      <c r="BAZ454" s="52"/>
      <c r="BBA454" s="52"/>
      <c r="BBB454" s="52"/>
      <c r="BBC454" s="52"/>
      <c r="BBD454" s="52"/>
      <c r="BBE454" s="52"/>
      <c r="BBF454" s="52"/>
      <c r="BBG454" s="52"/>
      <c r="BBH454" s="52"/>
      <c r="BBI454" s="52"/>
      <c r="BBJ454" s="52"/>
      <c r="BBK454" s="52"/>
      <c r="BBL454" s="52"/>
      <c r="BBM454" s="52"/>
      <c r="BBN454" s="52"/>
      <c r="BBO454" s="52"/>
      <c r="BBP454" s="52"/>
      <c r="BBQ454" s="52"/>
      <c r="BBR454" s="52"/>
      <c r="BBS454" s="52"/>
      <c r="BBT454" s="52"/>
      <c r="BBU454" s="52"/>
      <c r="BBV454" s="52"/>
      <c r="BBW454" s="52"/>
      <c r="BBX454" s="52"/>
      <c r="BBY454" s="52"/>
      <c r="BBZ454" s="52"/>
      <c r="BCA454" s="52"/>
      <c r="BCB454" s="52"/>
      <c r="BCC454" s="52"/>
      <c r="BCD454" s="52"/>
      <c r="BCE454" s="52"/>
      <c r="BCF454" s="52"/>
      <c r="BCG454" s="52"/>
      <c r="BCH454" s="52"/>
      <c r="BCI454" s="52"/>
      <c r="BCJ454" s="52"/>
      <c r="BCK454" s="52"/>
      <c r="BCL454" s="52"/>
      <c r="BCM454" s="52"/>
      <c r="BCN454" s="52"/>
      <c r="BCO454" s="52"/>
      <c r="BCP454" s="52"/>
      <c r="BCQ454" s="52"/>
      <c r="BCR454" s="52"/>
      <c r="BCS454" s="52"/>
      <c r="BCT454" s="52"/>
    </row>
    <row r="455" spans="1:1450" s="61" customFormat="1" x14ac:dyDescent="0.25">
      <c r="A455" s="77" t="s">
        <v>1239</v>
      </c>
      <c r="B455" s="78" t="s">
        <v>502</v>
      </c>
      <c r="C455" s="78" t="s">
        <v>84</v>
      </c>
      <c r="D455" s="78" t="s">
        <v>506</v>
      </c>
      <c r="E455" s="78" t="s">
        <v>505</v>
      </c>
      <c r="F455" s="78" t="s">
        <v>442</v>
      </c>
      <c r="G455" s="78">
        <v>68143</v>
      </c>
      <c r="H455" s="78">
        <v>3879</v>
      </c>
      <c r="I455" s="78">
        <v>1291</v>
      </c>
      <c r="O455" s="61">
        <f t="shared" ref="O455:O482" si="74">IF(R455="",1,"")</f>
        <v>1</v>
      </c>
      <c r="AF455" s="33"/>
      <c r="AG455" s="89"/>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c r="CN455" s="52"/>
      <c r="CO455" s="52"/>
      <c r="CP455" s="52"/>
      <c r="CQ455" s="52"/>
      <c r="CR455" s="52"/>
      <c r="CS455" s="52"/>
      <c r="CT455" s="52"/>
      <c r="CU455" s="52"/>
      <c r="CV455" s="52"/>
      <c r="CW455" s="52"/>
      <c r="CX455" s="52"/>
      <c r="CY455" s="52"/>
      <c r="CZ455" s="52"/>
      <c r="DA455" s="52"/>
      <c r="DB455" s="52"/>
      <c r="DC455" s="52"/>
      <c r="DD455" s="52"/>
      <c r="DE455" s="52"/>
      <c r="DF455" s="52"/>
      <c r="DG455" s="52"/>
      <c r="DH455" s="52"/>
      <c r="DI455" s="52"/>
      <c r="DJ455" s="52"/>
      <c r="DK455" s="52"/>
      <c r="DL455" s="52"/>
      <c r="DM455" s="52"/>
      <c r="DN455" s="52"/>
      <c r="DO455" s="52"/>
      <c r="DP455" s="52"/>
      <c r="DQ455" s="52"/>
      <c r="DR455" s="52"/>
      <c r="DS455" s="52"/>
      <c r="DT455" s="52"/>
      <c r="DU455" s="52"/>
      <c r="DV455" s="52"/>
      <c r="DW455" s="52"/>
      <c r="DX455" s="52"/>
      <c r="DY455" s="52"/>
      <c r="DZ455" s="52"/>
      <c r="EA455" s="52"/>
      <c r="EB455" s="52"/>
      <c r="EC455" s="52"/>
      <c r="ED455" s="52"/>
      <c r="EE455" s="52"/>
      <c r="EF455" s="52"/>
      <c r="EG455" s="52"/>
      <c r="EH455" s="52"/>
      <c r="EI455" s="52"/>
      <c r="EJ455" s="52"/>
      <c r="EK455" s="52"/>
      <c r="EL455" s="52"/>
      <c r="EM455" s="52"/>
      <c r="EN455" s="52"/>
      <c r="EO455" s="52"/>
      <c r="EP455" s="52"/>
      <c r="EQ455" s="52"/>
      <c r="ER455" s="52"/>
      <c r="ES455" s="52"/>
      <c r="ET455" s="52"/>
      <c r="EU455" s="52"/>
      <c r="EV455" s="52"/>
      <c r="EW455" s="52"/>
      <c r="EX455" s="52"/>
      <c r="EY455" s="52"/>
      <c r="EZ455" s="52"/>
      <c r="FA455" s="52"/>
      <c r="FB455" s="52"/>
      <c r="FC455" s="52"/>
      <c r="FD455" s="52"/>
      <c r="FE455" s="52"/>
      <c r="FF455" s="52"/>
      <c r="FG455" s="52"/>
      <c r="FH455" s="52"/>
      <c r="FI455" s="52"/>
      <c r="FJ455" s="52"/>
      <c r="FK455" s="52"/>
      <c r="FL455" s="52"/>
      <c r="FM455" s="52"/>
      <c r="FN455" s="52"/>
      <c r="FO455" s="52"/>
      <c r="FP455" s="52"/>
      <c r="FQ455" s="52"/>
      <c r="FR455" s="52"/>
      <c r="FS455" s="52"/>
      <c r="FT455" s="52"/>
      <c r="FU455" s="52"/>
      <c r="FV455" s="52"/>
      <c r="FW455" s="52"/>
      <c r="FX455" s="52"/>
      <c r="FY455" s="52"/>
      <c r="FZ455" s="52"/>
      <c r="GA455" s="52"/>
      <c r="GB455" s="52"/>
      <c r="GC455" s="52"/>
      <c r="GD455" s="52"/>
      <c r="GE455" s="52"/>
      <c r="GF455" s="52"/>
      <c r="GG455" s="52"/>
      <c r="GH455" s="52"/>
      <c r="GI455" s="52"/>
      <c r="GJ455" s="52"/>
      <c r="GK455" s="52"/>
      <c r="GL455" s="52"/>
      <c r="GM455" s="52"/>
      <c r="GN455" s="52"/>
      <c r="GO455" s="52"/>
      <c r="GP455" s="52"/>
      <c r="GQ455" s="52"/>
      <c r="GR455" s="52"/>
      <c r="GS455" s="52"/>
      <c r="GT455" s="52"/>
      <c r="GU455" s="52"/>
      <c r="GV455" s="52"/>
      <c r="GW455" s="52"/>
      <c r="GX455" s="52"/>
      <c r="GY455" s="52"/>
      <c r="GZ455" s="52"/>
      <c r="HA455" s="52"/>
      <c r="HB455" s="52"/>
      <c r="HC455" s="52"/>
      <c r="HD455" s="52"/>
      <c r="HE455" s="52"/>
      <c r="HF455" s="52"/>
      <c r="HG455" s="52"/>
      <c r="HH455" s="52"/>
      <c r="HI455" s="52"/>
      <c r="HJ455" s="52"/>
      <c r="HK455" s="52"/>
      <c r="HL455" s="52"/>
      <c r="HM455" s="52"/>
      <c r="HN455" s="52"/>
      <c r="HO455" s="52"/>
      <c r="HP455" s="52"/>
      <c r="HQ455" s="52"/>
      <c r="HR455" s="52"/>
      <c r="HS455" s="52"/>
      <c r="HT455" s="52"/>
      <c r="HU455" s="52"/>
      <c r="HV455" s="52"/>
      <c r="HW455" s="52"/>
      <c r="HX455" s="52"/>
      <c r="HY455" s="52"/>
      <c r="HZ455" s="52"/>
      <c r="IA455" s="52"/>
      <c r="IB455" s="52"/>
      <c r="IC455" s="52"/>
      <c r="ID455" s="52"/>
      <c r="IE455" s="52"/>
      <c r="IF455" s="52"/>
      <c r="IG455" s="52"/>
      <c r="IH455" s="52"/>
      <c r="II455" s="52"/>
      <c r="IJ455" s="52"/>
      <c r="IK455" s="52"/>
      <c r="IL455" s="52"/>
      <c r="IM455" s="52"/>
      <c r="IN455" s="52"/>
      <c r="IO455" s="52"/>
      <c r="IP455" s="52"/>
      <c r="IQ455" s="52"/>
      <c r="IR455" s="52"/>
      <c r="IS455" s="52"/>
      <c r="IT455" s="52"/>
      <c r="IU455" s="52"/>
      <c r="IV455" s="52"/>
      <c r="IW455" s="52"/>
      <c r="IX455" s="52"/>
      <c r="IY455" s="52"/>
      <c r="IZ455" s="52"/>
      <c r="JA455" s="52"/>
      <c r="JB455" s="52"/>
      <c r="JC455" s="52"/>
      <c r="JD455" s="52"/>
      <c r="JE455" s="52"/>
      <c r="JF455" s="52"/>
      <c r="JG455" s="52"/>
      <c r="JH455" s="52"/>
      <c r="JI455" s="52"/>
      <c r="JJ455" s="52"/>
      <c r="JK455" s="52"/>
      <c r="JL455" s="52"/>
      <c r="JM455" s="52"/>
      <c r="JN455" s="52"/>
      <c r="JO455" s="52"/>
      <c r="JP455" s="52"/>
      <c r="JQ455" s="52"/>
      <c r="JR455" s="52"/>
      <c r="JS455" s="52"/>
      <c r="JT455" s="52"/>
      <c r="JU455" s="52"/>
      <c r="JV455" s="52"/>
      <c r="JW455" s="52"/>
      <c r="JX455" s="52"/>
      <c r="JY455" s="52"/>
      <c r="JZ455" s="52"/>
      <c r="KA455" s="52"/>
      <c r="KB455" s="52"/>
      <c r="KC455" s="52"/>
      <c r="KD455" s="52"/>
      <c r="KE455" s="52"/>
      <c r="KF455" s="52"/>
      <c r="KG455" s="52"/>
      <c r="KH455" s="52"/>
      <c r="KI455" s="52"/>
      <c r="KJ455" s="52"/>
      <c r="KK455" s="52"/>
      <c r="KL455" s="52"/>
      <c r="KM455" s="52"/>
      <c r="KN455" s="52"/>
      <c r="KO455" s="52"/>
      <c r="KP455" s="52"/>
      <c r="KQ455" s="52"/>
      <c r="KR455" s="52"/>
      <c r="KS455" s="52"/>
      <c r="KT455" s="52"/>
      <c r="KU455" s="52"/>
      <c r="KV455" s="52"/>
      <c r="KW455" s="52"/>
      <c r="KX455" s="52"/>
      <c r="KY455" s="52"/>
      <c r="KZ455" s="52"/>
      <c r="LA455" s="52"/>
      <c r="LB455" s="52"/>
      <c r="LC455" s="52"/>
      <c r="LD455" s="52"/>
      <c r="LE455" s="52"/>
      <c r="LF455" s="52"/>
      <c r="LG455" s="52"/>
      <c r="LH455" s="52"/>
      <c r="LI455" s="52"/>
      <c r="LJ455" s="52"/>
      <c r="LK455" s="52"/>
      <c r="LL455" s="52"/>
      <c r="LM455" s="52"/>
      <c r="LN455" s="52"/>
      <c r="LO455" s="52"/>
      <c r="LP455" s="52"/>
      <c r="LQ455" s="52"/>
      <c r="LR455" s="52"/>
      <c r="LS455" s="52"/>
      <c r="LT455" s="52"/>
      <c r="LU455" s="52"/>
      <c r="LV455" s="52"/>
      <c r="LW455" s="52"/>
      <c r="LX455" s="52"/>
      <c r="LY455" s="52"/>
      <c r="LZ455" s="52"/>
      <c r="MA455" s="52"/>
      <c r="MB455" s="52"/>
      <c r="MC455" s="52"/>
      <c r="MD455" s="52"/>
      <c r="ME455" s="52"/>
      <c r="MF455" s="52"/>
      <c r="MG455" s="52"/>
      <c r="MH455" s="52"/>
      <c r="MI455" s="52"/>
      <c r="MJ455" s="52"/>
      <c r="MK455" s="52"/>
      <c r="ML455" s="52"/>
      <c r="MM455" s="52"/>
      <c r="MN455" s="52"/>
      <c r="MO455" s="52"/>
      <c r="MP455" s="52"/>
      <c r="MQ455" s="52"/>
      <c r="MR455" s="52"/>
      <c r="MS455" s="52"/>
      <c r="MT455" s="52"/>
      <c r="MU455" s="52"/>
      <c r="MV455" s="52"/>
      <c r="MW455" s="52"/>
      <c r="MX455" s="52"/>
      <c r="MY455" s="52"/>
      <c r="MZ455" s="52"/>
      <c r="NA455" s="52"/>
      <c r="NB455" s="52"/>
      <c r="NC455" s="52"/>
      <c r="ND455" s="52"/>
      <c r="NE455" s="52"/>
      <c r="NF455" s="52"/>
      <c r="NG455" s="52"/>
      <c r="NH455" s="52"/>
      <c r="NI455" s="52"/>
      <c r="NJ455" s="52"/>
      <c r="NK455" s="52"/>
      <c r="NL455" s="52"/>
      <c r="NM455" s="52"/>
      <c r="NN455" s="52"/>
      <c r="NO455" s="52"/>
      <c r="NP455" s="52"/>
      <c r="NQ455" s="52"/>
      <c r="NR455" s="52"/>
      <c r="NS455" s="52"/>
      <c r="NT455" s="52"/>
      <c r="NU455" s="52"/>
      <c r="NV455" s="52"/>
      <c r="NW455" s="52"/>
      <c r="NX455" s="52"/>
      <c r="NY455" s="52"/>
      <c r="NZ455" s="52"/>
      <c r="OA455" s="52"/>
      <c r="OB455" s="52"/>
      <c r="OC455" s="52"/>
      <c r="OD455" s="52"/>
      <c r="OE455" s="52"/>
      <c r="OF455" s="52"/>
      <c r="OG455" s="52"/>
      <c r="OH455" s="52"/>
      <c r="OI455" s="52"/>
      <c r="OJ455" s="52"/>
      <c r="OK455" s="52"/>
      <c r="OL455" s="52"/>
      <c r="OM455" s="52"/>
      <c r="ON455" s="52"/>
      <c r="OO455" s="52"/>
      <c r="OP455" s="52"/>
      <c r="OQ455" s="52"/>
      <c r="OR455" s="52"/>
      <c r="OS455" s="52"/>
      <c r="OT455" s="52"/>
      <c r="OU455" s="52"/>
      <c r="OV455" s="52"/>
      <c r="OW455" s="52"/>
      <c r="OX455" s="52"/>
      <c r="OY455" s="52"/>
      <c r="OZ455" s="52"/>
      <c r="PA455" s="52"/>
      <c r="PB455" s="52"/>
      <c r="PC455" s="52"/>
      <c r="PD455" s="52"/>
      <c r="PE455" s="52"/>
      <c r="PF455" s="52"/>
      <c r="PG455" s="52"/>
      <c r="PH455" s="52"/>
      <c r="PI455" s="52"/>
      <c r="PJ455" s="52"/>
      <c r="PK455" s="52"/>
      <c r="PL455" s="52"/>
      <c r="PM455" s="52"/>
      <c r="PN455" s="52"/>
      <c r="PO455" s="52"/>
      <c r="PP455" s="52"/>
      <c r="PQ455" s="52"/>
      <c r="PR455" s="52"/>
      <c r="PS455" s="52"/>
      <c r="PT455" s="52"/>
      <c r="PU455" s="52"/>
      <c r="PV455" s="52"/>
      <c r="PW455" s="52"/>
      <c r="PX455" s="52"/>
      <c r="PY455" s="52"/>
      <c r="PZ455" s="52"/>
      <c r="QA455" s="52"/>
      <c r="QB455" s="52"/>
      <c r="QC455" s="52"/>
      <c r="QD455" s="52"/>
      <c r="QE455" s="52"/>
      <c r="QF455" s="52"/>
      <c r="QG455" s="52"/>
      <c r="QH455" s="52"/>
      <c r="QI455" s="52"/>
      <c r="QJ455" s="52"/>
      <c r="QK455" s="52"/>
      <c r="QL455" s="52"/>
      <c r="QM455" s="52"/>
      <c r="QN455" s="52"/>
      <c r="QO455" s="52"/>
      <c r="QP455" s="52"/>
      <c r="QQ455" s="52"/>
      <c r="QR455" s="52"/>
      <c r="QS455" s="52"/>
      <c r="QT455" s="52"/>
      <c r="QU455" s="52"/>
      <c r="QV455" s="52"/>
      <c r="QW455" s="52"/>
      <c r="QX455" s="52"/>
      <c r="QY455" s="52"/>
      <c r="QZ455" s="52"/>
      <c r="RA455" s="52"/>
      <c r="RB455" s="52"/>
      <c r="RC455" s="52"/>
      <c r="RD455" s="52"/>
      <c r="RE455" s="52"/>
      <c r="RF455" s="52"/>
      <c r="RG455" s="52"/>
      <c r="RH455" s="52"/>
      <c r="RI455" s="52"/>
      <c r="RJ455" s="52"/>
      <c r="RK455" s="52"/>
      <c r="RL455" s="52"/>
      <c r="RM455" s="52"/>
      <c r="RN455" s="52"/>
      <c r="RO455" s="52"/>
      <c r="RP455" s="52"/>
      <c r="RQ455" s="52"/>
      <c r="RR455" s="52"/>
      <c r="RS455" s="52"/>
      <c r="RT455" s="52"/>
      <c r="RU455" s="52"/>
      <c r="RV455" s="52"/>
      <c r="RW455" s="52"/>
      <c r="RX455" s="52"/>
      <c r="RY455" s="52"/>
      <c r="RZ455" s="52"/>
      <c r="SA455" s="52"/>
      <c r="SB455" s="52"/>
      <c r="SC455" s="52"/>
      <c r="SD455" s="52"/>
      <c r="SE455" s="52"/>
      <c r="SF455" s="52"/>
      <c r="SG455" s="52"/>
      <c r="SH455" s="52"/>
      <c r="SI455" s="52"/>
      <c r="SJ455" s="52"/>
      <c r="SK455" s="52"/>
      <c r="SL455" s="52"/>
      <c r="SM455" s="52"/>
      <c r="SN455" s="52"/>
      <c r="SO455" s="52"/>
      <c r="SP455" s="52"/>
      <c r="SQ455" s="52"/>
      <c r="SR455" s="52"/>
      <c r="SS455" s="52"/>
      <c r="ST455" s="52"/>
      <c r="SU455" s="52"/>
      <c r="SV455" s="52"/>
      <c r="SW455" s="52"/>
      <c r="SX455" s="52"/>
      <c r="SY455" s="52"/>
      <c r="SZ455" s="52"/>
      <c r="TA455" s="52"/>
      <c r="TB455" s="52"/>
      <c r="TC455" s="52"/>
      <c r="TD455" s="52"/>
      <c r="TE455" s="52"/>
      <c r="TF455" s="52"/>
      <c r="TG455" s="52"/>
      <c r="TH455" s="52"/>
      <c r="TI455" s="52"/>
      <c r="TJ455" s="52"/>
      <c r="TK455" s="52"/>
      <c r="TL455" s="52"/>
      <c r="TM455" s="52"/>
      <c r="TN455" s="52"/>
      <c r="TO455" s="52"/>
      <c r="TP455" s="52"/>
      <c r="TQ455" s="52"/>
      <c r="TR455" s="52"/>
      <c r="TS455" s="52"/>
      <c r="TT455" s="52"/>
      <c r="TU455" s="52"/>
      <c r="TV455" s="52"/>
      <c r="TW455" s="52"/>
      <c r="TX455" s="52"/>
      <c r="TY455" s="52"/>
      <c r="TZ455" s="52"/>
      <c r="UA455" s="52"/>
      <c r="UB455" s="52"/>
      <c r="UC455" s="52"/>
      <c r="UD455" s="52"/>
      <c r="UE455" s="52"/>
      <c r="UF455" s="52"/>
      <c r="UG455" s="52"/>
      <c r="UH455" s="52"/>
      <c r="UI455" s="52"/>
      <c r="UJ455" s="52"/>
      <c r="UK455" s="52"/>
      <c r="UL455" s="52"/>
      <c r="UM455" s="52"/>
      <c r="UN455" s="52"/>
      <c r="UO455" s="52"/>
      <c r="UP455" s="52"/>
      <c r="UQ455" s="52"/>
      <c r="UR455" s="52"/>
      <c r="US455" s="52"/>
      <c r="UT455" s="52"/>
      <c r="UU455" s="52"/>
      <c r="UV455" s="52"/>
      <c r="UW455" s="52"/>
      <c r="UX455" s="52"/>
      <c r="UY455" s="52"/>
      <c r="UZ455" s="52"/>
      <c r="VA455" s="52"/>
      <c r="VB455" s="52"/>
      <c r="VC455" s="52"/>
      <c r="VD455" s="52"/>
      <c r="VE455" s="52"/>
      <c r="VF455" s="52"/>
      <c r="VG455" s="52"/>
      <c r="VH455" s="52"/>
      <c r="VI455" s="52"/>
      <c r="VJ455" s="52"/>
      <c r="VK455" s="52"/>
      <c r="VL455" s="52"/>
      <c r="VM455" s="52"/>
      <c r="VN455" s="52"/>
      <c r="VO455" s="52"/>
      <c r="VP455" s="52"/>
      <c r="VQ455" s="52"/>
      <c r="VR455" s="52"/>
      <c r="VS455" s="52"/>
      <c r="VT455" s="52"/>
      <c r="VU455" s="52"/>
      <c r="VV455" s="52"/>
      <c r="VW455" s="52"/>
      <c r="VX455" s="52"/>
      <c r="VY455" s="52"/>
      <c r="VZ455" s="52"/>
      <c r="WA455" s="52"/>
      <c r="WB455" s="52"/>
      <c r="WC455" s="52"/>
      <c r="WD455" s="52"/>
      <c r="WE455" s="52"/>
      <c r="WF455" s="52"/>
      <c r="WG455" s="52"/>
      <c r="WH455" s="52"/>
      <c r="WI455" s="52"/>
      <c r="WJ455" s="52"/>
      <c r="WK455" s="52"/>
      <c r="WL455" s="52"/>
      <c r="WM455" s="52"/>
      <c r="WN455" s="52"/>
      <c r="WO455" s="52"/>
      <c r="WP455" s="52"/>
      <c r="WQ455" s="52"/>
      <c r="WR455" s="52"/>
      <c r="WS455" s="52"/>
      <c r="WT455" s="52"/>
      <c r="WU455" s="52"/>
      <c r="WV455" s="52"/>
      <c r="WW455" s="52"/>
      <c r="WX455" s="52"/>
      <c r="WY455" s="52"/>
      <c r="WZ455" s="52"/>
      <c r="XA455" s="52"/>
      <c r="XB455" s="52"/>
      <c r="XC455" s="52"/>
      <c r="XD455" s="52"/>
      <c r="XE455" s="52"/>
      <c r="XF455" s="52"/>
      <c r="XG455" s="52"/>
      <c r="XH455" s="52"/>
      <c r="XI455" s="52"/>
      <c r="XJ455" s="52"/>
      <c r="XK455" s="52"/>
      <c r="XL455" s="52"/>
      <c r="XM455" s="52"/>
      <c r="XN455" s="52"/>
      <c r="XO455" s="52"/>
      <c r="XP455" s="52"/>
      <c r="XQ455" s="52"/>
      <c r="XR455" s="52"/>
      <c r="XS455" s="52"/>
      <c r="XT455" s="52"/>
      <c r="XU455" s="52"/>
      <c r="XV455" s="52"/>
      <c r="XW455" s="52"/>
      <c r="XX455" s="52"/>
      <c r="XY455" s="52"/>
      <c r="XZ455" s="52"/>
      <c r="YA455" s="52"/>
      <c r="YB455" s="52"/>
      <c r="YC455" s="52"/>
      <c r="YD455" s="52"/>
      <c r="YE455" s="52"/>
      <c r="YF455" s="52"/>
      <c r="YG455" s="52"/>
      <c r="YH455" s="52"/>
      <c r="YI455" s="52"/>
      <c r="YJ455" s="52"/>
      <c r="YK455" s="52"/>
      <c r="YL455" s="52"/>
      <c r="YM455" s="52"/>
      <c r="YN455" s="52"/>
      <c r="YO455" s="52"/>
      <c r="YP455" s="52"/>
      <c r="YQ455" s="52"/>
      <c r="YR455" s="52"/>
      <c r="YS455" s="52"/>
      <c r="YT455" s="52"/>
      <c r="YU455" s="52"/>
      <c r="YV455" s="52"/>
      <c r="YW455" s="52"/>
      <c r="YX455" s="52"/>
      <c r="YY455" s="52"/>
      <c r="YZ455" s="52"/>
      <c r="ZA455" s="52"/>
      <c r="ZB455" s="52"/>
      <c r="ZC455" s="52"/>
      <c r="ZD455" s="52"/>
      <c r="ZE455" s="52"/>
      <c r="ZF455" s="52"/>
      <c r="ZG455" s="52"/>
      <c r="ZH455" s="52"/>
      <c r="ZI455" s="52"/>
      <c r="ZJ455" s="52"/>
      <c r="ZK455" s="52"/>
      <c r="ZL455" s="52"/>
      <c r="ZM455" s="52"/>
      <c r="ZN455" s="52"/>
      <c r="ZO455" s="52"/>
      <c r="ZP455" s="52"/>
      <c r="ZQ455" s="52"/>
      <c r="ZR455" s="52"/>
      <c r="ZS455" s="52"/>
      <c r="ZT455" s="52"/>
      <c r="ZU455" s="52"/>
      <c r="ZV455" s="52"/>
      <c r="ZW455" s="52"/>
      <c r="ZX455" s="52"/>
      <c r="ZY455" s="52"/>
      <c r="ZZ455" s="52"/>
      <c r="AAA455" s="52"/>
      <c r="AAB455" s="52"/>
      <c r="AAC455" s="52"/>
      <c r="AAD455" s="52"/>
      <c r="AAE455" s="52"/>
      <c r="AAF455" s="52"/>
      <c r="AAG455" s="52"/>
      <c r="AAH455" s="52"/>
      <c r="AAI455" s="52"/>
      <c r="AAJ455" s="52"/>
      <c r="AAK455" s="52"/>
      <c r="AAL455" s="52"/>
      <c r="AAM455" s="52"/>
      <c r="AAN455" s="52"/>
      <c r="AAO455" s="52"/>
      <c r="AAP455" s="52"/>
      <c r="AAQ455" s="52"/>
      <c r="AAR455" s="52"/>
      <c r="AAS455" s="52"/>
      <c r="AAT455" s="52"/>
      <c r="AAU455" s="52"/>
      <c r="AAV455" s="52"/>
      <c r="AAW455" s="52"/>
      <c r="AAX455" s="52"/>
      <c r="AAY455" s="52"/>
      <c r="AAZ455" s="52"/>
      <c r="ABA455" s="52"/>
      <c r="ABB455" s="52"/>
      <c r="ABC455" s="52"/>
      <c r="ABD455" s="52"/>
      <c r="ABE455" s="52"/>
      <c r="ABF455" s="52"/>
      <c r="ABG455" s="52"/>
      <c r="ABH455" s="52"/>
      <c r="ABI455" s="52"/>
      <c r="ABJ455" s="52"/>
      <c r="ABK455" s="52"/>
      <c r="ABL455" s="52"/>
      <c r="ABM455" s="52"/>
      <c r="ABN455" s="52"/>
      <c r="ABO455" s="52"/>
      <c r="ABP455" s="52"/>
      <c r="ABQ455" s="52"/>
      <c r="ABR455" s="52"/>
      <c r="ABS455" s="52"/>
      <c r="ABT455" s="52"/>
      <c r="ABU455" s="52"/>
      <c r="ABV455" s="52"/>
      <c r="ABW455" s="52"/>
      <c r="ABX455" s="52"/>
      <c r="ABY455" s="52"/>
      <c r="ABZ455" s="52"/>
      <c r="ACA455" s="52"/>
      <c r="ACB455" s="52"/>
      <c r="ACC455" s="52"/>
      <c r="ACD455" s="52"/>
      <c r="ACE455" s="52"/>
      <c r="ACF455" s="52"/>
      <c r="ACG455" s="52"/>
      <c r="ACH455" s="52"/>
      <c r="ACI455" s="52"/>
      <c r="ACJ455" s="52"/>
      <c r="ACK455" s="52"/>
      <c r="ACL455" s="52"/>
      <c r="ACM455" s="52"/>
      <c r="ACN455" s="52"/>
      <c r="ACO455" s="52"/>
      <c r="ACP455" s="52"/>
      <c r="ACQ455" s="52"/>
      <c r="ACR455" s="52"/>
      <c r="ACS455" s="52"/>
      <c r="ACT455" s="52"/>
      <c r="ACU455" s="52"/>
      <c r="ACV455" s="52"/>
      <c r="ACW455" s="52"/>
      <c r="ACX455" s="52"/>
      <c r="ACY455" s="52"/>
      <c r="ACZ455" s="52"/>
      <c r="ADA455" s="52"/>
      <c r="ADB455" s="52"/>
      <c r="ADC455" s="52"/>
      <c r="ADD455" s="52"/>
      <c r="ADE455" s="52"/>
      <c r="ADF455" s="52"/>
      <c r="ADG455" s="52"/>
      <c r="ADH455" s="52"/>
      <c r="ADI455" s="52"/>
      <c r="ADJ455" s="52"/>
      <c r="ADK455" s="52"/>
      <c r="ADL455" s="52"/>
      <c r="ADM455" s="52"/>
      <c r="ADN455" s="52"/>
      <c r="ADO455" s="52"/>
      <c r="ADP455" s="52"/>
      <c r="ADQ455" s="52"/>
      <c r="ADR455" s="52"/>
      <c r="ADS455" s="52"/>
      <c r="ADT455" s="52"/>
      <c r="ADU455" s="52"/>
      <c r="ADV455" s="52"/>
      <c r="ADW455" s="52"/>
      <c r="ADX455" s="52"/>
      <c r="ADY455" s="52"/>
      <c r="ADZ455" s="52"/>
      <c r="AEA455" s="52"/>
      <c r="AEB455" s="52"/>
      <c r="AEC455" s="52"/>
      <c r="AED455" s="52"/>
      <c r="AEE455" s="52"/>
      <c r="AEF455" s="52"/>
      <c r="AEG455" s="52"/>
      <c r="AEH455" s="52"/>
      <c r="AEI455" s="52"/>
      <c r="AEJ455" s="52"/>
      <c r="AEK455" s="52"/>
      <c r="AEL455" s="52"/>
      <c r="AEM455" s="52"/>
      <c r="AEN455" s="52"/>
      <c r="AEO455" s="52"/>
      <c r="AEP455" s="52"/>
      <c r="AEQ455" s="52"/>
      <c r="AER455" s="52"/>
      <c r="AES455" s="52"/>
      <c r="AET455" s="52"/>
      <c r="AEU455" s="52"/>
      <c r="AEV455" s="52"/>
      <c r="AEW455" s="52"/>
      <c r="AEX455" s="52"/>
      <c r="AEY455" s="52"/>
      <c r="AEZ455" s="52"/>
      <c r="AFA455" s="52"/>
      <c r="AFB455" s="52"/>
      <c r="AFC455" s="52"/>
      <c r="AFD455" s="52"/>
      <c r="AFE455" s="52"/>
      <c r="AFF455" s="52"/>
      <c r="AFG455" s="52"/>
      <c r="AFH455" s="52"/>
      <c r="AFI455" s="52"/>
      <c r="AFJ455" s="52"/>
      <c r="AFK455" s="52"/>
      <c r="AFL455" s="52"/>
      <c r="AFM455" s="52"/>
      <c r="AFN455" s="52"/>
      <c r="AFO455" s="52"/>
      <c r="AFP455" s="52"/>
      <c r="AFQ455" s="52"/>
      <c r="AFR455" s="52"/>
      <c r="AFS455" s="52"/>
      <c r="AFT455" s="52"/>
      <c r="AFU455" s="52"/>
      <c r="AFV455" s="52"/>
      <c r="AFW455" s="52"/>
      <c r="AFX455" s="52"/>
      <c r="AFY455" s="52"/>
      <c r="AFZ455" s="52"/>
      <c r="AGA455" s="52"/>
      <c r="AGB455" s="52"/>
      <c r="AGC455" s="52"/>
      <c r="AGD455" s="52"/>
      <c r="AGE455" s="52"/>
      <c r="AGF455" s="52"/>
      <c r="AGG455" s="52"/>
      <c r="AGH455" s="52"/>
      <c r="AGI455" s="52"/>
      <c r="AGJ455" s="52"/>
      <c r="AGK455" s="52"/>
      <c r="AGL455" s="52"/>
      <c r="AGM455" s="52"/>
      <c r="AGN455" s="52"/>
      <c r="AGO455" s="52"/>
      <c r="AGP455" s="52"/>
      <c r="AGQ455" s="52"/>
      <c r="AGR455" s="52"/>
      <c r="AGS455" s="52"/>
      <c r="AGT455" s="52"/>
      <c r="AGU455" s="52"/>
      <c r="AGV455" s="52"/>
      <c r="AGW455" s="52"/>
      <c r="AGX455" s="52"/>
      <c r="AGY455" s="52"/>
      <c r="AGZ455" s="52"/>
      <c r="AHA455" s="52"/>
      <c r="AHB455" s="52"/>
      <c r="AHC455" s="52"/>
      <c r="AHD455" s="52"/>
      <c r="AHE455" s="52"/>
      <c r="AHF455" s="52"/>
      <c r="AHG455" s="52"/>
      <c r="AHH455" s="52"/>
      <c r="AHI455" s="52"/>
      <c r="AHJ455" s="52"/>
      <c r="AHK455" s="52"/>
      <c r="AHL455" s="52"/>
      <c r="AHM455" s="52"/>
      <c r="AHN455" s="52"/>
      <c r="AHO455" s="52"/>
      <c r="AHP455" s="52"/>
      <c r="AHQ455" s="52"/>
      <c r="AHR455" s="52"/>
      <c r="AHS455" s="52"/>
      <c r="AHT455" s="52"/>
      <c r="AHU455" s="52"/>
      <c r="AHV455" s="52"/>
      <c r="AHW455" s="52"/>
      <c r="AHX455" s="52"/>
      <c r="AHY455" s="52"/>
      <c r="AHZ455" s="52"/>
      <c r="AIA455" s="52"/>
      <c r="AIB455" s="52"/>
      <c r="AIC455" s="52"/>
      <c r="AID455" s="52"/>
      <c r="AIE455" s="52"/>
      <c r="AIF455" s="52"/>
      <c r="AIG455" s="52"/>
      <c r="AIH455" s="52"/>
      <c r="AII455" s="52"/>
      <c r="AIJ455" s="52"/>
      <c r="AIK455" s="52"/>
      <c r="AIL455" s="52"/>
      <c r="AIM455" s="52"/>
      <c r="AIN455" s="52"/>
      <c r="AIO455" s="52"/>
      <c r="AIP455" s="52"/>
      <c r="AIQ455" s="52"/>
      <c r="AIR455" s="52"/>
      <c r="AIS455" s="52"/>
      <c r="AIT455" s="52"/>
      <c r="AIU455" s="52"/>
      <c r="AIV455" s="52"/>
      <c r="AIW455" s="52"/>
      <c r="AIX455" s="52"/>
      <c r="AIY455" s="52"/>
      <c r="AIZ455" s="52"/>
      <c r="AJA455" s="52"/>
      <c r="AJB455" s="52"/>
      <c r="AJC455" s="52"/>
      <c r="AJD455" s="52"/>
      <c r="AJE455" s="52"/>
      <c r="AJF455" s="52"/>
      <c r="AJG455" s="52"/>
      <c r="AJH455" s="52"/>
      <c r="AJI455" s="52"/>
      <c r="AJJ455" s="52"/>
      <c r="AJK455" s="52"/>
      <c r="AJL455" s="52"/>
      <c r="AJM455" s="52"/>
      <c r="AJN455" s="52"/>
      <c r="AJO455" s="52"/>
      <c r="AJP455" s="52"/>
      <c r="AJQ455" s="52"/>
      <c r="AJR455" s="52"/>
      <c r="AJS455" s="52"/>
      <c r="AJT455" s="52"/>
      <c r="AJU455" s="52"/>
      <c r="AJV455" s="52"/>
      <c r="AJW455" s="52"/>
      <c r="AJX455" s="52"/>
      <c r="AJY455" s="52"/>
      <c r="AJZ455" s="52"/>
      <c r="AKA455" s="52"/>
      <c r="AKB455" s="52"/>
      <c r="AKC455" s="52"/>
      <c r="AKD455" s="52"/>
      <c r="AKE455" s="52"/>
      <c r="AKF455" s="52"/>
      <c r="AKG455" s="52"/>
      <c r="AKH455" s="52"/>
      <c r="AKI455" s="52"/>
      <c r="AKJ455" s="52"/>
      <c r="AKK455" s="52"/>
      <c r="AKL455" s="52"/>
      <c r="AKM455" s="52"/>
      <c r="AKN455" s="52"/>
      <c r="AKO455" s="52"/>
      <c r="AKP455" s="52"/>
      <c r="AKQ455" s="52"/>
      <c r="AKR455" s="52"/>
      <c r="AKS455" s="52"/>
      <c r="AKT455" s="52"/>
      <c r="AKU455" s="52"/>
      <c r="AKV455" s="52"/>
      <c r="AKW455" s="52"/>
      <c r="AKX455" s="52"/>
      <c r="AKY455" s="52"/>
      <c r="AKZ455" s="52"/>
      <c r="ALA455" s="52"/>
      <c r="ALB455" s="52"/>
      <c r="ALC455" s="52"/>
      <c r="ALD455" s="52"/>
      <c r="ALE455" s="52"/>
      <c r="ALF455" s="52"/>
      <c r="ALG455" s="52"/>
      <c r="ALH455" s="52"/>
      <c r="ALI455" s="52"/>
      <c r="ALJ455" s="52"/>
      <c r="ALK455" s="52"/>
      <c r="ALL455" s="52"/>
      <c r="ALM455" s="52"/>
      <c r="ALN455" s="52"/>
      <c r="ALO455" s="52"/>
      <c r="ALP455" s="52"/>
      <c r="ALQ455" s="52"/>
      <c r="ALR455" s="52"/>
      <c r="ALS455" s="52"/>
      <c r="ALT455" s="52"/>
      <c r="ALU455" s="52"/>
      <c r="ALV455" s="52"/>
      <c r="ALW455" s="52"/>
      <c r="ALX455" s="52"/>
      <c r="ALY455" s="52"/>
      <c r="ALZ455" s="52"/>
      <c r="AMA455" s="52"/>
      <c r="AMB455" s="52"/>
      <c r="AMC455" s="52"/>
      <c r="AMD455" s="52"/>
      <c r="AME455" s="52"/>
      <c r="AMF455" s="52"/>
      <c r="AMG455" s="52"/>
      <c r="AMH455" s="52"/>
      <c r="AMI455" s="52"/>
      <c r="AMJ455" s="52"/>
      <c r="AMK455" s="52"/>
      <c r="AML455" s="52"/>
      <c r="AMM455" s="52"/>
      <c r="AMN455" s="52"/>
      <c r="AMO455" s="52"/>
      <c r="AMP455" s="52"/>
      <c r="AMQ455" s="52"/>
      <c r="AMR455" s="52"/>
      <c r="AMS455" s="52"/>
      <c r="AMT455" s="52"/>
      <c r="AMU455" s="52"/>
      <c r="AMV455" s="52"/>
      <c r="AMW455" s="52"/>
      <c r="AMX455" s="52"/>
      <c r="AMY455" s="52"/>
      <c r="AMZ455" s="52"/>
      <c r="ANA455" s="52"/>
      <c r="ANB455" s="52"/>
      <c r="ANC455" s="52"/>
      <c r="AND455" s="52"/>
      <c r="ANE455" s="52"/>
      <c r="ANF455" s="52"/>
      <c r="ANG455" s="52"/>
      <c r="ANH455" s="52"/>
      <c r="ANI455" s="52"/>
      <c r="ANJ455" s="52"/>
      <c r="ANK455" s="52"/>
      <c r="ANL455" s="52"/>
      <c r="ANM455" s="52"/>
      <c r="ANN455" s="52"/>
      <c r="ANO455" s="52"/>
      <c r="ANP455" s="52"/>
      <c r="ANQ455" s="52"/>
      <c r="ANR455" s="52"/>
      <c r="ANS455" s="52"/>
      <c r="ANT455" s="52"/>
      <c r="ANU455" s="52"/>
      <c r="ANV455" s="52"/>
      <c r="ANW455" s="52"/>
      <c r="ANX455" s="52"/>
      <c r="ANY455" s="52"/>
      <c r="ANZ455" s="52"/>
      <c r="AOA455" s="52"/>
      <c r="AOB455" s="52"/>
      <c r="AOC455" s="52"/>
      <c r="AOD455" s="52"/>
      <c r="AOE455" s="52"/>
      <c r="AOF455" s="52"/>
      <c r="AOG455" s="52"/>
      <c r="AOH455" s="52"/>
      <c r="AOI455" s="52"/>
      <c r="AOJ455" s="52"/>
      <c r="AOK455" s="52"/>
      <c r="AOL455" s="52"/>
      <c r="AOM455" s="52"/>
      <c r="AON455" s="52"/>
      <c r="AOO455" s="52"/>
      <c r="AOP455" s="52"/>
      <c r="AOQ455" s="52"/>
      <c r="AOR455" s="52"/>
      <c r="AOS455" s="52"/>
      <c r="AOT455" s="52"/>
      <c r="AOU455" s="52"/>
      <c r="AOV455" s="52"/>
      <c r="AOW455" s="52"/>
      <c r="AOX455" s="52"/>
      <c r="AOY455" s="52"/>
      <c r="AOZ455" s="52"/>
      <c r="APA455" s="52"/>
      <c r="APB455" s="52"/>
      <c r="APC455" s="52"/>
      <c r="APD455" s="52"/>
      <c r="APE455" s="52"/>
      <c r="APF455" s="52"/>
      <c r="APG455" s="52"/>
      <c r="APH455" s="52"/>
      <c r="API455" s="52"/>
      <c r="APJ455" s="52"/>
      <c r="APK455" s="52"/>
      <c r="APL455" s="52"/>
      <c r="APM455" s="52"/>
      <c r="APN455" s="52"/>
      <c r="APO455" s="52"/>
      <c r="APP455" s="52"/>
      <c r="APQ455" s="52"/>
      <c r="APR455" s="52"/>
      <c r="APS455" s="52"/>
      <c r="APT455" s="52"/>
      <c r="APU455" s="52"/>
      <c r="APV455" s="52"/>
      <c r="APW455" s="52"/>
      <c r="APX455" s="52"/>
      <c r="APY455" s="52"/>
      <c r="APZ455" s="52"/>
      <c r="AQA455" s="52"/>
      <c r="AQB455" s="52"/>
      <c r="AQC455" s="52"/>
      <c r="AQD455" s="52"/>
      <c r="AQE455" s="52"/>
      <c r="AQF455" s="52"/>
      <c r="AQG455" s="52"/>
      <c r="AQH455" s="52"/>
      <c r="AQI455" s="52"/>
      <c r="AQJ455" s="52"/>
      <c r="AQK455" s="52"/>
      <c r="AQL455" s="52"/>
      <c r="AQM455" s="52"/>
      <c r="AQN455" s="52"/>
      <c r="AQO455" s="52"/>
      <c r="AQP455" s="52"/>
      <c r="AQQ455" s="52"/>
      <c r="AQR455" s="52"/>
      <c r="AQS455" s="52"/>
      <c r="AQT455" s="52"/>
      <c r="AQU455" s="52"/>
      <c r="AQV455" s="52"/>
      <c r="AQW455" s="52"/>
      <c r="AQX455" s="52"/>
      <c r="AQY455" s="52"/>
      <c r="AQZ455" s="52"/>
      <c r="ARA455" s="52"/>
      <c r="ARB455" s="52"/>
      <c r="ARC455" s="52"/>
      <c r="ARD455" s="52"/>
      <c r="ARE455" s="52"/>
      <c r="ARF455" s="52"/>
      <c r="ARG455" s="52"/>
      <c r="ARH455" s="52"/>
      <c r="ARI455" s="52"/>
      <c r="ARJ455" s="52"/>
      <c r="ARK455" s="52"/>
      <c r="ARL455" s="52"/>
      <c r="ARM455" s="52"/>
      <c r="ARN455" s="52"/>
      <c r="ARO455" s="52"/>
      <c r="ARP455" s="52"/>
      <c r="ARQ455" s="52"/>
      <c r="ARR455" s="52"/>
      <c r="ARS455" s="52"/>
      <c r="ART455" s="52"/>
      <c r="ARU455" s="52"/>
      <c r="ARV455" s="52"/>
      <c r="ARW455" s="52"/>
      <c r="ARX455" s="52"/>
      <c r="ARY455" s="52"/>
      <c r="ARZ455" s="52"/>
      <c r="ASA455" s="52"/>
      <c r="ASB455" s="52"/>
      <c r="ASC455" s="52"/>
      <c r="ASD455" s="52"/>
      <c r="ASE455" s="52"/>
      <c r="ASF455" s="52"/>
      <c r="ASG455" s="52"/>
      <c r="ASH455" s="52"/>
      <c r="ASI455" s="52"/>
      <c r="ASJ455" s="52"/>
      <c r="ASK455" s="52"/>
      <c r="ASL455" s="52"/>
      <c r="ASM455" s="52"/>
      <c r="ASN455" s="52"/>
      <c r="ASO455" s="52"/>
      <c r="ASP455" s="52"/>
      <c r="ASQ455" s="52"/>
      <c r="ASR455" s="52"/>
      <c r="ASS455" s="52"/>
      <c r="AST455" s="52"/>
      <c r="ASU455" s="52"/>
      <c r="ASV455" s="52"/>
      <c r="ASW455" s="52"/>
      <c r="ASX455" s="52"/>
      <c r="ASY455" s="52"/>
      <c r="ASZ455" s="52"/>
      <c r="ATA455" s="52"/>
      <c r="ATB455" s="52"/>
      <c r="ATC455" s="52"/>
      <c r="ATD455" s="52"/>
      <c r="ATE455" s="52"/>
      <c r="ATF455" s="52"/>
      <c r="ATG455" s="52"/>
      <c r="ATH455" s="52"/>
      <c r="ATI455" s="52"/>
      <c r="ATJ455" s="52"/>
      <c r="ATK455" s="52"/>
      <c r="ATL455" s="52"/>
      <c r="ATM455" s="52"/>
      <c r="ATN455" s="52"/>
      <c r="ATO455" s="52"/>
      <c r="ATP455" s="52"/>
      <c r="ATQ455" s="52"/>
      <c r="ATR455" s="52"/>
      <c r="ATS455" s="52"/>
      <c r="ATT455" s="52"/>
      <c r="ATU455" s="52"/>
      <c r="ATV455" s="52"/>
      <c r="ATW455" s="52"/>
      <c r="ATX455" s="52"/>
      <c r="ATY455" s="52"/>
      <c r="ATZ455" s="52"/>
      <c r="AUA455" s="52"/>
      <c r="AUB455" s="52"/>
      <c r="AUC455" s="52"/>
      <c r="AUD455" s="52"/>
      <c r="AUE455" s="52"/>
      <c r="AUF455" s="52"/>
      <c r="AUG455" s="52"/>
      <c r="AUH455" s="52"/>
      <c r="AUI455" s="52"/>
      <c r="AUJ455" s="52"/>
      <c r="AUK455" s="52"/>
      <c r="AUL455" s="52"/>
      <c r="AUM455" s="52"/>
      <c r="AUN455" s="52"/>
      <c r="AUO455" s="52"/>
      <c r="AUP455" s="52"/>
      <c r="AUQ455" s="52"/>
      <c r="AUR455" s="52"/>
      <c r="AUS455" s="52"/>
      <c r="AUT455" s="52"/>
      <c r="AUU455" s="52"/>
      <c r="AUV455" s="52"/>
      <c r="AUW455" s="52"/>
      <c r="AUX455" s="52"/>
      <c r="AUY455" s="52"/>
      <c r="AUZ455" s="52"/>
      <c r="AVA455" s="52"/>
      <c r="AVB455" s="52"/>
      <c r="AVC455" s="52"/>
      <c r="AVD455" s="52"/>
      <c r="AVE455" s="52"/>
      <c r="AVF455" s="52"/>
      <c r="AVG455" s="52"/>
      <c r="AVH455" s="52"/>
      <c r="AVI455" s="52"/>
      <c r="AVJ455" s="52"/>
      <c r="AVK455" s="52"/>
      <c r="AVL455" s="52"/>
      <c r="AVM455" s="52"/>
      <c r="AVN455" s="52"/>
      <c r="AVO455" s="52"/>
      <c r="AVP455" s="52"/>
      <c r="AVQ455" s="52"/>
      <c r="AVR455" s="52"/>
      <c r="AVS455" s="52"/>
      <c r="AVT455" s="52"/>
      <c r="AVU455" s="52"/>
      <c r="AVV455" s="52"/>
      <c r="AVW455" s="52"/>
      <c r="AVX455" s="52"/>
      <c r="AVY455" s="52"/>
      <c r="AVZ455" s="52"/>
      <c r="AWA455" s="52"/>
      <c r="AWB455" s="52"/>
      <c r="AWC455" s="52"/>
      <c r="AWD455" s="52"/>
      <c r="AWE455" s="52"/>
      <c r="AWF455" s="52"/>
      <c r="AWG455" s="52"/>
      <c r="AWH455" s="52"/>
      <c r="AWI455" s="52"/>
      <c r="AWJ455" s="52"/>
      <c r="AWK455" s="52"/>
      <c r="AWL455" s="52"/>
      <c r="AWM455" s="52"/>
      <c r="AWN455" s="52"/>
      <c r="AWO455" s="52"/>
      <c r="AWP455" s="52"/>
      <c r="AWQ455" s="52"/>
      <c r="AWR455" s="52"/>
      <c r="AWS455" s="52"/>
      <c r="AWT455" s="52"/>
      <c r="AWU455" s="52"/>
      <c r="AWV455" s="52"/>
      <c r="AWW455" s="52"/>
      <c r="AWX455" s="52"/>
      <c r="AWY455" s="52"/>
      <c r="AWZ455" s="52"/>
      <c r="AXA455" s="52"/>
      <c r="AXB455" s="52"/>
      <c r="AXC455" s="52"/>
      <c r="AXD455" s="52"/>
      <c r="AXE455" s="52"/>
      <c r="AXF455" s="52"/>
      <c r="AXG455" s="52"/>
      <c r="AXH455" s="52"/>
      <c r="AXI455" s="52"/>
      <c r="AXJ455" s="52"/>
      <c r="AXK455" s="52"/>
      <c r="AXL455" s="52"/>
      <c r="AXM455" s="52"/>
      <c r="AXN455" s="52"/>
      <c r="AXO455" s="52"/>
      <c r="AXP455" s="52"/>
      <c r="AXQ455" s="52"/>
      <c r="AXR455" s="52"/>
      <c r="AXS455" s="52"/>
      <c r="AXT455" s="52"/>
      <c r="AXU455" s="52"/>
      <c r="AXV455" s="52"/>
      <c r="AXW455" s="52"/>
      <c r="AXX455" s="52"/>
      <c r="AXY455" s="52"/>
      <c r="AXZ455" s="52"/>
      <c r="AYA455" s="52"/>
      <c r="AYB455" s="52"/>
      <c r="AYC455" s="52"/>
      <c r="AYD455" s="52"/>
      <c r="AYE455" s="52"/>
      <c r="AYF455" s="52"/>
      <c r="AYG455" s="52"/>
      <c r="AYH455" s="52"/>
      <c r="AYI455" s="52"/>
      <c r="AYJ455" s="52"/>
      <c r="AYK455" s="52"/>
      <c r="AYL455" s="52"/>
      <c r="AYM455" s="52"/>
      <c r="AYN455" s="52"/>
      <c r="AYO455" s="52"/>
      <c r="AYP455" s="52"/>
      <c r="AYQ455" s="52"/>
      <c r="AYR455" s="52"/>
      <c r="AYS455" s="52"/>
      <c r="AYT455" s="52"/>
      <c r="AYU455" s="52"/>
      <c r="AYV455" s="52"/>
      <c r="AYW455" s="52"/>
      <c r="AYX455" s="52"/>
      <c r="AYY455" s="52"/>
      <c r="AYZ455" s="52"/>
      <c r="AZA455" s="52"/>
      <c r="AZB455" s="52"/>
      <c r="AZC455" s="52"/>
      <c r="AZD455" s="52"/>
      <c r="AZE455" s="52"/>
      <c r="AZF455" s="52"/>
      <c r="AZG455" s="52"/>
      <c r="AZH455" s="52"/>
      <c r="AZI455" s="52"/>
      <c r="AZJ455" s="52"/>
      <c r="AZK455" s="52"/>
      <c r="AZL455" s="52"/>
      <c r="AZM455" s="52"/>
      <c r="AZN455" s="52"/>
      <c r="AZO455" s="52"/>
      <c r="AZP455" s="52"/>
      <c r="AZQ455" s="52"/>
      <c r="AZR455" s="52"/>
      <c r="AZS455" s="52"/>
      <c r="AZT455" s="52"/>
      <c r="AZU455" s="52"/>
      <c r="AZV455" s="52"/>
      <c r="AZW455" s="52"/>
      <c r="AZX455" s="52"/>
      <c r="AZY455" s="52"/>
      <c r="AZZ455" s="52"/>
      <c r="BAA455" s="52"/>
      <c r="BAB455" s="52"/>
      <c r="BAC455" s="52"/>
      <c r="BAD455" s="52"/>
      <c r="BAE455" s="52"/>
      <c r="BAF455" s="52"/>
      <c r="BAG455" s="52"/>
      <c r="BAH455" s="52"/>
      <c r="BAI455" s="52"/>
      <c r="BAJ455" s="52"/>
      <c r="BAK455" s="52"/>
      <c r="BAL455" s="52"/>
      <c r="BAM455" s="52"/>
      <c r="BAN455" s="52"/>
      <c r="BAO455" s="52"/>
      <c r="BAP455" s="52"/>
      <c r="BAQ455" s="52"/>
      <c r="BAR455" s="52"/>
      <c r="BAS455" s="52"/>
      <c r="BAT455" s="52"/>
      <c r="BAU455" s="52"/>
      <c r="BAV455" s="52"/>
      <c r="BAW455" s="52"/>
      <c r="BAX455" s="52"/>
      <c r="BAY455" s="52"/>
      <c r="BAZ455" s="52"/>
      <c r="BBA455" s="52"/>
      <c r="BBB455" s="52"/>
      <c r="BBC455" s="52"/>
      <c r="BBD455" s="52"/>
      <c r="BBE455" s="52"/>
      <c r="BBF455" s="52"/>
      <c r="BBG455" s="52"/>
      <c r="BBH455" s="52"/>
      <c r="BBI455" s="52"/>
      <c r="BBJ455" s="52"/>
      <c r="BBK455" s="52"/>
      <c r="BBL455" s="52"/>
      <c r="BBM455" s="52"/>
      <c r="BBN455" s="52"/>
      <c r="BBO455" s="52"/>
      <c r="BBP455" s="52"/>
      <c r="BBQ455" s="52"/>
      <c r="BBR455" s="52"/>
      <c r="BBS455" s="52"/>
      <c r="BBT455" s="52"/>
      <c r="BBU455" s="52"/>
      <c r="BBV455" s="52"/>
      <c r="BBW455" s="52"/>
      <c r="BBX455" s="52"/>
      <c r="BBY455" s="52"/>
      <c r="BBZ455" s="52"/>
      <c r="BCA455" s="52"/>
      <c r="BCB455" s="52"/>
      <c r="BCC455" s="52"/>
      <c r="BCD455" s="52"/>
      <c r="BCE455" s="52"/>
      <c r="BCF455" s="52"/>
      <c r="BCG455" s="52"/>
      <c r="BCH455" s="52"/>
      <c r="BCI455" s="52"/>
      <c r="BCJ455" s="52"/>
      <c r="BCK455" s="52"/>
      <c r="BCL455" s="52"/>
      <c r="BCM455" s="52"/>
      <c r="BCN455" s="52"/>
      <c r="BCO455" s="52"/>
      <c r="BCP455" s="52"/>
      <c r="BCQ455" s="52"/>
      <c r="BCR455" s="52"/>
      <c r="BCS455" s="52"/>
      <c r="BCT455" s="52"/>
    </row>
    <row r="456" spans="1:1450" s="37" customFormat="1" x14ac:dyDescent="0.25">
      <c r="A456" s="17" t="s">
        <v>1239</v>
      </c>
      <c r="B456" s="14" t="s">
        <v>502</v>
      </c>
      <c r="C456" s="14" t="s">
        <v>84</v>
      </c>
      <c r="D456" s="14" t="s">
        <v>507</v>
      </c>
      <c r="E456" s="14" t="s">
        <v>508</v>
      </c>
      <c r="F456" s="14" t="s">
        <v>443</v>
      </c>
      <c r="G456" s="43">
        <v>70200</v>
      </c>
      <c r="H456" s="43">
        <v>3951</v>
      </c>
      <c r="I456" s="43">
        <v>1184</v>
      </c>
      <c r="J456" s="29">
        <v>8</v>
      </c>
      <c r="K456" s="112">
        <f>AVERAGE(G456:G463)</f>
        <v>50150.875</v>
      </c>
      <c r="L456" s="112">
        <f>STDEV(G456:G463)</f>
        <v>12950.202055097718</v>
      </c>
      <c r="M456" s="29"/>
      <c r="N456" s="13">
        <v>1.7629999999999999</v>
      </c>
      <c r="O456" s="29" t="str">
        <f t="shared" si="74"/>
        <v/>
      </c>
      <c r="P456" s="112">
        <f>ABS(L456*N456)</f>
        <v>22831.206223137277</v>
      </c>
      <c r="Q456" s="112">
        <f t="shared" ref="Q456:Q463" si="75">ABS(G456-$K$456)</f>
        <v>20049.125</v>
      </c>
      <c r="R456" s="113">
        <f t="shared" ref="R456:R463" si="76">IF(Q456&gt;$P$456,"",G456)</f>
        <v>70200</v>
      </c>
      <c r="S456" s="113">
        <f t="shared" ref="S456:S470" si="77">IF(R456=G456,I456,"")</f>
        <v>1184</v>
      </c>
      <c r="T456" s="112">
        <f>AVERAGE(R456:R463)</f>
        <v>50150.875</v>
      </c>
      <c r="U456" s="112">
        <f>STDEV(R456:R463)</f>
        <v>12950.202055097718</v>
      </c>
      <c r="V456" s="29"/>
      <c r="W456" s="112">
        <f t="shared" ref="W456:W463" si="78">IF(R456="","",((R456-$T$456)/S456)^2)</f>
        <v>286.73944632374867</v>
      </c>
      <c r="X456" s="114">
        <f>(1/(J456-1))*SUM(W456:W463)</f>
        <v>121.34050306627175</v>
      </c>
      <c r="Y456" s="47">
        <f>U456/T456</f>
        <v>0.25822484762424819</v>
      </c>
      <c r="Z456" s="29"/>
      <c r="AA456" s="47" t="str">
        <f>IF(X456&lt;2,"A",IF(Y456&lt;0.15,"B","C"))</f>
        <v>C</v>
      </c>
      <c r="AB456" s="31"/>
      <c r="AC456" s="48">
        <f>T456/1000</f>
        <v>50.150874999999999</v>
      </c>
      <c r="AD456" s="49">
        <f>AC456*(SQRT((U456/T456)^2+(0.21/3.98)^2))</f>
        <v>13.217785444846442</v>
      </c>
      <c r="AE456" s="47">
        <f>AD456/AC456</f>
        <v>0.26356041534362945</v>
      </c>
      <c r="AF456" s="47"/>
      <c r="AG456" s="50">
        <v>46</v>
      </c>
      <c r="AH456" s="32"/>
      <c r="AI456" s="49">
        <f>(MEDIAN(R456:R458))/1000</f>
        <v>50.125999999999998</v>
      </c>
      <c r="AJ456" s="49">
        <f>(QUARTILE(R456:R458,1))/1000</f>
        <v>41.612499999999997</v>
      </c>
      <c r="AK456" s="49">
        <f>(QUARTILE(R456:R458,3))/1000</f>
        <v>60.162999999999997</v>
      </c>
      <c r="AL456" s="48">
        <f>(AK456-AJ456)</f>
        <v>18.5505</v>
      </c>
      <c r="AM456" s="29"/>
      <c r="AN456" s="29"/>
      <c r="AO456" s="29"/>
      <c r="AP456" s="29"/>
      <c r="AQ456" s="29"/>
      <c r="AR456" s="29"/>
      <c r="AS456" s="29"/>
      <c r="AT456" s="29"/>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c r="HU456" s="10"/>
      <c r="HV456" s="10"/>
      <c r="HW456" s="10"/>
      <c r="HX456" s="10"/>
      <c r="HY456" s="10"/>
      <c r="HZ456" s="10"/>
      <c r="IA456" s="10"/>
      <c r="IB456" s="10"/>
      <c r="IC456" s="10"/>
      <c r="ID456" s="10"/>
      <c r="IE456" s="10"/>
      <c r="IF456" s="10"/>
      <c r="IG456" s="10"/>
      <c r="IH456" s="10"/>
      <c r="II456" s="10"/>
      <c r="IJ456" s="10"/>
      <c r="IK456" s="10"/>
      <c r="IL456" s="10"/>
      <c r="IM456" s="10"/>
      <c r="IN456" s="10"/>
      <c r="IO456" s="10"/>
      <c r="IP456" s="10"/>
      <c r="IQ456" s="10"/>
      <c r="IR456" s="10"/>
      <c r="IS456" s="10"/>
      <c r="IT456" s="10"/>
      <c r="IU456" s="10"/>
      <c r="IV456" s="10"/>
      <c r="IW456" s="10"/>
      <c r="IX456" s="10"/>
      <c r="IY456" s="10"/>
      <c r="IZ456" s="10"/>
      <c r="JA456" s="10"/>
      <c r="JB456" s="10"/>
      <c r="JC456" s="10"/>
      <c r="JD456" s="10"/>
      <c r="JE456" s="10"/>
      <c r="JF456" s="10"/>
      <c r="JG456" s="10"/>
      <c r="JH456" s="10"/>
      <c r="JI456" s="10"/>
      <c r="JJ456" s="10"/>
      <c r="JK456" s="10"/>
      <c r="JL456" s="10"/>
      <c r="JM456" s="10"/>
      <c r="JN456" s="10"/>
      <c r="JO456" s="10"/>
      <c r="JP456" s="10"/>
      <c r="JQ456" s="10"/>
      <c r="JR456" s="10"/>
      <c r="JS456" s="10"/>
      <c r="JT456" s="10"/>
      <c r="JU456" s="10"/>
      <c r="JV456" s="10"/>
      <c r="JW456" s="10"/>
      <c r="JX456" s="10"/>
      <c r="JY456" s="10"/>
      <c r="JZ456" s="10"/>
      <c r="KA456" s="10"/>
      <c r="KB456" s="10"/>
      <c r="KC456" s="10"/>
      <c r="KD456" s="10"/>
      <c r="KE456" s="10"/>
      <c r="KF456" s="10"/>
      <c r="KG456" s="10"/>
      <c r="KH456" s="10"/>
      <c r="KI456" s="10"/>
      <c r="KJ456" s="10"/>
      <c r="KK456" s="10"/>
      <c r="KL456" s="10"/>
      <c r="KM456" s="10"/>
      <c r="KN456" s="10"/>
      <c r="KO456" s="10"/>
      <c r="KP456" s="10"/>
      <c r="KQ456" s="10"/>
      <c r="KR456" s="10"/>
      <c r="KS456" s="10"/>
      <c r="KT456" s="10"/>
      <c r="KU456" s="10"/>
      <c r="KV456" s="10"/>
      <c r="KW456" s="10"/>
      <c r="KX456" s="10"/>
      <c r="KY456" s="10"/>
      <c r="KZ456" s="10"/>
      <c r="LA456" s="10"/>
      <c r="LB456" s="10"/>
      <c r="LC456" s="10"/>
      <c r="LD456" s="10"/>
      <c r="LE456" s="10"/>
      <c r="LF456" s="10"/>
      <c r="LG456" s="10"/>
      <c r="LH456" s="10"/>
      <c r="LI456" s="10"/>
      <c r="LJ456" s="10"/>
      <c r="LK456" s="10"/>
      <c r="LL456" s="10"/>
      <c r="LM456" s="10"/>
      <c r="LN456" s="10"/>
      <c r="LO456" s="10"/>
      <c r="LP456" s="10"/>
      <c r="LQ456" s="10"/>
      <c r="LR456" s="10"/>
      <c r="LS456" s="10"/>
      <c r="LT456" s="10"/>
      <c r="LU456" s="10"/>
      <c r="LV456" s="10"/>
      <c r="LW456" s="10"/>
      <c r="LX456" s="10"/>
      <c r="LY456" s="10"/>
      <c r="LZ456" s="10"/>
      <c r="MA456" s="10"/>
      <c r="MB456" s="10"/>
      <c r="MC456" s="10"/>
      <c r="MD456" s="10"/>
      <c r="ME456" s="10"/>
      <c r="MF456" s="10"/>
      <c r="MG456" s="10"/>
      <c r="MH456" s="10"/>
      <c r="MI456" s="10"/>
      <c r="MJ456" s="10"/>
      <c r="MK456" s="10"/>
      <c r="ML456" s="10"/>
      <c r="MM456" s="10"/>
      <c r="MN456" s="10"/>
      <c r="MO456" s="10"/>
      <c r="MP456" s="10"/>
      <c r="MQ456" s="10"/>
      <c r="MR456" s="10"/>
      <c r="MS456" s="10"/>
      <c r="MT456" s="10"/>
      <c r="MU456" s="10"/>
      <c r="MV456" s="10"/>
      <c r="MW456" s="10"/>
      <c r="MX456" s="10"/>
      <c r="MY456" s="10"/>
      <c r="MZ456" s="10"/>
      <c r="NA456" s="10"/>
      <c r="NB456" s="10"/>
      <c r="NC456" s="10"/>
      <c r="ND456" s="10"/>
      <c r="NE456" s="10"/>
      <c r="NF456" s="10"/>
      <c r="NG456" s="10"/>
      <c r="NH456" s="10"/>
      <c r="NI456" s="10"/>
      <c r="NJ456" s="10"/>
      <c r="NK456" s="10"/>
      <c r="NL456" s="10"/>
      <c r="NM456" s="10"/>
      <c r="NN456" s="10"/>
      <c r="NO456" s="10"/>
      <c r="NP456" s="10"/>
      <c r="NQ456" s="10"/>
      <c r="NR456" s="10"/>
      <c r="NS456" s="10"/>
      <c r="NT456" s="10"/>
      <c r="NU456" s="10"/>
      <c r="NV456" s="10"/>
      <c r="NW456" s="10"/>
      <c r="NX456" s="10"/>
      <c r="NY456" s="10"/>
      <c r="NZ456" s="10"/>
      <c r="OA456" s="10"/>
      <c r="OB456" s="10"/>
      <c r="OC456" s="10"/>
      <c r="OD456" s="10"/>
      <c r="OE456" s="10"/>
      <c r="OF456" s="10"/>
      <c r="OG456" s="10"/>
      <c r="OH456" s="10"/>
      <c r="OI456" s="10"/>
      <c r="OJ456" s="10"/>
      <c r="OK456" s="10"/>
      <c r="OL456" s="10"/>
      <c r="OM456" s="10"/>
      <c r="ON456" s="10"/>
      <c r="OO456" s="10"/>
      <c r="OP456" s="10"/>
      <c r="OQ456" s="10"/>
      <c r="OR456" s="10"/>
      <c r="OS456" s="10"/>
      <c r="OT456" s="10"/>
      <c r="OU456" s="10"/>
      <c r="OV456" s="10"/>
      <c r="OW456" s="10"/>
      <c r="OX456" s="10"/>
      <c r="OY456" s="10"/>
      <c r="OZ456" s="10"/>
      <c r="PA456" s="10"/>
      <c r="PB456" s="10"/>
      <c r="PC456" s="10"/>
      <c r="PD456" s="10"/>
      <c r="PE456" s="10"/>
      <c r="PF456" s="10"/>
      <c r="PG456" s="10"/>
      <c r="PH456" s="10"/>
      <c r="PI456" s="10"/>
      <c r="PJ456" s="10"/>
      <c r="PK456" s="10"/>
      <c r="PL456" s="10"/>
      <c r="PM456" s="10"/>
      <c r="PN456" s="10"/>
      <c r="PO456" s="10"/>
      <c r="PP456" s="10"/>
      <c r="PQ456" s="10"/>
      <c r="PR456" s="10"/>
      <c r="PS456" s="10"/>
      <c r="PT456" s="10"/>
      <c r="PU456" s="10"/>
      <c r="PV456" s="10"/>
      <c r="PW456" s="10"/>
      <c r="PX456" s="10"/>
      <c r="PY456" s="10"/>
      <c r="PZ456" s="10"/>
      <c r="QA456" s="10"/>
      <c r="QB456" s="10"/>
      <c r="QC456" s="10"/>
      <c r="QD456" s="10"/>
      <c r="QE456" s="10"/>
      <c r="QF456" s="10"/>
      <c r="QG456" s="10"/>
      <c r="QH456" s="10"/>
      <c r="QI456" s="10"/>
      <c r="QJ456" s="10"/>
      <c r="QK456" s="10"/>
      <c r="QL456" s="10"/>
      <c r="QM456" s="10"/>
      <c r="QN456" s="10"/>
      <c r="QO456" s="10"/>
      <c r="QP456" s="10"/>
      <c r="QQ456" s="10"/>
      <c r="QR456" s="10"/>
      <c r="QS456" s="10"/>
      <c r="QT456" s="10"/>
      <c r="QU456" s="10"/>
      <c r="QV456" s="10"/>
      <c r="QW456" s="10"/>
      <c r="QX456" s="10"/>
      <c r="QY456" s="10"/>
      <c r="QZ456" s="10"/>
      <c r="RA456" s="10"/>
      <c r="RB456" s="10"/>
      <c r="RC456" s="10"/>
      <c r="RD456" s="10"/>
      <c r="RE456" s="10"/>
      <c r="RF456" s="10"/>
      <c r="RG456" s="10"/>
      <c r="RH456" s="10"/>
      <c r="RI456" s="10"/>
      <c r="RJ456" s="10"/>
      <c r="RK456" s="10"/>
      <c r="RL456" s="10"/>
      <c r="RM456" s="10"/>
      <c r="RN456" s="10"/>
      <c r="RO456" s="10"/>
      <c r="RP456" s="10"/>
      <c r="RQ456" s="10"/>
      <c r="RR456" s="10"/>
      <c r="RS456" s="10"/>
      <c r="RT456" s="10"/>
      <c r="RU456" s="10"/>
      <c r="RV456" s="10"/>
      <c r="RW456" s="10"/>
      <c r="RX456" s="10"/>
      <c r="RY456" s="10"/>
      <c r="RZ456" s="10"/>
      <c r="SA456" s="10"/>
      <c r="SB456" s="10"/>
      <c r="SC456" s="10"/>
      <c r="SD456" s="10"/>
      <c r="SE456" s="10"/>
      <c r="SF456" s="10"/>
      <c r="SG456" s="10"/>
      <c r="SH456" s="10"/>
      <c r="SI456" s="10"/>
      <c r="SJ456" s="10"/>
      <c r="SK456" s="10"/>
      <c r="SL456" s="10"/>
      <c r="SM456" s="10"/>
      <c r="SN456" s="10"/>
      <c r="SO456" s="10"/>
      <c r="SP456" s="10"/>
      <c r="SQ456" s="10"/>
      <c r="SR456" s="10"/>
      <c r="SS456" s="10"/>
      <c r="ST456" s="10"/>
      <c r="SU456" s="10"/>
      <c r="SV456" s="10"/>
      <c r="SW456" s="10"/>
      <c r="SX456" s="10"/>
      <c r="SY456" s="10"/>
      <c r="SZ456" s="10"/>
      <c r="TA456" s="10"/>
      <c r="TB456" s="10"/>
      <c r="TC456" s="10"/>
      <c r="TD456" s="10"/>
      <c r="TE456" s="10"/>
      <c r="TF456" s="10"/>
      <c r="TG456" s="10"/>
      <c r="TH456" s="10"/>
      <c r="TI456" s="10"/>
      <c r="TJ456" s="10"/>
      <c r="TK456" s="10"/>
      <c r="TL456" s="10"/>
      <c r="TM456" s="10"/>
      <c r="TN456" s="10"/>
      <c r="TO456" s="10"/>
      <c r="TP456" s="10"/>
      <c r="TQ456" s="10"/>
      <c r="TR456" s="10"/>
      <c r="TS456" s="10"/>
      <c r="TT456" s="10"/>
      <c r="TU456" s="10"/>
      <c r="TV456" s="10"/>
      <c r="TW456" s="10"/>
      <c r="TX456" s="10"/>
      <c r="TY456" s="10"/>
      <c r="TZ456" s="10"/>
      <c r="UA456" s="10"/>
      <c r="UB456" s="10"/>
      <c r="UC456" s="10"/>
      <c r="UD456" s="10"/>
      <c r="UE456" s="10"/>
      <c r="UF456" s="10"/>
      <c r="UG456" s="10"/>
      <c r="UH456" s="10"/>
      <c r="UI456" s="10"/>
      <c r="UJ456" s="10"/>
      <c r="UK456" s="10"/>
      <c r="UL456" s="10"/>
      <c r="UM456" s="10"/>
      <c r="UN456" s="10"/>
      <c r="UO456" s="10"/>
      <c r="UP456" s="10"/>
      <c r="UQ456" s="10"/>
      <c r="UR456" s="10"/>
      <c r="US456" s="10"/>
      <c r="UT456" s="10"/>
      <c r="UU456" s="10"/>
      <c r="UV456" s="10"/>
      <c r="UW456" s="10"/>
      <c r="UX456" s="10"/>
      <c r="UY456" s="10"/>
      <c r="UZ456" s="10"/>
      <c r="VA456" s="10"/>
      <c r="VB456" s="10"/>
      <c r="VC456" s="10"/>
      <c r="VD456" s="10"/>
      <c r="VE456" s="10"/>
      <c r="VF456" s="10"/>
      <c r="VG456" s="10"/>
      <c r="VH456" s="10"/>
      <c r="VI456" s="10"/>
      <c r="VJ456" s="10"/>
      <c r="VK456" s="10"/>
      <c r="VL456" s="10"/>
      <c r="VM456" s="10"/>
      <c r="VN456" s="10"/>
      <c r="VO456" s="10"/>
      <c r="VP456" s="10"/>
      <c r="VQ456" s="10"/>
      <c r="VR456" s="10"/>
      <c r="VS456" s="10"/>
      <c r="VT456" s="10"/>
      <c r="VU456" s="10"/>
      <c r="VV456" s="10"/>
      <c r="VW456" s="10"/>
      <c r="VX456" s="10"/>
      <c r="VY456" s="10"/>
      <c r="VZ456" s="10"/>
      <c r="WA456" s="10"/>
      <c r="WB456" s="10"/>
      <c r="WC456" s="10"/>
      <c r="WD456" s="10"/>
      <c r="WE456" s="10"/>
      <c r="WF456" s="10"/>
      <c r="WG456" s="10"/>
      <c r="WH456" s="10"/>
      <c r="WI456" s="10"/>
      <c r="WJ456" s="10"/>
      <c r="WK456" s="10"/>
      <c r="WL456" s="10"/>
      <c r="WM456" s="10"/>
      <c r="WN456" s="10"/>
      <c r="WO456" s="10"/>
      <c r="WP456" s="10"/>
      <c r="WQ456" s="10"/>
      <c r="WR456" s="10"/>
      <c r="WS456" s="10"/>
      <c r="WT456" s="10"/>
      <c r="WU456" s="10"/>
      <c r="WV456" s="10"/>
      <c r="WW456" s="10"/>
      <c r="WX456" s="10"/>
      <c r="WY456" s="10"/>
      <c r="WZ456" s="10"/>
      <c r="XA456" s="10"/>
      <c r="XB456" s="10"/>
      <c r="XC456" s="10"/>
      <c r="XD456" s="10"/>
      <c r="XE456" s="10"/>
      <c r="XF456" s="10"/>
      <c r="XG456" s="10"/>
      <c r="XH456" s="10"/>
      <c r="XI456" s="10"/>
      <c r="XJ456" s="10"/>
      <c r="XK456" s="10"/>
      <c r="XL456" s="10"/>
      <c r="XM456" s="10"/>
      <c r="XN456" s="10"/>
      <c r="XO456" s="10"/>
      <c r="XP456" s="10"/>
      <c r="XQ456" s="10"/>
      <c r="XR456" s="10"/>
      <c r="XS456" s="10"/>
      <c r="XT456" s="10"/>
      <c r="XU456" s="10"/>
      <c r="XV456" s="10"/>
      <c r="XW456" s="10"/>
      <c r="XX456" s="10"/>
      <c r="XY456" s="10"/>
      <c r="XZ456" s="10"/>
      <c r="YA456" s="10"/>
      <c r="YB456" s="10"/>
      <c r="YC456" s="10"/>
      <c r="YD456" s="10"/>
      <c r="YE456" s="10"/>
      <c r="YF456" s="10"/>
      <c r="YG456" s="10"/>
      <c r="YH456" s="10"/>
      <c r="YI456" s="10"/>
      <c r="YJ456" s="10"/>
      <c r="YK456" s="10"/>
      <c r="YL456" s="10"/>
      <c r="YM456" s="10"/>
      <c r="YN456" s="10"/>
      <c r="YO456" s="10"/>
      <c r="YP456" s="10"/>
      <c r="YQ456" s="10"/>
      <c r="YR456" s="10"/>
      <c r="YS456" s="10"/>
      <c r="YT456" s="10"/>
      <c r="YU456" s="10"/>
      <c r="YV456" s="10"/>
      <c r="YW456" s="10"/>
      <c r="YX456" s="10"/>
      <c r="YY456" s="10"/>
      <c r="YZ456" s="10"/>
      <c r="ZA456" s="10"/>
      <c r="ZB456" s="10"/>
      <c r="ZC456" s="10"/>
      <c r="ZD456" s="10"/>
      <c r="ZE456" s="10"/>
      <c r="ZF456" s="10"/>
      <c r="ZG456" s="10"/>
      <c r="ZH456" s="10"/>
      <c r="ZI456" s="10"/>
      <c r="ZJ456" s="10"/>
      <c r="ZK456" s="10"/>
      <c r="ZL456" s="10"/>
      <c r="ZM456" s="10"/>
      <c r="ZN456" s="10"/>
      <c r="ZO456" s="10"/>
      <c r="ZP456" s="10"/>
      <c r="ZQ456" s="10"/>
      <c r="ZR456" s="10"/>
      <c r="ZS456" s="10"/>
      <c r="ZT456" s="10"/>
      <c r="ZU456" s="10"/>
      <c r="ZV456" s="10"/>
      <c r="ZW456" s="10"/>
      <c r="ZX456" s="10"/>
      <c r="ZY456" s="10"/>
      <c r="ZZ456" s="10"/>
      <c r="AAA456" s="10"/>
      <c r="AAB456" s="10"/>
      <c r="AAC456" s="10"/>
      <c r="AAD456" s="10"/>
      <c r="AAE456" s="10"/>
      <c r="AAF456" s="10"/>
      <c r="AAG456" s="10"/>
      <c r="AAH456" s="10"/>
      <c r="AAI456" s="10"/>
      <c r="AAJ456" s="10"/>
      <c r="AAK456" s="10"/>
      <c r="AAL456" s="10"/>
      <c r="AAM456" s="10"/>
      <c r="AAN456" s="10"/>
      <c r="AAO456" s="10"/>
      <c r="AAP456" s="10"/>
      <c r="AAQ456" s="10"/>
      <c r="AAR456" s="10"/>
      <c r="AAS456" s="10"/>
      <c r="AAT456" s="10"/>
      <c r="AAU456" s="10"/>
      <c r="AAV456" s="10"/>
      <c r="AAW456" s="10"/>
      <c r="AAX456" s="10"/>
      <c r="AAY456" s="10"/>
      <c r="AAZ456" s="10"/>
      <c r="ABA456" s="10"/>
      <c r="ABB456" s="10"/>
      <c r="ABC456" s="10"/>
      <c r="ABD456" s="10"/>
      <c r="ABE456" s="10"/>
      <c r="ABF456" s="10"/>
      <c r="ABG456" s="10"/>
      <c r="ABH456" s="10"/>
      <c r="ABI456" s="10"/>
      <c r="ABJ456" s="10"/>
      <c r="ABK456" s="10"/>
      <c r="ABL456" s="10"/>
      <c r="ABM456" s="10"/>
      <c r="ABN456" s="10"/>
      <c r="ABO456" s="10"/>
      <c r="ABP456" s="10"/>
      <c r="ABQ456" s="10"/>
      <c r="ABR456" s="10"/>
      <c r="ABS456" s="10"/>
      <c r="ABT456" s="10"/>
      <c r="ABU456" s="10"/>
      <c r="ABV456" s="10"/>
      <c r="ABW456" s="10"/>
      <c r="ABX456" s="10"/>
      <c r="ABY456" s="10"/>
      <c r="ABZ456" s="10"/>
      <c r="ACA456" s="10"/>
      <c r="ACB456" s="10"/>
      <c r="ACC456" s="10"/>
      <c r="ACD456" s="10"/>
      <c r="ACE456" s="10"/>
      <c r="ACF456" s="10"/>
      <c r="ACG456" s="10"/>
      <c r="ACH456" s="10"/>
      <c r="ACI456" s="10"/>
      <c r="ACJ456" s="10"/>
      <c r="ACK456" s="10"/>
      <c r="ACL456" s="10"/>
      <c r="ACM456" s="10"/>
      <c r="ACN456" s="10"/>
      <c r="ACO456" s="10"/>
      <c r="ACP456" s="10"/>
      <c r="ACQ456" s="10"/>
      <c r="ACR456" s="10"/>
      <c r="ACS456" s="10"/>
      <c r="ACT456" s="10"/>
      <c r="ACU456" s="10"/>
      <c r="ACV456" s="10"/>
      <c r="ACW456" s="10"/>
      <c r="ACX456" s="10"/>
      <c r="ACY456" s="10"/>
      <c r="ACZ456" s="10"/>
      <c r="ADA456" s="10"/>
      <c r="ADB456" s="10"/>
      <c r="ADC456" s="10"/>
      <c r="ADD456" s="10"/>
      <c r="ADE456" s="10"/>
      <c r="ADF456" s="10"/>
      <c r="ADG456" s="10"/>
      <c r="ADH456" s="10"/>
      <c r="ADI456" s="10"/>
      <c r="ADJ456" s="10"/>
      <c r="ADK456" s="10"/>
      <c r="ADL456" s="10"/>
      <c r="ADM456" s="10"/>
      <c r="ADN456" s="10"/>
      <c r="ADO456" s="10"/>
      <c r="ADP456" s="10"/>
      <c r="ADQ456" s="10"/>
      <c r="ADR456" s="10"/>
      <c r="ADS456" s="10"/>
      <c r="ADT456" s="10"/>
      <c r="ADU456" s="10"/>
      <c r="ADV456" s="10"/>
      <c r="ADW456" s="10"/>
      <c r="ADX456" s="10"/>
      <c r="ADY456" s="10"/>
      <c r="ADZ456" s="10"/>
      <c r="AEA456" s="10"/>
      <c r="AEB456" s="10"/>
      <c r="AEC456" s="10"/>
      <c r="AED456" s="10"/>
      <c r="AEE456" s="10"/>
      <c r="AEF456" s="10"/>
      <c r="AEG456" s="10"/>
      <c r="AEH456" s="10"/>
      <c r="AEI456" s="10"/>
      <c r="AEJ456" s="10"/>
      <c r="AEK456" s="10"/>
      <c r="AEL456" s="10"/>
      <c r="AEM456" s="10"/>
      <c r="AEN456" s="10"/>
      <c r="AEO456" s="10"/>
      <c r="AEP456" s="10"/>
      <c r="AEQ456" s="10"/>
      <c r="AER456" s="10"/>
      <c r="AES456" s="10"/>
      <c r="AET456" s="10"/>
      <c r="AEU456" s="10"/>
      <c r="AEV456" s="10"/>
      <c r="AEW456" s="10"/>
      <c r="AEX456" s="10"/>
      <c r="AEY456" s="10"/>
      <c r="AEZ456" s="10"/>
      <c r="AFA456" s="10"/>
      <c r="AFB456" s="10"/>
      <c r="AFC456" s="10"/>
      <c r="AFD456" s="10"/>
      <c r="AFE456" s="10"/>
      <c r="AFF456" s="10"/>
      <c r="AFG456" s="10"/>
      <c r="AFH456" s="10"/>
      <c r="AFI456" s="10"/>
      <c r="AFJ456" s="10"/>
      <c r="AFK456" s="10"/>
      <c r="AFL456" s="10"/>
      <c r="AFM456" s="10"/>
      <c r="AFN456" s="10"/>
      <c r="AFO456" s="10"/>
      <c r="AFP456" s="10"/>
      <c r="AFQ456" s="10"/>
      <c r="AFR456" s="10"/>
      <c r="AFS456" s="10"/>
      <c r="AFT456" s="10"/>
      <c r="AFU456" s="10"/>
      <c r="AFV456" s="10"/>
      <c r="AFW456" s="10"/>
      <c r="AFX456" s="10"/>
      <c r="AFY456" s="10"/>
      <c r="AFZ456" s="10"/>
      <c r="AGA456" s="10"/>
      <c r="AGB456" s="10"/>
      <c r="AGC456" s="10"/>
      <c r="AGD456" s="10"/>
      <c r="AGE456" s="10"/>
      <c r="AGF456" s="10"/>
      <c r="AGG456" s="10"/>
      <c r="AGH456" s="10"/>
      <c r="AGI456" s="10"/>
      <c r="AGJ456" s="10"/>
      <c r="AGK456" s="10"/>
      <c r="AGL456" s="10"/>
      <c r="AGM456" s="10"/>
      <c r="AGN456" s="10"/>
      <c r="AGO456" s="10"/>
      <c r="AGP456" s="10"/>
      <c r="AGQ456" s="10"/>
      <c r="AGR456" s="10"/>
      <c r="AGS456" s="10"/>
      <c r="AGT456" s="10"/>
      <c r="AGU456" s="10"/>
      <c r="AGV456" s="10"/>
      <c r="AGW456" s="10"/>
      <c r="AGX456" s="10"/>
      <c r="AGY456" s="10"/>
      <c r="AGZ456" s="10"/>
      <c r="AHA456" s="10"/>
      <c r="AHB456" s="10"/>
      <c r="AHC456" s="10"/>
      <c r="AHD456" s="10"/>
      <c r="AHE456" s="10"/>
      <c r="AHF456" s="10"/>
      <c r="AHG456" s="10"/>
      <c r="AHH456" s="10"/>
      <c r="AHI456" s="10"/>
      <c r="AHJ456" s="10"/>
      <c r="AHK456" s="10"/>
      <c r="AHL456" s="10"/>
      <c r="AHM456" s="10"/>
      <c r="AHN456" s="10"/>
      <c r="AHO456" s="10"/>
      <c r="AHP456" s="10"/>
      <c r="AHQ456" s="10"/>
      <c r="AHR456" s="10"/>
      <c r="AHS456" s="10"/>
      <c r="AHT456" s="10"/>
      <c r="AHU456" s="10"/>
      <c r="AHV456" s="10"/>
      <c r="AHW456" s="10"/>
      <c r="AHX456" s="10"/>
      <c r="AHY456" s="10"/>
      <c r="AHZ456" s="10"/>
      <c r="AIA456" s="10"/>
      <c r="AIB456" s="10"/>
      <c r="AIC456" s="10"/>
      <c r="AID456" s="10"/>
      <c r="AIE456" s="10"/>
      <c r="AIF456" s="10"/>
      <c r="AIG456" s="10"/>
      <c r="AIH456" s="10"/>
      <c r="AII456" s="10"/>
      <c r="AIJ456" s="10"/>
      <c r="AIK456" s="10"/>
      <c r="AIL456" s="10"/>
      <c r="AIM456" s="10"/>
      <c r="AIN456" s="10"/>
      <c r="AIO456" s="10"/>
      <c r="AIP456" s="10"/>
      <c r="AIQ456" s="10"/>
      <c r="AIR456" s="10"/>
      <c r="AIS456" s="10"/>
      <c r="AIT456" s="10"/>
      <c r="AIU456" s="10"/>
      <c r="AIV456" s="10"/>
      <c r="AIW456" s="10"/>
      <c r="AIX456" s="10"/>
      <c r="AIY456" s="10"/>
      <c r="AIZ456" s="10"/>
      <c r="AJA456" s="10"/>
      <c r="AJB456" s="10"/>
      <c r="AJC456" s="10"/>
      <c r="AJD456" s="10"/>
      <c r="AJE456" s="10"/>
      <c r="AJF456" s="10"/>
      <c r="AJG456" s="10"/>
      <c r="AJH456" s="10"/>
      <c r="AJI456" s="10"/>
      <c r="AJJ456" s="10"/>
      <c r="AJK456" s="10"/>
      <c r="AJL456" s="10"/>
      <c r="AJM456" s="10"/>
      <c r="AJN456" s="10"/>
      <c r="AJO456" s="10"/>
      <c r="AJP456" s="10"/>
      <c r="AJQ456" s="10"/>
      <c r="AJR456" s="10"/>
      <c r="AJS456" s="10"/>
      <c r="AJT456" s="10"/>
      <c r="AJU456" s="10"/>
      <c r="AJV456" s="10"/>
      <c r="AJW456" s="10"/>
      <c r="AJX456" s="10"/>
      <c r="AJY456" s="10"/>
      <c r="AJZ456" s="10"/>
      <c r="AKA456" s="10"/>
      <c r="AKB456" s="10"/>
      <c r="AKC456" s="10"/>
      <c r="AKD456" s="10"/>
      <c r="AKE456" s="10"/>
      <c r="AKF456" s="10"/>
      <c r="AKG456" s="10"/>
      <c r="AKH456" s="10"/>
      <c r="AKI456" s="10"/>
      <c r="AKJ456" s="10"/>
      <c r="AKK456" s="10"/>
      <c r="AKL456" s="10"/>
      <c r="AKM456" s="10"/>
      <c r="AKN456" s="10"/>
      <c r="AKO456" s="10"/>
      <c r="AKP456" s="10"/>
      <c r="AKQ456" s="10"/>
      <c r="AKR456" s="10"/>
      <c r="AKS456" s="10"/>
      <c r="AKT456" s="10"/>
      <c r="AKU456" s="10"/>
      <c r="AKV456" s="10"/>
      <c r="AKW456" s="10"/>
      <c r="AKX456" s="10"/>
      <c r="AKY456" s="10"/>
      <c r="AKZ456" s="10"/>
      <c r="ALA456" s="10"/>
      <c r="ALB456" s="10"/>
      <c r="ALC456" s="10"/>
      <c r="ALD456" s="10"/>
      <c r="ALE456" s="10"/>
      <c r="ALF456" s="10"/>
      <c r="ALG456" s="10"/>
      <c r="ALH456" s="10"/>
      <c r="ALI456" s="10"/>
      <c r="ALJ456" s="10"/>
      <c r="ALK456" s="10"/>
      <c r="ALL456" s="10"/>
      <c r="ALM456" s="10"/>
      <c r="ALN456" s="10"/>
      <c r="ALO456" s="10"/>
      <c r="ALP456" s="10"/>
      <c r="ALQ456" s="10"/>
      <c r="ALR456" s="10"/>
      <c r="ALS456" s="10"/>
      <c r="ALT456" s="10"/>
      <c r="ALU456" s="10"/>
      <c r="ALV456" s="10"/>
      <c r="ALW456" s="10"/>
      <c r="ALX456" s="10"/>
      <c r="ALY456" s="10"/>
      <c r="ALZ456" s="10"/>
      <c r="AMA456" s="10"/>
      <c r="AMB456" s="10"/>
      <c r="AMC456" s="10"/>
      <c r="AMD456" s="10"/>
      <c r="AME456" s="10"/>
      <c r="AMF456" s="10"/>
      <c r="AMG456" s="10"/>
      <c r="AMH456" s="10"/>
      <c r="AMI456" s="10"/>
      <c r="AMJ456" s="10"/>
      <c r="AMK456" s="10"/>
      <c r="AML456" s="10"/>
      <c r="AMM456" s="10"/>
      <c r="AMN456" s="10"/>
      <c r="AMO456" s="10"/>
      <c r="AMP456" s="10"/>
      <c r="AMQ456" s="10"/>
      <c r="AMR456" s="10"/>
      <c r="AMS456" s="10"/>
      <c r="AMT456" s="10"/>
      <c r="AMU456" s="10"/>
      <c r="AMV456" s="10"/>
      <c r="AMW456" s="10"/>
      <c r="AMX456" s="10"/>
      <c r="AMY456" s="10"/>
      <c r="AMZ456" s="10"/>
      <c r="ANA456" s="10"/>
      <c r="ANB456" s="10"/>
      <c r="ANC456" s="10"/>
      <c r="AND456" s="10"/>
      <c r="ANE456" s="10"/>
      <c r="ANF456" s="10"/>
      <c r="ANG456" s="10"/>
      <c r="ANH456" s="10"/>
      <c r="ANI456" s="10"/>
      <c r="ANJ456" s="10"/>
      <c r="ANK456" s="10"/>
      <c r="ANL456" s="10"/>
      <c r="ANM456" s="10"/>
      <c r="ANN456" s="10"/>
      <c r="ANO456" s="10"/>
      <c r="ANP456" s="10"/>
      <c r="ANQ456" s="10"/>
      <c r="ANR456" s="10"/>
      <c r="ANS456" s="10"/>
      <c r="ANT456" s="10"/>
      <c r="ANU456" s="10"/>
      <c r="ANV456" s="10"/>
      <c r="ANW456" s="10"/>
      <c r="ANX456" s="10"/>
      <c r="ANY456" s="10"/>
      <c r="ANZ456" s="10"/>
      <c r="AOA456" s="10"/>
      <c r="AOB456" s="10"/>
      <c r="AOC456" s="10"/>
      <c r="AOD456" s="10"/>
      <c r="AOE456" s="10"/>
      <c r="AOF456" s="10"/>
      <c r="AOG456" s="10"/>
      <c r="AOH456" s="10"/>
      <c r="AOI456" s="10"/>
      <c r="AOJ456" s="10"/>
      <c r="AOK456" s="10"/>
      <c r="AOL456" s="10"/>
      <c r="AOM456" s="10"/>
      <c r="AON456" s="10"/>
      <c r="AOO456" s="10"/>
      <c r="AOP456" s="10"/>
      <c r="AOQ456" s="10"/>
      <c r="AOR456" s="10"/>
      <c r="AOS456" s="10"/>
      <c r="AOT456" s="10"/>
      <c r="AOU456" s="10"/>
      <c r="AOV456" s="10"/>
      <c r="AOW456" s="10"/>
      <c r="AOX456" s="10"/>
      <c r="AOY456" s="10"/>
      <c r="AOZ456" s="10"/>
      <c r="APA456" s="10"/>
      <c r="APB456" s="10"/>
      <c r="APC456" s="10"/>
      <c r="APD456" s="10"/>
      <c r="APE456" s="10"/>
      <c r="APF456" s="10"/>
      <c r="APG456" s="10"/>
      <c r="APH456" s="10"/>
      <c r="API456" s="10"/>
      <c r="APJ456" s="10"/>
      <c r="APK456" s="10"/>
      <c r="APL456" s="10"/>
      <c r="APM456" s="10"/>
      <c r="APN456" s="10"/>
      <c r="APO456" s="10"/>
      <c r="APP456" s="10"/>
      <c r="APQ456" s="10"/>
      <c r="APR456" s="10"/>
      <c r="APS456" s="10"/>
      <c r="APT456" s="10"/>
      <c r="APU456" s="10"/>
      <c r="APV456" s="10"/>
      <c r="APW456" s="10"/>
      <c r="APX456" s="10"/>
      <c r="APY456" s="10"/>
      <c r="APZ456" s="10"/>
      <c r="AQA456" s="10"/>
      <c r="AQB456" s="10"/>
      <c r="AQC456" s="10"/>
      <c r="AQD456" s="10"/>
      <c r="AQE456" s="10"/>
      <c r="AQF456" s="10"/>
      <c r="AQG456" s="10"/>
      <c r="AQH456" s="10"/>
      <c r="AQI456" s="10"/>
      <c r="AQJ456" s="10"/>
      <c r="AQK456" s="10"/>
      <c r="AQL456" s="10"/>
      <c r="AQM456" s="10"/>
      <c r="AQN456" s="10"/>
      <c r="AQO456" s="10"/>
      <c r="AQP456" s="10"/>
      <c r="AQQ456" s="10"/>
      <c r="AQR456" s="10"/>
      <c r="AQS456" s="10"/>
      <c r="AQT456" s="10"/>
      <c r="AQU456" s="10"/>
      <c r="AQV456" s="10"/>
      <c r="AQW456" s="10"/>
      <c r="AQX456" s="10"/>
      <c r="AQY456" s="10"/>
      <c r="AQZ456" s="10"/>
      <c r="ARA456" s="10"/>
      <c r="ARB456" s="10"/>
      <c r="ARC456" s="10"/>
      <c r="ARD456" s="10"/>
      <c r="ARE456" s="10"/>
      <c r="ARF456" s="10"/>
      <c r="ARG456" s="10"/>
      <c r="ARH456" s="10"/>
      <c r="ARI456" s="10"/>
      <c r="ARJ456" s="10"/>
      <c r="ARK456" s="10"/>
      <c r="ARL456" s="10"/>
      <c r="ARM456" s="10"/>
      <c r="ARN456" s="10"/>
      <c r="ARO456" s="10"/>
      <c r="ARP456" s="10"/>
      <c r="ARQ456" s="10"/>
      <c r="ARR456" s="10"/>
      <c r="ARS456" s="10"/>
      <c r="ART456" s="10"/>
      <c r="ARU456" s="10"/>
      <c r="ARV456" s="10"/>
      <c r="ARW456" s="10"/>
      <c r="ARX456" s="10"/>
      <c r="ARY456" s="10"/>
      <c r="ARZ456" s="10"/>
      <c r="ASA456" s="10"/>
      <c r="ASB456" s="10"/>
      <c r="ASC456" s="10"/>
      <c r="ASD456" s="10"/>
      <c r="ASE456" s="10"/>
      <c r="ASF456" s="10"/>
      <c r="ASG456" s="10"/>
      <c r="ASH456" s="10"/>
      <c r="ASI456" s="10"/>
      <c r="ASJ456" s="10"/>
      <c r="ASK456" s="10"/>
      <c r="ASL456" s="10"/>
      <c r="ASM456" s="10"/>
      <c r="ASN456" s="10"/>
      <c r="ASO456" s="10"/>
      <c r="ASP456" s="10"/>
      <c r="ASQ456" s="10"/>
      <c r="ASR456" s="10"/>
      <c r="ASS456" s="10"/>
      <c r="AST456" s="10"/>
      <c r="ASU456" s="10"/>
      <c r="ASV456" s="10"/>
      <c r="ASW456" s="10"/>
      <c r="ASX456" s="10"/>
      <c r="ASY456" s="10"/>
      <c r="ASZ456" s="10"/>
      <c r="ATA456" s="10"/>
      <c r="ATB456" s="10"/>
      <c r="ATC456" s="10"/>
      <c r="ATD456" s="10"/>
      <c r="ATE456" s="10"/>
      <c r="ATF456" s="10"/>
      <c r="ATG456" s="10"/>
      <c r="ATH456" s="10"/>
      <c r="ATI456" s="10"/>
      <c r="ATJ456" s="10"/>
      <c r="ATK456" s="10"/>
      <c r="ATL456" s="10"/>
      <c r="ATM456" s="10"/>
      <c r="ATN456" s="10"/>
      <c r="ATO456" s="10"/>
      <c r="ATP456" s="10"/>
      <c r="ATQ456" s="10"/>
      <c r="ATR456" s="10"/>
      <c r="ATS456" s="10"/>
      <c r="ATT456" s="10"/>
      <c r="ATU456" s="10"/>
      <c r="ATV456" s="10"/>
      <c r="ATW456" s="10"/>
      <c r="ATX456" s="10"/>
      <c r="ATY456" s="10"/>
      <c r="ATZ456" s="10"/>
      <c r="AUA456" s="10"/>
      <c r="AUB456" s="10"/>
      <c r="AUC456" s="10"/>
      <c r="AUD456" s="10"/>
      <c r="AUE456" s="10"/>
      <c r="AUF456" s="10"/>
      <c r="AUG456" s="10"/>
      <c r="AUH456" s="10"/>
      <c r="AUI456" s="10"/>
      <c r="AUJ456" s="10"/>
      <c r="AUK456" s="10"/>
      <c r="AUL456" s="10"/>
      <c r="AUM456" s="10"/>
      <c r="AUN456" s="10"/>
      <c r="AUO456" s="10"/>
      <c r="AUP456" s="10"/>
      <c r="AUQ456" s="10"/>
      <c r="AUR456" s="10"/>
      <c r="AUS456" s="10"/>
      <c r="AUT456" s="10"/>
      <c r="AUU456" s="10"/>
      <c r="AUV456" s="10"/>
      <c r="AUW456" s="10"/>
      <c r="AUX456" s="10"/>
      <c r="AUY456" s="10"/>
      <c r="AUZ456" s="10"/>
      <c r="AVA456" s="10"/>
      <c r="AVB456" s="10"/>
      <c r="AVC456" s="10"/>
      <c r="AVD456" s="10"/>
      <c r="AVE456" s="10"/>
      <c r="AVF456" s="10"/>
      <c r="AVG456" s="10"/>
      <c r="AVH456" s="10"/>
      <c r="AVI456" s="10"/>
      <c r="AVJ456" s="10"/>
      <c r="AVK456" s="10"/>
      <c r="AVL456" s="10"/>
      <c r="AVM456" s="10"/>
      <c r="AVN456" s="10"/>
      <c r="AVO456" s="10"/>
      <c r="AVP456" s="10"/>
      <c r="AVQ456" s="10"/>
      <c r="AVR456" s="10"/>
      <c r="AVS456" s="10"/>
      <c r="AVT456" s="10"/>
      <c r="AVU456" s="10"/>
      <c r="AVV456" s="10"/>
      <c r="AVW456" s="10"/>
      <c r="AVX456" s="10"/>
      <c r="AVY456" s="10"/>
      <c r="AVZ456" s="10"/>
      <c r="AWA456" s="10"/>
      <c r="AWB456" s="10"/>
      <c r="AWC456" s="10"/>
      <c r="AWD456" s="10"/>
      <c r="AWE456" s="10"/>
      <c r="AWF456" s="10"/>
      <c r="AWG456" s="10"/>
      <c r="AWH456" s="10"/>
      <c r="AWI456" s="10"/>
      <c r="AWJ456" s="10"/>
      <c r="AWK456" s="10"/>
      <c r="AWL456" s="10"/>
      <c r="AWM456" s="10"/>
      <c r="AWN456" s="10"/>
      <c r="AWO456" s="10"/>
      <c r="AWP456" s="10"/>
      <c r="AWQ456" s="10"/>
      <c r="AWR456" s="10"/>
      <c r="AWS456" s="10"/>
      <c r="AWT456" s="10"/>
      <c r="AWU456" s="10"/>
      <c r="AWV456" s="10"/>
      <c r="AWW456" s="10"/>
      <c r="AWX456" s="10"/>
      <c r="AWY456" s="10"/>
      <c r="AWZ456" s="10"/>
      <c r="AXA456" s="10"/>
      <c r="AXB456" s="10"/>
      <c r="AXC456" s="10"/>
      <c r="AXD456" s="10"/>
      <c r="AXE456" s="10"/>
      <c r="AXF456" s="10"/>
      <c r="AXG456" s="10"/>
      <c r="AXH456" s="10"/>
      <c r="AXI456" s="10"/>
      <c r="AXJ456" s="10"/>
      <c r="AXK456" s="10"/>
      <c r="AXL456" s="10"/>
      <c r="AXM456" s="10"/>
      <c r="AXN456" s="10"/>
      <c r="AXO456" s="10"/>
      <c r="AXP456" s="10"/>
      <c r="AXQ456" s="10"/>
      <c r="AXR456" s="10"/>
      <c r="AXS456" s="10"/>
      <c r="AXT456" s="10"/>
      <c r="AXU456" s="10"/>
      <c r="AXV456" s="10"/>
      <c r="AXW456" s="10"/>
      <c r="AXX456" s="10"/>
      <c r="AXY456" s="10"/>
      <c r="AXZ456" s="10"/>
      <c r="AYA456" s="10"/>
      <c r="AYB456" s="10"/>
      <c r="AYC456" s="10"/>
      <c r="AYD456" s="10"/>
      <c r="AYE456" s="10"/>
      <c r="AYF456" s="10"/>
      <c r="AYG456" s="10"/>
      <c r="AYH456" s="10"/>
      <c r="AYI456" s="10"/>
      <c r="AYJ456" s="10"/>
      <c r="AYK456" s="10"/>
      <c r="AYL456" s="10"/>
      <c r="AYM456" s="10"/>
      <c r="AYN456" s="10"/>
      <c r="AYO456" s="10"/>
      <c r="AYP456" s="10"/>
      <c r="AYQ456" s="10"/>
      <c r="AYR456" s="10"/>
      <c r="AYS456" s="10"/>
      <c r="AYT456" s="10"/>
      <c r="AYU456" s="10"/>
      <c r="AYV456" s="10"/>
      <c r="AYW456" s="10"/>
      <c r="AYX456" s="10"/>
      <c r="AYY456" s="10"/>
      <c r="AYZ456" s="10"/>
      <c r="AZA456" s="10"/>
      <c r="AZB456" s="10"/>
      <c r="AZC456" s="10"/>
      <c r="AZD456" s="10"/>
      <c r="AZE456" s="10"/>
      <c r="AZF456" s="10"/>
      <c r="AZG456" s="10"/>
      <c r="AZH456" s="10"/>
      <c r="AZI456" s="10"/>
      <c r="AZJ456" s="10"/>
      <c r="AZK456" s="10"/>
      <c r="AZL456" s="10"/>
      <c r="AZM456" s="10"/>
      <c r="AZN456" s="10"/>
      <c r="AZO456" s="10"/>
      <c r="AZP456" s="10"/>
      <c r="AZQ456" s="10"/>
      <c r="AZR456" s="10"/>
      <c r="AZS456" s="10"/>
      <c r="AZT456" s="10"/>
      <c r="AZU456" s="10"/>
      <c r="AZV456" s="10"/>
      <c r="AZW456" s="10"/>
      <c r="AZX456" s="10"/>
      <c r="AZY456" s="10"/>
      <c r="AZZ456" s="10"/>
      <c r="BAA456" s="10"/>
      <c r="BAB456" s="10"/>
      <c r="BAC456" s="10"/>
      <c r="BAD456" s="10"/>
      <c r="BAE456" s="10"/>
      <c r="BAF456" s="10"/>
      <c r="BAG456" s="10"/>
      <c r="BAH456" s="10"/>
      <c r="BAI456" s="10"/>
      <c r="BAJ456" s="10"/>
      <c r="BAK456" s="10"/>
      <c r="BAL456" s="10"/>
      <c r="BAM456" s="10"/>
      <c r="BAN456" s="10"/>
      <c r="BAO456" s="10"/>
      <c r="BAP456" s="10"/>
      <c r="BAQ456" s="10"/>
      <c r="BAR456" s="10"/>
      <c r="BAS456" s="10"/>
      <c r="BAT456" s="10"/>
      <c r="BAU456" s="10"/>
      <c r="BAV456" s="10"/>
      <c r="BAW456" s="10"/>
      <c r="BAX456" s="10"/>
      <c r="BAY456" s="10"/>
      <c r="BAZ456" s="10"/>
      <c r="BBA456" s="10"/>
      <c r="BBB456" s="10"/>
      <c r="BBC456" s="10"/>
      <c r="BBD456" s="10"/>
      <c r="BBE456" s="10"/>
      <c r="BBF456" s="10"/>
      <c r="BBG456" s="10"/>
      <c r="BBH456" s="10"/>
      <c r="BBI456" s="10"/>
      <c r="BBJ456" s="10"/>
      <c r="BBK456" s="10"/>
      <c r="BBL456" s="10"/>
      <c r="BBM456" s="10"/>
      <c r="BBN456" s="10"/>
      <c r="BBO456" s="10"/>
      <c r="BBP456" s="10"/>
      <c r="BBQ456" s="10"/>
      <c r="BBR456" s="10"/>
      <c r="BBS456" s="10"/>
      <c r="BBT456" s="10"/>
      <c r="BBU456" s="10"/>
      <c r="BBV456" s="10"/>
      <c r="BBW456" s="10"/>
      <c r="BBX456" s="10"/>
      <c r="BBY456" s="10"/>
      <c r="BBZ456" s="10"/>
      <c r="BCA456" s="10"/>
      <c r="BCB456" s="10"/>
      <c r="BCC456" s="10"/>
      <c r="BCD456" s="10"/>
      <c r="BCE456" s="10"/>
      <c r="BCF456" s="10"/>
      <c r="BCG456" s="10"/>
      <c r="BCH456" s="10"/>
      <c r="BCI456" s="10"/>
      <c r="BCJ456" s="10"/>
      <c r="BCK456" s="10"/>
      <c r="BCL456" s="10"/>
      <c r="BCM456" s="10"/>
      <c r="BCN456" s="10"/>
      <c r="BCO456" s="10"/>
      <c r="BCP456" s="10"/>
      <c r="BCQ456" s="10"/>
      <c r="BCR456" s="10"/>
      <c r="BCS456" s="10"/>
      <c r="BCT456" s="10"/>
    </row>
    <row r="457" spans="1:1450" x14ac:dyDescent="0.25">
      <c r="A457" s="17" t="s">
        <v>1239</v>
      </c>
      <c r="B457" s="14" t="s">
        <v>502</v>
      </c>
      <c r="C457" s="14" t="s">
        <v>84</v>
      </c>
      <c r="D457" s="14" t="s">
        <v>509</v>
      </c>
      <c r="E457" s="14" t="s">
        <v>508</v>
      </c>
      <c r="F457" s="14" t="s">
        <v>444</v>
      </c>
      <c r="G457" s="43">
        <v>33099</v>
      </c>
      <c r="H457" s="43">
        <v>2110</v>
      </c>
      <c r="I457" s="43">
        <v>1163</v>
      </c>
      <c r="J457" s="29"/>
      <c r="K457" s="29"/>
      <c r="L457" s="29"/>
      <c r="M457" s="29"/>
      <c r="N457" s="29"/>
      <c r="O457" s="29" t="str">
        <f t="shared" si="74"/>
        <v/>
      </c>
      <c r="P457" s="29"/>
      <c r="Q457" s="112">
        <f t="shared" si="75"/>
        <v>17051.875</v>
      </c>
      <c r="R457" s="113">
        <f t="shared" si="76"/>
        <v>33099</v>
      </c>
      <c r="S457" s="113">
        <f t="shared" si="77"/>
        <v>1163</v>
      </c>
      <c r="T457" s="29"/>
      <c r="U457" s="29"/>
      <c r="V457" s="29"/>
      <c r="W457" s="112">
        <f t="shared" si="78"/>
        <v>214.97346236356518</v>
      </c>
      <c r="X457" s="29"/>
      <c r="Y457" s="29"/>
      <c r="Z457" s="29"/>
      <c r="AA457" s="29"/>
      <c r="AB457" s="29"/>
      <c r="AC457" s="29"/>
      <c r="AD457" s="29"/>
      <c r="AE457" s="29"/>
      <c r="AF457" s="29"/>
      <c r="AG457" s="63"/>
      <c r="AH457" s="29"/>
      <c r="AI457" s="29"/>
      <c r="AJ457" s="29"/>
      <c r="AK457" s="29"/>
      <c r="AL457" s="29"/>
      <c r="AM457" s="29"/>
      <c r="AN457" s="29"/>
      <c r="AO457" s="29"/>
      <c r="AP457" s="29"/>
      <c r="AQ457" s="29"/>
      <c r="AR457" s="29"/>
      <c r="AS457" s="29"/>
      <c r="AT457" s="29"/>
    </row>
    <row r="458" spans="1:1450" x14ac:dyDescent="0.25">
      <c r="A458" s="17" t="s">
        <v>1239</v>
      </c>
      <c r="B458" s="14" t="s">
        <v>502</v>
      </c>
      <c r="C458" s="14" t="s">
        <v>84</v>
      </c>
      <c r="D458" s="14" t="s">
        <v>510</v>
      </c>
      <c r="E458" s="14" t="s">
        <v>508</v>
      </c>
      <c r="F458" s="14" t="s">
        <v>445</v>
      </c>
      <c r="G458" s="43">
        <v>50126</v>
      </c>
      <c r="H458" s="43">
        <v>3067</v>
      </c>
      <c r="I458" s="43">
        <v>1494</v>
      </c>
      <c r="J458" s="29"/>
      <c r="K458" s="29"/>
      <c r="L458" s="29"/>
      <c r="M458" s="29"/>
      <c r="N458" s="29"/>
      <c r="O458" s="29" t="str">
        <f t="shared" si="74"/>
        <v/>
      </c>
      <c r="P458" s="29"/>
      <c r="Q458" s="112">
        <f t="shared" si="75"/>
        <v>24.875</v>
      </c>
      <c r="R458" s="113">
        <f t="shared" si="76"/>
        <v>50126</v>
      </c>
      <c r="S458" s="113">
        <f t="shared" si="77"/>
        <v>1494</v>
      </c>
      <c r="T458" s="29"/>
      <c r="U458" s="29"/>
      <c r="V458" s="29"/>
      <c r="W458" s="112">
        <f t="shared" si="78"/>
        <v>2.7722027108881752E-4</v>
      </c>
      <c r="X458" s="29"/>
      <c r="Y458" s="29"/>
      <c r="Z458" s="29"/>
      <c r="AA458" s="29"/>
      <c r="AB458" s="29"/>
      <c r="AC458" s="29"/>
      <c r="AD458" s="29"/>
      <c r="AE458" s="29"/>
      <c r="AF458" s="29"/>
      <c r="AG458" s="63"/>
      <c r="AH458" s="29"/>
      <c r="AI458" s="29"/>
      <c r="AJ458" s="29"/>
      <c r="AK458" s="29"/>
      <c r="AL458" s="29"/>
      <c r="AM458" s="29"/>
      <c r="AN458" s="29"/>
      <c r="AO458" s="29"/>
      <c r="AP458" s="29"/>
      <c r="AQ458" s="29"/>
      <c r="AR458" s="29"/>
      <c r="AS458" s="29"/>
      <c r="AT458" s="29"/>
    </row>
    <row r="459" spans="1:1450" x14ac:dyDescent="0.25">
      <c r="A459" s="17" t="s">
        <v>1239</v>
      </c>
      <c r="B459" s="14" t="s">
        <v>502</v>
      </c>
      <c r="C459" s="14" t="s">
        <v>84</v>
      </c>
      <c r="D459" s="14" t="s">
        <v>511</v>
      </c>
      <c r="E459" s="14" t="s">
        <v>508</v>
      </c>
      <c r="F459" s="14" t="s">
        <v>446</v>
      </c>
      <c r="G459" s="43">
        <v>63517</v>
      </c>
      <c r="H459" s="43">
        <v>3804</v>
      </c>
      <c r="I459" s="43">
        <v>1696</v>
      </c>
      <c r="J459" s="29"/>
      <c r="K459" s="29"/>
      <c r="L459" s="29"/>
      <c r="M459" s="29"/>
      <c r="N459" s="29"/>
      <c r="O459" s="29" t="str">
        <f t="shared" si="74"/>
        <v/>
      </c>
      <c r="P459" s="29"/>
      <c r="Q459" s="112">
        <f t="shared" si="75"/>
        <v>13366.125</v>
      </c>
      <c r="R459" s="113">
        <f t="shared" si="76"/>
        <v>63517</v>
      </c>
      <c r="S459" s="113">
        <f t="shared" si="77"/>
        <v>1696</v>
      </c>
      <c r="T459" s="29"/>
      <c r="U459" s="29"/>
      <c r="V459" s="29"/>
      <c r="W459" s="112">
        <f t="shared" si="78"/>
        <v>62.1096870256684</v>
      </c>
      <c r="X459" s="29"/>
      <c r="Y459" s="29"/>
      <c r="Z459" s="29"/>
      <c r="AA459" s="29"/>
      <c r="AB459" s="29"/>
      <c r="AC459" s="29"/>
      <c r="AD459" s="29"/>
      <c r="AE459" s="29"/>
      <c r="AF459" s="29"/>
      <c r="AG459" s="63"/>
      <c r="AH459" s="29"/>
      <c r="AI459" s="29"/>
      <c r="AJ459" s="29"/>
      <c r="AK459" s="29"/>
      <c r="AL459" s="29"/>
      <c r="AM459" s="29"/>
      <c r="AN459" s="29"/>
      <c r="AO459" s="29"/>
      <c r="AP459" s="29"/>
      <c r="AQ459" s="29"/>
      <c r="AR459" s="29"/>
      <c r="AS459" s="29"/>
      <c r="AT459" s="29"/>
    </row>
    <row r="460" spans="1:1450" x14ac:dyDescent="0.25">
      <c r="A460" s="17" t="s">
        <v>1239</v>
      </c>
      <c r="B460" s="14" t="s">
        <v>502</v>
      </c>
      <c r="C460" s="14" t="s">
        <v>84</v>
      </c>
      <c r="D460" s="14" t="s">
        <v>512</v>
      </c>
      <c r="E460" s="14" t="s">
        <v>508</v>
      </c>
      <c r="F460" s="14" t="s">
        <v>447</v>
      </c>
      <c r="G460" s="43">
        <v>39585</v>
      </c>
      <c r="H460" s="43">
        <v>2605</v>
      </c>
      <c r="I460" s="43">
        <v>1529</v>
      </c>
      <c r="J460" s="29"/>
      <c r="K460" s="29"/>
      <c r="L460" s="29"/>
      <c r="M460" s="29"/>
      <c r="N460" s="29"/>
      <c r="O460" s="29" t="str">
        <f t="shared" si="74"/>
        <v/>
      </c>
      <c r="P460" s="29"/>
      <c r="Q460" s="112">
        <f t="shared" si="75"/>
        <v>10565.875</v>
      </c>
      <c r="R460" s="113">
        <f t="shared" si="76"/>
        <v>39585</v>
      </c>
      <c r="S460" s="113">
        <f t="shared" si="77"/>
        <v>1529</v>
      </c>
      <c r="T460" s="29"/>
      <c r="U460" s="29"/>
      <c r="V460" s="29"/>
      <c r="W460" s="112">
        <f t="shared" si="78"/>
        <v>47.752483815462647</v>
      </c>
      <c r="X460" s="29"/>
      <c r="Y460" s="29"/>
      <c r="Z460" s="29"/>
      <c r="AA460" s="29"/>
      <c r="AB460" s="29"/>
      <c r="AC460" s="29"/>
      <c r="AD460" s="29"/>
      <c r="AE460" s="29"/>
      <c r="AF460" s="29"/>
      <c r="AG460" s="63"/>
      <c r="AH460" s="29"/>
      <c r="AI460" s="29"/>
      <c r="AJ460" s="29"/>
      <c r="AK460" s="29"/>
      <c r="AL460" s="29"/>
      <c r="AM460" s="29"/>
      <c r="AN460" s="29"/>
      <c r="AO460" s="29"/>
      <c r="AP460" s="29"/>
      <c r="AQ460" s="29"/>
      <c r="AR460" s="29"/>
      <c r="AS460" s="29"/>
      <c r="AT460" s="29"/>
    </row>
    <row r="461" spans="1:1450" x14ac:dyDescent="0.25">
      <c r="A461" s="17" t="s">
        <v>1239</v>
      </c>
      <c r="B461" s="14" t="s">
        <v>502</v>
      </c>
      <c r="C461" s="14" t="s">
        <v>84</v>
      </c>
      <c r="D461" s="14" t="s">
        <v>513</v>
      </c>
      <c r="E461" s="14" t="s">
        <v>508</v>
      </c>
      <c r="F461" s="14" t="s">
        <v>448</v>
      </c>
      <c r="G461" s="43">
        <v>51642</v>
      </c>
      <c r="H461" s="43">
        <v>3016</v>
      </c>
      <c r="I461" s="43">
        <v>1216</v>
      </c>
      <c r="J461" s="29"/>
      <c r="K461" s="29"/>
      <c r="L461" s="29"/>
      <c r="M461" s="29"/>
      <c r="N461" s="29"/>
      <c r="O461" s="29" t="str">
        <f t="shared" si="74"/>
        <v/>
      </c>
      <c r="P461" s="29"/>
      <c r="Q461" s="112">
        <f t="shared" si="75"/>
        <v>1491.125</v>
      </c>
      <c r="R461" s="113">
        <f t="shared" si="76"/>
        <v>51642</v>
      </c>
      <c r="S461" s="113">
        <f t="shared" si="77"/>
        <v>1216</v>
      </c>
      <c r="T461" s="29"/>
      <c r="U461" s="29"/>
      <c r="V461" s="29"/>
      <c r="W461" s="112">
        <f t="shared" si="78"/>
        <v>1.5036991468096705</v>
      </c>
      <c r="X461" s="29"/>
      <c r="Y461" s="29"/>
      <c r="Z461" s="29"/>
      <c r="AA461" s="29"/>
      <c r="AB461" s="29"/>
      <c r="AC461" s="29"/>
      <c r="AD461" s="29"/>
      <c r="AE461" s="29"/>
      <c r="AF461" s="29"/>
      <c r="AG461" s="63"/>
      <c r="AH461" s="29"/>
      <c r="AI461" s="29"/>
      <c r="AJ461" s="29"/>
      <c r="AK461" s="29"/>
      <c r="AL461" s="29"/>
      <c r="AM461" s="29"/>
      <c r="AN461" s="29"/>
      <c r="AO461" s="29"/>
      <c r="AP461" s="29"/>
      <c r="AQ461" s="29"/>
      <c r="AR461" s="29"/>
      <c r="AS461" s="29"/>
      <c r="AT461" s="29"/>
    </row>
    <row r="462" spans="1:1450" x14ac:dyDescent="0.25">
      <c r="A462" s="17" t="s">
        <v>1239</v>
      </c>
      <c r="B462" s="14" t="s">
        <v>502</v>
      </c>
      <c r="C462" s="14" t="s">
        <v>84</v>
      </c>
      <c r="D462" s="14" t="s">
        <v>514</v>
      </c>
      <c r="E462" s="14" t="s">
        <v>508</v>
      </c>
      <c r="F462" s="14" t="s">
        <v>449</v>
      </c>
      <c r="G462" s="43">
        <v>55528</v>
      </c>
      <c r="H462" s="43">
        <v>3369</v>
      </c>
      <c r="I462" s="43">
        <v>1589</v>
      </c>
      <c r="J462" s="29"/>
      <c r="K462" s="29"/>
      <c r="L462" s="29"/>
      <c r="M462" s="29"/>
      <c r="N462" s="29"/>
      <c r="O462" s="29" t="str">
        <f t="shared" si="74"/>
        <v/>
      </c>
      <c r="P462" s="29"/>
      <c r="Q462" s="112">
        <f t="shared" si="75"/>
        <v>5377.125</v>
      </c>
      <c r="R462" s="113">
        <f t="shared" si="76"/>
        <v>55528</v>
      </c>
      <c r="S462" s="113">
        <f t="shared" si="77"/>
        <v>1589</v>
      </c>
      <c r="T462" s="29"/>
      <c r="U462" s="29"/>
      <c r="V462" s="29"/>
      <c r="W462" s="112">
        <f t="shared" si="78"/>
        <v>11.45123877761918</v>
      </c>
      <c r="X462" s="29"/>
      <c r="Y462" s="29"/>
      <c r="Z462" s="29"/>
      <c r="AA462" s="29"/>
      <c r="AB462" s="29"/>
      <c r="AC462" s="29"/>
      <c r="AD462" s="29"/>
      <c r="AE462" s="29"/>
      <c r="AF462" s="29"/>
      <c r="AG462" s="63"/>
      <c r="AH462" s="29"/>
      <c r="AI462" s="29"/>
      <c r="AJ462" s="29"/>
      <c r="AK462" s="29"/>
      <c r="AL462" s="29"/>
      <c r="AM462" s="29"/>
      <c r="AN462" s="29"/>
      <c r="AO462" s="29"/>
      <c r="AP462" s="29"/>
      <c r="AQ462" s="29"/>
      <c r="AR462" s="29"/>
      <c r="AS462" s="29"/>
      <c r="AT462" s="29"/>
    </row>
    <row r="463" spans="1:1450" x14ac:dyDescent="0.25">
      <c r="A463" s="17" t="s">
        <v>1239</v>
      </c>
      <c r="B463" s="14" t="s">
        <v>502</v>
      </c>
      <c r="C463" s="14" t="s">
        <v>84</v>
      </c>
      <c r="D463" s="14" t="s">
        <v>515</v>
      </c>
      <c r="E463" s="14" t="s">
        <v>508</v>
      </c>
      <c r="F463" s="14" t="s">
        <v>450</v>
      </c>
      <c r="G463" s="43">
        <v>37510</v>
      </c>
      <c r="H463" s="43">
        <v>2168</v>
      </c>
      <c r="I463" s="43">
        <v>843</v>
      </c>
      <c r="J463" s="29"/>
      <c r="K463" s="29"/>
      <c r="L463" s="29"/>
      <c r="M463" s="29"/>
      <c r="N463" s="29"/>
      <c r="O463" s="29" t="str">
        <f t="shared" si="74"/>
        <v/>
      </c>
      <c r="P463" s="29"/>
      <c r="Q463" s="112">
        <f t="shared" si="75"/>
        <v>12640.875</v>
      </c>
      <c r="R463" s="113">
        <f t="shared" si="76"/>
        <v>37510</v>
      </c>
      <c r="S463" s="113">
        <f t="shared" si="77"/>
        <v>843</v>
      </c>
      <c r="T463" s="29"/>
      <c r="U463" s="29"/>
      <c r="V463" s="29"/>
      <c r="W463" s="112">
        <f t="shared" si="78"/>
        <v>224.85322679075745</v>
      </c>
      <c r="X463" s="29"/>
      <c r="Y463" s="29"/>
      <c r="Z463" s="29"/>
      <c r="AA463" s="29"/>
      <c r="AB463" s="29"/>
      <c r="AC463" s="29"/>
      <c r="AD463" s="29"/>
      <c r="AE463" s="29"/>
      <c r="AF463" s="29"/>
      <c r="AG463" s="63"/>
      <c r="AH463" s="29"/>
      <c r="AI463" s="29"/>
      <c r="AJ463" s="29"/>
      <c r="AK463" s="29"/>
      <c r="AL463" s="29"/>
      <c r="AM463" s="29"/>
      <c r="AN463" s="29"/>
      <c r="AO463" s="29"/>
      <c r="AP463" s="29"/>
      <c r="AQ463" s="29"/>
      <c r="AR463" s="29"/>
      <c r="AS463" s="29"/>
      <c r="AT463" s="29"/>
    </row>
    <row r="464" spans="1:1450" x14ac:dyDescent="0.25">
      <c r="A464" s="66" t="s">
        <v>1239</v>
      </c>
      <c r="B464" s="67" t="s">
        <v>502</v>
      </c>
      <c r="C464" s="67" t="s">
        <v>84</v>
      </c>
      <c r="D464" s="67" t="s">
        <v>516</v>
      </c>
      <c r="E464" s="67" t="s">
        <v>517</v>
      </c>
      <c r="F464" s="67" t="s">
        <v>451</v>
      </c>
      <c r="G464" s="67">
        <v>210</v>
      </c>
      <c r="H464" s="67">
        <v>122</v>
      </c>
      <c r="I464" s="67">
        <v>122</v>
      </c>
      <c r="J464" s="33">
        <v>3</v>
      </c>
      <c r="K464" s="68">
        <f>AVERAGE(G464:G466)</f>
        <v>302.66666666666669</v>
      </c>
      <c r="L464" s="68">
        <f>STDEV(G464:G466)</f>
        <v>80.307741428416122</v>
      </c>
      <c r="M464" s="33"/>
      <c r="N464" s="96">
        <v>1.196</v>
      </c>
      <c r="O464" s="33" t="str">
        <f t="shared" si="74"/>
        <v/>
      </c>
      <c r="P464" s="68">
        <f>ABS(L464*N464)</f>
        <v>96.048058748385685</v>
      </c>
      <c r="Q464" s="68">
        <f>ABS(G464-$K$464)</f>
        <v>92.666666666666686</v>
      </c>
      <c r="R464" s="34">
        <f>IF(Q464&gt;$P$464,"",G464)</f>
        <v>210</v>
      </c>
      <c r="S464" s="34">
        <f t="shared" si="77"/>
        <v>122</v>
      </c>
      <c r="T464" s="68">
        <f>AVERAGE(R464:R466)</f>
        <v>302.66666666666669</v>
      </c>
      <c r="U464" s="68">
        <f>STDEV(R464:R466)</f>
        <v>80.307741428416122</v>
      </c>
      <c r="V464" s="33"/>
      <c r="W464" s="68">
        <f>IF(R464="","",((R464-$T$464)/S464)^2)</f>
        <v>0.57693571023321122</v>
      </c>
      <c r="X464" s="70">
        <f>(1/(J464-1))*SUM(W464:W466)</f>
        <v>0.41775159269190593</v>
      </c>
      <c r="Y464" s="71">
        <f>U464/T464</f>
        <v>0.26533394745071404</v>
      </c>
      <c r="Z464" s="33"/>
      <c r="AA464" s="71" t="str">
        <f>IF(X464&lt;2,"A",IF(Y464&lt;0.15,"B","C"))</f>
        <v>A</v>
      </c>
      <c r="AB464" s="75"/>
      <c r="AC464" s="38">
        <f>T464/1000</f>
        <v>0.30266666666666669</v>
      </c>
      <c r="AD464" s="72">
        <f>AC464*(SQRT((U464/T464)^2+(0.21/3.98)^2))</f>
        <v>8.1880213838757737E-2</v>
      </c>
      <c r="AE464" s="71">
        <f>AD464/AC464</f>
        <v>0.27052934087695285</v>
      </c>
      <c r="AF464" s="71"/>
      <c r="AG464" s="73">
        <v>17</v>
      </c>
      <c r="AH464" s="36"/>
      <c r="AI464" s="72">
        <f>(MEDIAN(R464:R466))/1000</f>
        <v>0.34599999999999997</v>
      </c>
      <c r="AJ464" s="72">
        <f>(QUARTILE(R464:R466,1))/1000</f>
        <v>0.27800000000000002</v>
      </c>
      <c r="AK464" s="72">
        <f>(QUARTILE(R464:R466,3))/1000</f>
        <v>0.34899999999999998</v>
      </c>
      <c r="AL464" s="38">
        <f>(AK464-AJ464)</f>
        <v>7.0999999999999952E-2</v>
      </c>
      <c r="AM464" s="29"/>
      <c r="AN464" s="29"/>
      <c r="AO464" s="29"/>
      <c r="AP464" s="29"/>
      <c r="AQ464" s="29"/>
      <c r="AR464" s="29"/>
      <c r="AS464" s="29"/>
      <c r="AT464" s="29"/>
    </row>
    <row r="465" spans="1:46" x14ac:dyDescent="0.25">
      <c r="A465" s="66" t="s">
        <v>1239</v>
      </c>
      <c r="B465" s="67" t="s">
        <v>502</v>
      </c>
      <c r="C465" s="67" t="s">
        <v>84</v>
      </c>
      <c r="D465" s="67" t="s">
        <v>518</v>
      </c>
      <c r="E465" s="67" t="s">
        <v>517</v>
      </c>
      <c r="F465" s="67" t="s">
        <v>452</v>
      </c>
      <c r="G465" s="67">
        <v>352</v>
      </c>
      <c r="H465" s="67">
        <v>140</v>
      </c>
      <c r="I465" s="67">
        <v>139</v>
      </c>
      <c r="J465" s="33"/>
      <c r="K465" s="33"/>
      <c r="L465" s="33"/>
      <c r="M465" s="33"/>
      <c r="N465" s="33"/>
      <c r="O465" s="33" t="str">
        <f t="shared" si="74"/>
        <v/>
      </c>
      <c r="P465" s="33"/>
      <c r="Q465" s="68">
        <f>ABS(G465-$K$464)</f>
        <v>49.333333333333314</v>
      </c>
      <c r="R465" s="34">
        <f>IF(Q465&gt;$P$464,"",G465)</f>
        <v>352</v>
      </c>
      <c r="S465" s="34">
        <f t="shared" si="77"/>
        <v>139</v>
      </c>
      <c r="T465" s="33"/>
      <c r="U465" s="33"/>
      <c r="V465" s="33"/>
      <c r="W465" s="68">
        <f>IF(R465="","",((R465-$T$464)/S465)^2)</f>
        <v>0.12596541471858475</v>
      </c>
      <c r="X465" s="33"/>
      <c r="Y465" s="33"/>
      <c r="Z465" s="33"/>
      <c r="AA465" s="33"/>
      <c r="AB465" s="33"/>
      <c r="AC465" s="33"/>
      <c r="AD465" s="33"/>
      <c r="AE465" s="33"/>
      <c r="AF465" s="33"/>
      <c r="AG465" s="76"/>
      <c r="AH465" s="33"/>
      <c r="AI465" s="33"/>
      <c r="AJ465" s="33"/>
      <c r="AK465" s="33"/>
      <c r="AL465" s="33"/>
      <c r="AM465" s="29"/>
      <c r="AN465" s="29"/>
      <c r="AO465" s="29"/>
      <c r="AP465" s="29"/>
      <c r="AQ465" s="29"/>
      <c r="AR465" s="29"/>
      <c r="AS465" s="29"/>
      <c r="AT465" s="29"/>
    </row>
    <row r="466" spans="1:46" x14ac:dyDescent="0.25">
      <c r="A466" s="66" t="s">
        <v>1239</v>
      </c>
      <c r="B466" s="67" t="s">
        <v>502</v>
      </c>
      <c r="C466" s="67" t="s">
        <v>84</v>
      </c>
      <c r="D466" s="67" t="s">
        <v>519</v>
      </c>
      <c r="E466" s="67" t="s">
        <v>517</v>
      </c>
      <c r="F466" s="67" t="s">
        <v>453</v>
      </c>
      <c r="G466" s="67">
        <v>346</v>
      </c>
      <c r="H466" s="67">
        <v>120</v>
      </c>
      <c r="I466" s="67">
        <v>119</v>
      </c>
      <c r="J466" s="33"/>
      <c r="K466" s="33"/>
      <c r="L466" s="33"/>
      <c r="M466" s="33"/>
      <c r="N466" s="33"/>
      <c r="O466" s="33" t="str">
        <f t="shared" si="74"/>
        <v/>
      </c>
      <c r="P466" s="33"/>
      <c r="Q466" s="68">
        <f>ABS(G466-$K$464)</f>
        <v>43.333333333333314</v>
      </c>
      <c r="R466" s="34">
        <f>IF(Q466&gt;$P$464,"",G466)</f>
        <v>346</v>
      </c>
      <c r="S466" s="34">
        <f t="shared" si="77"/>
        <v>119</v>
      </c>
      <c r="T466" s="33"/>
      <c r="U466" s="33"/>
      <c r="V466" s="33"/>
      <c r="W466" s="68">
        <f>IF(R466="","",((R466-$T$464)/S466)^2)</f>
        <v>0.13260206043201581</v>
      </c>
      <c r="X466" s="33"/>
      <c r="Y466" s="33"/>
      <c r="Z466" s="33"/>
      <c r="AA466" s="33"/>
      <c r="AB466" s="33"/>
      <c r="AC466" s="33"/>
      <c r="AD466" s="33"/>
      <c r="AE466" s="33"/>
      <c r="AF466" s="33"/>
      <c r="AG466" s="76"/>
      <c r="AH466" s="33"/>
      <c r="AI466" s="33"/>
      <c r="AJ466" s="33"/>
      <c r="AK466" s="33"/>
      <c r="AL466" s="33"/>
      <c r="AM466" s="29"/>
      <c r="AN466" s="29"/>
      <c r="AO466" s="29"/>
      <c r="AP466" s="29"/>
      <c r="AQ466" s="29"/>
      <c r="AR466" s="29"/>
      <c r="AS466" s="29"/>
      <c r="AT466" s="29"/>
    </row>
    <row r="467" spans="1:46" x14ac:dyDescent="0.25">
      <c r="A467" s="17" t="s">
        <v>1239</v>
      </c>
      <c r="B467" s="14" t="s">
        <v>502</v>
      </c>
      <c r="C467" s="14" t="s">
        <v>84</v>
      </c>
      <c r="D467" s="14" t="s">
        <v>520</v>
      </c>
      <c r="E467" s="14" t="s">
        <v>521</v>
      </c>
      <c r="F467" s="14" t="s">
        <v>454</v>
      </c>
      <c r="G467" s="43">
        <v>49148</v>
      </c>
      <c r="H467" s="43">
        <v>3209</v>
      </c>
      <c r="I467" s="43">
        <v>1845</v>
      </c>
      <c r="J467" s="29">
        <v>4</v>
      </c>
      <c r="K467" s="112">
        <f>AVERAGE(G467:G470)</f>
        <v>57908.25</v>
      </c>
      <c r="L467" s="112">
        <f>STDEV(G467:G470)</f>
        <v>9541.3223882576494</v>
      </c>
      <c r="M467" s="29"/>
      <c r="N467" s="13">
        <v>1.383</v>
      </c>
      <c r="O467" s="29" t="str">
        <f t="shared" si="74"/>
        <v/>
      </c>
      <c r="P467" s="112">
        <f>ABS(L467*N467)</f>
        <v>13195.64886296033</v>
      </c>
      <c r="Q467" s="112">
        <f>ABS(G467-$K$467)</f>
        <v>8760.25</v>
      </c>
      <c r="R467" s="113">
        <f>IF(Q467&gt;$P$467,"",G467)</f>
        <v>49148</v>
      </c>
      <c r="S467" s="113">
        <f t="shared" si="77"/>
        <v>1845</v>
      </c>
      <c r="T467" s="112">
        <f>AVERAGE(R467:R470)</f>
        <v>53436</v>
      </c>
      <c r="U467" s="112">
        <f>STDEV(R467:R470)</f>
        <v>4068.0620693396504</v>
      </c>
      <c r="V467" s="29"/>
      <c r="W467" s="112">
        <f>IF(R467="","",((R467-$T$467)/S467)^2)</f>
        <v>5.4015302472807925</v>
      </c>
      <c r="X467" s="114">
        <f>(1/(J467-1))*SUM(W467:W470)</f>
        <v>3.5363812981358853</v>
      </c>
      <c r="Y467" s="47">
        <f>U467/T467</f>
        <v>7.6129614292605174E-2</v>
      </c>
      <c r="Z467" s="29"/>
      <c r="AA467" s="47" t="str">
        <f>IF(X467&lt;2,"A",IF(Y467&lt;0.15,"B","C"))</f>
        <v>B</v>
      </c>
      <c r="AB467" s="31"/>
      <c r="AC467" s="48">
        <f>T467/1000</f>
        <v>53.436</v>
      </c>
      <c r="AD467" s="49">
        <f>AC467*(SQRT((U467/T467)^2+(0.21/3.98)^2))</f>
        <v>4.949609924877846</v>
      </c>
      <c r="AE467" s="47">
        <f>AD467/AC467</f>
        <v>9.2626879348713345E-2</v>
      </c>
      <c r="AF467" s="47"/>
      <c r="AG467" s="50">
        <v>19</v>
      </c>
      <c r="AH467" s="32"/>
      <c r="AI467" s="49">
        <f>(MEDIAN(R467:R469))/1000</f>
        <v>53.918999999999997</v>
      </c>
      <c r="AJ467" s="49">
        <f>(QUARTILE(R467:R469,1))/1000</f>
        <v>51.533499999999997</v>
      </c>
      <c r="AK467" s="49">
        <f>(QUARTILE(R467:R469,3))/1000</f>
        <v>55.58</v>
      </c>
      <c r="AL467" s="48">
        <f>(AK467-AJ467)</f>
        <v>4.0465000000000018</v>
      </c>
      <c r="AM467" s="29"/>
      <c r="AN467" s="29"/>
      <c r="AO467" s="29"/>
      <c r="AP467" s="29"/>
      <c r="AQ467" s="29"/>
      <c r="AR467" s="29"/>
      <c r="AS467" s="29"/>
      <c r="AT467" s="29"/>
    </row>
    <row r="468" spans="1:46" x14ac:dyDescent="0.25">
      <c r="A468" s="17" t="s">
        <v>1239</v>
      </c>
      <c r="B468" s="14" t="s">
        <v>502</v>
      </c>
      <c r="C468" s="14" t="s">
        <v>84</v>
      </c>
      <c r="D468" s="14" t="s">
        <v>522</v>
      </c>
      <c r="E468" s="14" t="s">
        <v>521</v>
      </c>
      <c r="F468" s="14" t="s">
        <v>455</v>
      </c>
      <c r="G468" s="43">
        <v>57241</v>
      </c>
      <c r="H468" s="43">
        <v>3491</v>
      </c>
      <c r="I468" s="43">
        <v>1673</v>
      </c>
      <c r="J468" s="29"/>
      <c r="K468" s="29"/>
      <c r="L468" s="29"/>
      <c r="M468" s="29"/>
      <c r="N468" s="29"/>
      <c r="O468" s="29" t="str">
        <f t="shared" si="74"/>
        <v/>
      </c>
      <c r="P468" s="29"/>
      <c r="Q468" s="112">
        <f>ABS(G468-$K$467)</f>
        <v>667.25</v>
      </c>
      <c r="R468" s="113">
        <f>IF(Q468&gt;$P$467,"",G468)</f>
        <v>57241</v>
      </c>
      <c r="S468" s="113">
        <f t="shared" si="77"/>
        <v>1673</v>
      </c>
      <c r="T468" s="29"/>
      <c r="U468" s="29"/>
      <c r="V468" s="29"/>
      <c r="W468" s="112">
        <f>IF(R468="","",((R468-$T$467)/S468)^2)</f>
        <v>5.1727017727137765</v>
      </c>
      <c r="X468" s="29"/>
      <c r="Y468" s="29"/>
      <c r="Z468" s="29"/>
      <c r="AA468" s="29"/>
      <c r="AB468" s="29"/>
      <c r="AC468" s="29"/>
      <c r="AD468" s="29"/>
      <c r="AE468" s="29"/>
      <c r="AF468" s="29"/>
      <c r="AG468" s="63"/>
      <c r="AH468" s="29"/>
      <c r="AI468" s="29"/>
      <c r="AJ468" s="29"/>
      <c r="AK468" s="29"/>
      <c r="AL468" s="29"/>
      <c r="AM468" s="29"/>
      <c r="AN468" s="29"/>
      <c r="AO468" s="29"/>
      <c r="AP468" s="29"/>
      <c r="AQ468" s="29"/>
      <c r="AR468" s="29"/>
      <c r="AS468" s="29"/>
      <c r="AT468" s="29"/>
    </row>
    <row r="469" spans="1:46" x14ac:dyDescent="0.25">
      <c r="A469" s="17" t="s">
        <v>1239</v>
      </c>
      <c r="B469" s="14" t="s">
        <v>502</v>
      </c>
      <c r="C469" s="14" t="s">
        <v>84</v>
      </c>
      <c r="D469" s="14" t="s">
        <v>523</v>
      </c>
      <c r="E469" s="14" t="s">
        <v>521</v>
      </c>
      <c r="F469" s="14" t="s">
        <v>456</v>
      </c>
      <c r="G469" s="43">
        <v>53919</v>
      </c>
      <c r="H469" s="43">
        <v>3873</v>
      </c>
      <c r="I469" s="43">
        <v>2585</v>
      </c>
      <c r="J469" s="29"/>
      <c r="K469" s="29"/>
      <c r="L469" s="29"/>
      <c r="M469" s="29"/>
      <c r="N469" s="29"/>
      <c r="O469" s="29" t="str">
        <f t="shared" si="74"/>
        <v/>
      </c>
      <c r="P469" s="29"/>
      <c r="Q469" s="112">
        <f>ABS(G469-$K$467)</f>
        <v>3989.25</v>
      </c>
      <c r="R469" s="113">
        <f>IF(Q469&gt;$P$467,"",G469)</f>
        <v>53919</v>
      </c>
      <c r="S469" s="113">
        <f t="shared" si="77"/>
        <v>2585</v>
      </c>
      <c r="T469" s="29"/>
      <c r="U469" s="29"/>
      <c r="V469" s="29"/>
      <c r="W469" s="112">
        <f>IF(R469="","",((R469-$T$467)/S469)^2)</f>
        <v>3.4911874413088448E-2</v>
      </c>
      <c r="X469" s="29"/>
      <c r="Y469" s="29"/>
      <c r="Z469" s="29"/>
      <c r="AA469" s="29"/>
      <c r="AB469" s="29"/>
      <c r="AC469" s="29"/>
      <c r="AD469" s="29"/>
      <c r="AE469" s="29"/>
      <c r="AF469" s="29"/>
      <c r="AG469" s="63"/>
      <c r="AH469" s="29"/>
      <c r="AI469" s="29"/>
      <c r="AJ469" s="29"/>
      <c r="AK469" s="29"/>
      <c r="AL469" s="29"/>
      <c r="AM469" s="29"/>
      <c r="AN469" s="29"/>
      <c r="AO469" s="29"/>
      <c r="AP469" s="29"/>
      <c r="AQ469" s="29"/>
      <c r="AR469" s="29"/>
      <c r="AS469" s="29"/>
      <c r="AT469" s="29"/>
    </row>
    <row r="470" spans="1:46" s="52" customFormat="1" x14ac:dyDescent="0.25">
      <c r="A470" s="115" t="s">
        <v>1239</v>
      </c>
      <c r="B470" s="118" t="s">
        <v>502</v>
      </c>
      <c r="C470" s="118" t="s">
        <v>84</v>
      </c>
      <c r="D470" s="118" t="s">
        <v>524</v>
      </c>
      <c r="E470" s="118" t="s">
        <v>521</v>
      </c>
      <c r="F470" s="118" t="s">
        <v>457</v>
      </c>
      <c r="G470" s="53">
        <v>71325</v>
      </c>
      <c r="H470" s="53">
        <v>4151</v>
      </c>
      <c r="I470" s="53">
        <v>1598</v>
      </c>
      <c r="O470" s="52">
        <f t="shared" si="74"/>
        <v>1</v>
      </c>
      <c r="Q470" s="116">
        <f>ABS(G470-$K$467)</f>
        <v>13416.75</v>
      </c>
      <c r="R470" s="127" t="str">
        <f>IF(Q470&gt;$P$467,"",G470)</f>
        <v/>
      </c>
      <c r="S470" s="127" t="str">
        <f t="shared" si="77"/>
        <v/>
      </c>
      <c r="W470" s="116" t="str">
        <f>IF(R470="","",((R470-$T$467)/S470)^2)</f>
        <v/>
      </c>
      <c r="AF470" s="29"/>
      <c r="AG470" s="60"/>
    </row>
    <row r="471" spans="1:46" s="52" customFormat="1" x14ac:dyDescent="0.25">
      <c r="A471" s="77" t="s">
        <v>1239</v>
      </c>
      <c r="B471" s="78" t="s">
        <v>502</v>
      </c>
      <c r="C471" s="78" t="s">
        <v>84</v>
      </c>
      <c r="D471" s="78" t="s">
        <v>525</v>
      </c>
      <c r="E471" s="78" t="s">
        <v>526</v>
      </c>
      <c r="F471" s="78" t="s">
        <v>458</v>
      </c>
      <c r="G471" s="78">
        <v>11771</v>
      </c>
      <c r="H471" s="78">
        <v>780</v>
      </c>
      <c r="I471" s="78">
        <v>470</v>
      </c>
      <c r="J471" s="61">
        <v>2</v>
      </c>
      <c r="K471" s="79">
        <f>AVERAGE(G471:G472)</f>
        <v>13464.5</v>
      </c>
      <c r="L471" s="79">
        <f>STDEV(G471:G472)</f>
        <v>2394.9706678788366</v>
      </c>
      <c r="M471" s="61"/>
      <c r="N471" s="61"/>
      <c r="O471" s="61">
        <f t="shared" si="74"/>
        <v>1</v>
      </c>
      <c r="P471" s="61"/>
      <c r="Q471" s="79"/>
      <c r="R471" s="80"/>
      <c r="S471" s="80"/>
      <c r="T471" s="61"/>
      <c r="U471" s="61"/>
      <c r="V471" s="61"/>
      <c r="W471" s="61"/>
      <c r="X471" s="61"/>
      <c r="Y471" s="61"/>
      <c r="Z471" s="61"/>
      <c r="AA471" s="61"/>
      <c r="AB471" s="61"/>
      <c r="AC471" s="61"/>
      <c r="AD471" s="61"/>
      <c r="AE471" s="61"/>
      <c r="AF471" s="33"/>
      <c r="AG471" s="89"/>
      <c r="AH471" s="61"/>
      <c r="AI471" s="61"/>
      <c r="AJ471" s="61"/>
      <c r="AK471" s="61"/>
      <c r="AL471" s="61"/>
    </row>
    <row r="472" spans="1:46" s="52" customFormat="1" x14ac:dyDescent="0.25">
      <c r="A472" s="77" t="s">
        <v>1239</v>
      </c>
      <c r="B472" s="78" t="s">
        <v>502</v>
      </c>
      <c r="C472" s="78" t="s">
        <v>84</v>
      </c>
      <c r="D472" s="78" t="s">
        <v>527</v>
      </c>
      <c r="E472" s="78" t="s">
        <v>526</v>
      </c>
      <c r="F472" s="78" t="s">
        <v>459</v>
      </c>
      <c r="G472" s="78">
        <v>15158</v>
      </c>
      <c r="H472" s="78">
        <v>951</v>
      </c>
      <c r="I472" s="78">
        <v>509</v>
      </c>
      <c r="J472" s="61"/>
      <c r="K472" s="61"/>
      <c r="L472" s="61"/>
      <c r="M472" s="61"/>
      <c r="N472" s="61"/>
      <c r="O472" s="61">
        <f t="shared" si="74"/>
        <v>1</v>
      </c>
      <c r="P472" s="61"/>
      <c r="Q472" s="79"/>
      <c r="R472" s="80"/>
      <c r="S472" s="80"/>
      <c r="T472" s="61"/>
      <c r="U472" s="61"/>
      <c r="V472" s="61"/>
      <c r="W472" s="61"/>
      <c r="X472" s="61"/>
      <c r="Y472" s="88"/>
      <c r="Z472" s="88"/>
      <c r="AA472" s="88"/>
      <c r="AB472" s="88"/>
      <c r="AC472" s="61"/>
      <c r="AD472" s="61"/>
      <c r="AE472" s="61"/>
      <c r="AF472" s="33"/>
      <c r="AG472" s="89"/>
      <c r="AH472" s="86"/>
      <c r="AI472" s="86"/>
      <c r="AJ472" s="86"/>
      <c r="AK472" s="86"/>
      <c r="AL472" s="61"/>
    </row>
    <row r="473" spans="1:46" x14ac:dyDescent="0.25">
      <c r="A473" s="17" t="s">
        <v>1239</v>
      </c>
      <c r="B473" s="14" t="s">
        <v>502</v>
      </c>
      <c r="C473" s="14" t="s">
        <v>84</v>
      </c>
      <c r="D473" s="14" t="s">
        <v>528</v>
      </c>
      <c r="E473" s="14" t="s">
        <v>529</v>
      </c>
      <c r="F473" s="14" t="s">
        <v>460</v>
      </c>
      <c r="G473" s="43">
        <v>29530</v>
      </c>
      <c r="H473" s="43">
        <v>1721</v>
      </c>
      <c r="I473" s="43">
        <v>705</v>
      </c>
      <c r="J473" s="29">
        <v>4</v>
      </c>
      <c r="K473" s="112">
        <f>AVERAGE(G473:G476)</f>
        <v>20621.25</v>
      </c>
      <c r="L473" s="112">
        <f>STDEV(G473:G476)</f>
        <v>6712.4410549863796</v>
      </c>
      <c r="M473" s="29"/>
      <c r="N473" s="13">
        <v>1.383</v>
      </c>
      <c r="O473" s="29" t="str">
        <f t="shared" si="74"/>
        <v/>
      </c>
      <c r="P473" s="112">
        <f>ABS(L473*N473)</f>
        <v>9283.305979046163</v>
      </c>
      <c r="Q473" s="112">
        <f>ABS(G473-$K$473)</f>
        <v>8908.75</v>
      </c>
      <c r="R473" s="113">
        <f>IF(Q473&gt;$P$473,"",G473)</f>
        <v>29530</v>
      </c>
      <c r="S473" s="113">
        <f t="shared" ref="S473:S482" si="79">IF(R473=G473,I473,"")</f>
        <v>705</v>
      </c>
      <c r="T473" s="112">
        <f>AVERAGE(R473:R476)</f>
        <v>20621.25</v>
      </c>
      <c r="U473" s="112">
        <f>STDEV(R473:R476)</f>
        <v>6712.4410549863796</v>
      </c>
      <c r="V473" s="29"/>
      <c r="W473" s="112">
        <f>IF(R473="","",((R473-$T$473)/S473)^2)</f>
        <v>159.68175959458779</v>
      </c>
      <c r="X473" s="114">
        <f>(1/(J473-1))*SUM(W473:W476)</f>
        <v>131.94497351201807</v>
      </c>
      <c r="Y473" s="47">
        <f>U473/T473</f>
        <v>0.32551087130927464</v>
      </c>
      <c r="Z473" s="31"/>
      <c r="AA473" s="47" t="str">
        <f>IF(X473&lt;2,"A",IF(Y473&lt;0.15,"B","C"))</f>
        <v>C</v>
      </c>
      <c r="AB473" s="31"/>
      <c r="AC473" s="48">
        <f>T473/1000</f>
        <v>20.62125</v>
      </c>
      <c r="AD473" s="49">
        <f>AC473*(SQRT((U473/T473)^2+(0.21/3.98)^2))</f>
        <v>6.8000537180255556</v>
      </c>
      <c r="AE473" s="47">
        <f>AD473/AC473</f>
        <v>0.32975953048556977</v>
      </c>
      <c r="AF473" s="47"/>
      <c r="AG473" s="50">
        <v>6</v>
      </c>
      <c r="AH473" s="32"/>
      <c r="AI473" s="49">
        <f>(MEDIAN(R473:R475))/1000</f>
        <v>19.794</v>
      </c>
      <c r="AJ473" s="49">
        <f>(QUARTILE(R473:R475,1))/1000</f>
        <v>16.511500000000002</v>
      </c>
      <c r="AK473" s="49">
        <f>(QUARTILE(R473:R475,3))/1000</f>
        <v>24.661999999999999</v>
      </c>
      <c r="AL473" s="48">
        <f>(AK473-AJ473)</f>
        <v>8.1504999999999974</v>
      </c>
      <c r="AM473" s="29"/>
      <c r="AN473" s="29"/>
      <c r="AO473" s="29"/>
      <c r="AP473" s="29"/>
      <c r="AQ473" s="29"/>
      <c r="AR473" s="29"/>
      <c r="AS473" s="29"/>
      <c r="AT473" s="29"/>
    </row>
    <row r="474" spans="1:46" s="64" customFormat="1" x14ac:dyDescent="0.25">
      <c r="A474" s="17" t="s">
        <v>1239</v>
      </c>
      <c r="B474" s="14" t="s">
        <v>502</v>
      </c>
      <c r="C474" s="14" t="s">
        <v>84</v>
      </c>
      <c r="D474" s="14" t="s">
        <v>530</v>
      </c>
      <c r="E474" s="14" t="s">
        <v>529</v>
      </c>
      <c r="F474" s="14" t="s">
        <v>461</v>
      </c>
      <c r="G474" s="43">
        <v>19794</v>
      </c>
      <c r="H474" s="43">
        <v>1245</v>
      </c>
      <c r="I474" s="43">
        <v>670</v>
      </c>
      <c r="J474" s="29"/>
      <c r="K474" s="29"/>
      <c r="L474" s="29"/>
      <c r="M474" s="29"/>
      <c r="N474" s="29"/>
      <c r="O474" s="29" t="str">
        <f t="shared" si="74"/>
        <v/>
      </c>
      <c r="P474" s="29"/>
      <c r="Q474" s="112">
        <f>ABS(G474-$K$473)</f>
        <v>827.25</v>
      </c>
      <c r="R474" s="113">
        <f>IF(Q474&gt;$P$473,"",G474)</f>
        <v>19794</v>
      </c>
      <c r="S474" s="113">
        <f t="shared" si="79"/>
        <v>670</v>
      </c>
      <c r="T474" s="29"/>
      <c r="U474" s="29"/>
      <c r="V474" s="29"/>
      <c r="W474" s="112">
        <f>IF(R474="","",((R474-$T$473)/S474)^2)</f>
        <v>1.5244877756738695</v>
      </c>
      <c r="X474" s="29"/>
      <c r="Y474" s="31"/>
      <c r="Z474" s="31"/>
      <c r="AA474" s="31"/>
      <c r="AB474" s="31"/>
      <c r="AC474" s="29"/>
      <c r="AD474" s="29"/>
      <c r="AE474" s="29"/>
      <c r="AF474" s="29"/>
      <c r="AG474" s="63"/>
      <c r="AH474" s="32"/>
      <c r="AI474" s="32"/>
      <c r="AJ474" s="32"/>
      <c r="AK474" s="32"/>
      <c r="AL474" s="29"/>
      <c r="AM474" s="29"/>
      <c r="AN474" s="29"/>
      <c r="AO474" s="29"/>
      <c r="AP474" s="29"/>
      <c r="AQ474" s="29"/>
      <c r="AR474" s="29"/>
      <c r="AS474" s="29"/>
      <c r="AT474" s="29"/>
    </row>
    <row r="475" spans="1:46" x14ac:dyDescent="0.25">
      <c r="A475" s="17" t="s">
        <v>1239</v>
      </c>
      <c r="B475" s="14" t="s">
        <v>502</v>
      </c>
      <c r="C475" s="14" t="s">
        <v>84</v>
      </c>
      <c r="D475" s="14" t="s">
        <v>531</v>
      </c>
      <c r="E475" s="14" t="s">
        <v>529</v>
      </c>
      <c r="F475" s="14" t="s">
        <v>462</v>
      </c>
      <c r="G475" s="43">
        <v>13229</v>
      </c>
      <c r="H475" s="43">
        <v>852</v>
      </c>
      <c r="I475" s="43">
        <v>486</v>
      </c>
      <c r="J475" s="29"/>
      <c r="K475" s="29"/>
      <c r="L475" s="29"/>
      <c r="M475" s="29"/>
      <c r="N475" s="29"/>
      <c r="O475" s="29" t="str">
        <f t="shared" si="74"/>
        <v/>
      </c>
      <c r="P475" s="29"/>
      <c r="Q475" s="112">
        <f>ABS(G475-$K$473)</f>
        <v>7392.25</v>
      </c>
      <c r="R475" s="113">
        <f>IF(Q475&gt;$P$473,"",G475)</f>
        <v>13229</v>
      </c>
      <c r="S475" s="113">
        <f t="shared" si="79"/>
        <v>486</v>
      </c>
      <c r="T475" s="29"/>
      <c r="U475" s="29"/>
      <c r="V475" s="29"/>
      <c r="W475" s="112">
        <f>IF(R475="","",((R475-$T$473)/S475)^2)</f>
        <v>231.35599274543176</v>
      </c>
      <c r="X475" s="29"/>
      <c r="Y475" s="31"/>
      <c r="Z475" s="31"/>
      <c r="AA475" s="31"/>
      <c r="AB475" s="31"/>
      <c r="AC475" s="29"/>
      <c r="AD475" s="29"/>
      <c r="AE475" s="29"/>
      <c r="AF475" s="29"/>
      <c r="AG475" s="63"/>
      <c r="AH475" s="32"/>
      <c r="AI475" s="32"/>
      <c r="AJ475" s="32"/>
      <c r="AK475" s="32"/>
      <c r="AL475" s="29"/>
      <c r="AM475" s="29"/>
      <c r="AN475" s="29"/>
      <c r="AO475" s="29"/>
      <c r="AP475" s="29"/>
      <c r="AQ475" s="29"/>
      <c r="AR475" s="29"/>
      <c r="AS475" s="29"/>
      <c r="AT475" s="29"/>
    </row>
    <row r="476" spans="1:46" x14ac:dyDescent="0.25">
      <c r="A476" s="17" t="s">
        <v>1239</v>
      </c>
      <c r="B476" s="14" t="s">
        <v>502</v>
      </c>
      <c r="C476" s="14" t="s">
        <v>84</v>
      </c>
      <c r="D476" s="14" t="s">
        <v>532</v>
      </c>
      <c r="E476" s="14" t="s">
        <v>529</v>
      </c>
      <c r="F476" s="14" t="s">
        <v>463</v>
      </c>
      <c r="G476" s="43">
        <v>19932</v>
      </c>
      <c r="H476" s="43">
        <v>1124</v>
      </c>
      <c r="I476" s="43">
        <v>381</v>
      </c>
      <c r="J476" s="29"/>
      <c r="K476" s="29"/>
      <c r="L476" s="29"/>
      <c r="M476" s="29"/>
      <c r="N476" s="29"/>
      <c r="O476" s="29" t="str">
        <f t="shared" si="74"/>
        <v/>
      </c>
      <c r="P476" s="29"/>
      <c r="Q476" s="112">
        <f>ABS(G476-$K$473)</f>
        <v>689.25</v>
      </c>
      <c r="R476" s="113">
        <f>IF(Q476&gt;$P$473,"",G476)</f>
        <v>19932</v>
      </c>
      <c r="S476" s="113">
        <f t="shared" si="79"/>
        <v>381</v>
      </c>
      <c r="T476" s="29"/>
      <c r="U476" s="29"/>
      <c r="V476" s="29"/>
      <c r="W476" s="112">
        <f>IF(R476="","",((R476-$T$473)/S476)^2)</f>
        <v>3.2726804203608402</v>
      </c>
      <c r="X476" s="29"/>
      <c r="Y476" s="31"/>
      <c r="Z476" s="31"/>
      <c r="AA476" s="31"/>
      <c r="AB476" s="31"/>
      <c r="AC476" s="29"/>
      <c r="AD476" s="29"/>
      <c r="AE476" s="29"/>
      <c r="AF476" s="29"/>
      <c r="AG476" s="63"/>
      <c r="AH476" s="32"/>
      <c r="AI476" s="32"/>
      <c r="AJ476" s="32"/>
      <c r="AK476" s="32"/>
      <c r="AL476" s="29"/>
      <c r="AM476" s="29"/>
      <c r="AN476" s="29"/>
      <c r="AO476" s="29"/>
      <c r="AP476" s="29"/>
      <c r="AQ476" s="29"/>
      <c r="AR476" s="29"/>
      <c r="AS476" s="29"/>
      <c r="AT476" s="29"/>
    </row>
    <row r="477" spans="1:46" x14ac:dyDescent="0.25">
      <c r="A477" s="66" t="s">
        <v>1239</v>
      </c>
      <c r="B477" s="67" t="s">
        <v>502</v>
      </c>
      <c r="C477" s="67" t="s">
        <v>84</v>
      </c>
      <c r="D477" s="67" t="s">
        <v>533</v>
      </c>
      <c r="E477" s="67" t="s">
        <v>534</v>
      </c>
      <c r="F477" s="67" t="s">
        <v>464</v>
      </c>
      <c r="G477" s="67">
        <v>302</v>
      </c>
      <c r="H477" s="67">
        <v>81</v>
      </c>
      <c r="I477" s="67">
        <v>79</v>
      </c>
      <c r="J477" s="33">
        <v>6</v>
      </c>
      <c r="K477" s="68">
        <f>AVERAGE(G477:G482)</f>
        <v>1336.6666666666667</v>
      </c>
      <c r="L477" s="68">
        <f>STDEV(G477:G482)</f>
        <v>1491.513280754371</v>
      </c>
      <c r="M477" s="33"/>
      <c r="N477" s="96">
        <v>1.61</v>
      </c>
      <c r="O477" s="33" t="str">
        <f t="shared" si="74"/>
        <v/>
      </c>
      <c r="P477" s="68">
        <f>ABS(L477*N477)</f>
        <v>2401.3363820145373</v>
      </c>
      <c r="Q477" s="68">
        <f t="shared" ref="Q477:Q482" si="80">ABS(G477-$K$477)</f>
        <v>1034.6666666666667</v>
      </c>
      <c r="R477" s="34">
        <f t="shared" ref="R477:R482" si="81">IF(Q477&gt;$P$477,"",G477)</f>
        <v>302</v>
      </c>
      <c r="S477" s="34">
        <f t="shared" si="79"/>
        <v>79</v>
      </c>
      <c r="T477" s="68">
        <f>AVERAGE(R477:R482)</f>
        <v>781.8</v>
      </c>
      <c r="U477" s="68">
        <f>STDEV(R477:R482)</f>
        <v>686.7948747624722</v>
      </c>
      <c r="V477" s="33"/>
      <c r="W477" s="68">
        <f t="shared" ref="W477:W482" si="82">IF(R477="","",((R477-$T$477)/S477)^2)</f>
        <v>36.88640282006088</v>
      </c>
      <c r="X477" s="70">
        <f>(1/(J477-1))*SUM(W477:W482)</f>
        <v>40.584902795586508</v>
      </c>
      <c r="Y477" s="71">
        <f>U477/T477</f>
        <v>0.87847899048666189</v>
      </c>
      <c r="Z477" s="75"/>
      <c r="AA477" s="71" t="str">
        <f>IF(X477&lt;2,"A",IF(Y477&lt;0.15,"B","C"))</f>
        <v>C</v>
      </c>
      <c r="AB477" s="75"/>
      <c r="AC477" s="38">
        <f>T477/1000</f>
        <v>0.78179999999999994</v>
      </c>
      <c r="AD477" s="72">
        <f>AC477*(SQRT((U477/T477)^2+(0.21/3.98)^2))</f>
        <v>0.68803257530911843</v>
      </c>
      <c r="AE477" s="71">
        <f>AD477/AC477</f>
        <v>0.88006213265428301</v>
      </c>
      <c r="AF477" s="71"/>
      <c r="AG477" s="73">
        <v>90</v>
      </c>
      <c r="AH477" s="36"/>
      <c r="AI477" s="72">
        <f>(MEDIAN(R477:R479))/1000</f>
        <v>0.2485</v>
      </c>
      <c r="AJ477" s="72">
        <f>(QUARTILE(R477:R479,1))/1000</f>
        <v>0.22175</v>
      </c>
      <c r="AK477" s="72">
        <f>(QUARTILE(R477:R479,3))/1000</f>
        <v>0.27524999999999999</v>
      </c>
      <c r="AL477" s="38">
        <f>(AK477-AJ477)</f>
        <v>5.3499999999999992E-2</v>
      </c>
      <c r="AM477" s="29"/>
      <c r="AN477" s="29"/>
      <c r="AO477" s="29"/>
      <c r="AP477" s="29"/>
      <c r="AQ477" s="29"/>
      <c r="AR477" s="29"/>
      <c r="AS477" s="29"/>
      <c r="AT477" s="29"/>
    </row>
    <row r="478" spans="1:46" s="52" customFormat="1" x14ac:dyDescent="0.25">
      <c r="A478" s="77" t="s">
        <v>1239</v>
      </c>
      <c r="B478" s="78" t="s">
        <v>502</v>
      </c>
      <c r="C478" s="78" t="s">
        <v>84</v>
      </c>
      <c r="D478" s="78" t="s">
        <v>535</v>
      </c>
      <c r="E478" s="78" t="s">
        <v>534</v>
      </c>
      <c r="F478" s="78" t="s">
        <v>465</v>
      </c>
      <c r="G478" s="78">
        <v>4111</v>
      </c>
      <c r="H478" s="78">
        <v>246</v>
      </c>
      <c r="I478" s="78">
        <v>115</v>
      </c>
      <c r="J478" s="61"/>
      <c r="K478" s="61"/>
      <c r="L478" s="61"/>
      <c r="M478" s="61"/>
      <c r="N478" s="61"/>
      <c r="O478" s="61">
        <f t="shared" si="74"/>
        <v>1</v>
      </c>
      <c r="P478" s="61"/>
      <c r="Q478" s="79">
        <f t="shared" si="80"/>
        <v>2774.333333333333</v>
      </c>
      <c r="R478" s="80" t="str">
        <f t="shared" si="81"/>
        <v/>
      </c>
      <c r="S478" s="80" t="str">
        <f t="shared" si="79"/>
        <v/>
      </c>
      <c r="T478" s="61"/>
      <c r="U478" s="61"/>
      <c r="V478" s="61"/>
      <c r="W478" s="79" t="str">
        <f t="shared" si="82"/>
        <v/>
      </c>
      <c r="X478" s="61"/>
      <c r="Y478" s="88"/>
      <c r="Z478" s="88"/>
      <c r="AA478" s="88"/>
      <c r="AB478" s="88"/>
      <c r="AC478" s="61"/>
      <c r="AD478" s="61"/>
      <c r="AE478" s="61"/>
      <c r="AF478" s="33"/>
      <c r="AG478" s="89"/>
      <c r="AH478" s="86"/>
      <c r="AI478" s="86"/>
      <c r="AJ478" s="86"/>
      <c r="AK478" s="86"/>
      <c r="AL478" s="61"/>
    </row>
    <row r="479" spans="1:46" x14ac:dyDescent="0.25">
      <c r="A479" s="66" t="s">
        <v>1239</v>
      </c>
      <c r="B479" s="67" t="s">
        <v>502</v>
      </c>
      <c r="C479" s="67" t="s">
        <v>84</v>
      </c>
      <c r="D479" s="67" t="s">
        <v>536</v>
      </c>
      <c r="E479" s="67" t="s">
        <v>534</v>
      </c>
      <c r="F479" s="67" t="s">
        <v>466</v>
      </c>
      <c r="G479" s="67">
        <v>195</v>
      </c>
      <c r="H479" s="67">
        <v>77</v>
      </c>
      <c r="I479" s="67">
        <v>77</v>
      </c>
      <c r="J479" s="33"/>
      <c r="K479" s="33"/>
      <c r="L479" s="33"/>
      <c r="M479" s="33"/>
      <c r="N479" s="33"/>
      <c r="O479" s="33" t="str">
        <f t="shared" si="74"/>
        <v/>
      </c>
      <c r="P479" s="33"/>
      <c r="Q479" s="68">
        <f t="shared" si="80"/>
        <v>1141.6666666666667</v>
      </c>
      <c r="R479" s="34">
        <f t="shared" si="81"/>
        <v>195</v>
      </c>
      <c r="S479" s="34">
        <f t="shared" si="79"/>
        <v>77</v>
      </c>
      <c r="T479" s="33"/>
      <c r="U479" s="33"/>
      <c r="V479" s="33"/>
      <c r="W479" s="68">
        <f t="shared" si="82"/>
        <v>58.076275931860344</v>
      </c>
      <c r="X479" s="33"/>
      <c r="Y479" s="75"/>
      <c r="Z479" s="75"/>
      <c r="AA479" s="75"/>
      <c r="AB479" s="75"/>
      <c r="AC479" s="33"/>
      <c r="AD479" s="33"/>
      <c r="AE479" s="33"/>
      <c r="AF479" s="33"/>
      <c r="AG479" s="76"/>
      <c r="AH479" s="36"/>
      <c r="AI479" s="36"/>
      <c r="AJ479" s="36"/>
      <c r="AK479" s="36"/>
      <c r="AL479" s="33"/>
      <c r="AM479" s="29"/>
      <c r="AN479" s="29"/>
      <c r="AO479" s="29"/>
      <c r="AP479" s="29"/>
      <c r="AQ479" s="29"/>
      <c r="AR479" s="29"/>
      <c r="AS479" s="29"/>
      <c r="AT479" s="29"/>
    </row>
    <row r="480" spans="1:46" x14ac:dyDescent="0.25">
      <c r="A480" s="66" t="s">
        <v>1239</v>
      </c>
      <c r="B480" s="67" t="s">
        <v>502</v>
      </c>
      <c r="C480" s="67" t="s">
        <v>84</v>
      </c>
      <c r="D480" s="67" t="s">
        <v>537</v>
      </c>
      <c r="E480" s="67" t="s">
        <v>534</v>
      </c>
      <c r="F480" s="67" t="s">
        <v>467</v>
      </c>
      <c r="G480" s="67">
        <v>456</v>
      </c>
      <c r="H480" s="67">
        <v>153</v>
      </c>
      <c r="I480" s="67">
        <v>151</v>
      </c>
      <c r="J480" s="33"/>
      <c r="K480" s="33"/>
      <c r="L480" s="33"/>
      <c r="M480" s="33"/>
      <c r="N480" s="33"/>
      <c r="O480" s="33" t="str">
        <f t="shared" si="74"/>
        <v/>
      </c>
      <c r="P480" s="33"/>
      <c r="Q480" s="68">
        <f t="shared" si="80"/>
        <v>880.66666666666674</v>
      </c>
      <c r="R480" s="34">
        <f t="shared" si="81"/>
        <v>456</v>
      </c>
      <c r="S480" s="34">
        <f t="shared" si="79"/>
        <v>151</v>
      </c>
      <c r="T480" s="33"/>
      <c r="U480" s="33"/>
      <c r="V480" s="33"/>
      <c r="W480" s="68">
        <f t="shared" si="82"/>
        <v>4.6553063462128845</v>
      </c>
      <c r="X480" s="33"/>
      <c r="Y480" s="75"/>
      <c r="Z480" s="75"/>
      <c r="AA480" s="75"/>
      <c r="AB480" s="75"/>
      <c r="AC480" s="33"/>
      <c r="AD480" s="33"/>
      <c r="AE480" s="33"/>
      <c r="AF480" s="33"/>
      <c r="AG480" s="76"/>
      <c r="AH480" s="36"/>
      <c r="AI480" s="36"/>
      <c r="AJ480" s="36"/>
      <c r="AK480" s="36"/>
      <c r="AL480" s="33"/>
      <c r="AM480" s="29"/>
      <c r="AN480" s="29"/>
      <c r="AO480" s="29"/>
      <c r="AP480" s="29"/>
      <c r="AQ480" s="29"/>
      <c r="AR480" s="29"/>
      <c r="AS480" s="29"/>
      <c r="AT480" s="29"/>
    </row>
    <row r="481" spans="1:46" x14ac:dyDescent="0.25">
      <c r="A481" s="66" t="s">
        <v>1239</v>
      </c>
      <c r="B481" s="67" t="s">
        <v>502</v>
      </c>
      <c r="C481" s="67" t="s">
        <v>84</v>
      </c>
      <c r="D481" s="67" t="s">
        <v>538</v>
      </c>
      <c r="E481" s="67" t="s">
        <v>534</v>
      </c>
      <c r="F481" s="67" t="s">
        <v>468</v>
      </c>
      <c r="G481" s="67">
        <v>1822</v>
      </c>
      <c r="H481" s="67">
        <v>141</v>
      </c>
      <c r="I481" s="67">
        <v>103</v>
      </c>
      <c r="J481" s="33"/>
      <c r="K481" s="33"/>
      <c r="L481" s="33"/>
      <c r="M481" s="33"/>
      <c r="N481" s="33"/>
      <c r="O481" s="33" t="str">
        <f t="shared" si="74"/>
        <v/>
      </c>
      <c r="P481" s="33"/>
      <c r="Q481" s="68">
        <f t="shared" si="80"/>
        <v>485.33333333333326</v>
      </c>
      <c r="R481" s="34">
        <f t="shared" si="81"/>
        <v>1822</v>
      </c>
      <c r="S481" s="34">
        <f t="shared" si="79"/>
        <v>103</v>
      </c>
      <c r="T481" s="33"/>
      <c r="U481" s="33"/>
      <c r="V481" s="33"/>
      <c r="W481" s="68">
        <f t="shared" si="82"/>
        <v>101.99038929211048</v>
      </c>
      <c r="X481" s="33"/>
      <c r="Y481" s="75"/>
      <c r="Z481" s="75"/>
      <c r="AA481" s="75"/>
      <c r="AB481" s="75"/>
      <c r="AC481" s="33"/>
      <c r="AD481" s="33"/>
      <c r="AE481" s="33"/>
      <c r="AF481" s="33"/>
      <c r="AG481" s="76"/>
      <c r="AH481" s="36"/>
      <c r="AI481" s="36"/>
      <c r="AJ481" s="36"/>
      <c r="AK481" s="36"/>
      <c r="AL481" s="33"/>
      <c r="AM481" s="29"/>
      <c r="AN481" s="29"/>
      <c r="AO481" s="29"/>
      <c r="AP481" s="29"/>
      <c r="AQ481" s="29"/>
      <c r="AR481" s="29"/>
      <c r="AS481" s="29"/>
      <c r="AT481" s="29"/>
    </row>
    <row r="482" spans="1:46" s="64" customFormat="1" x14ac:dyDescent="0.25">
      <c r="A482" s="66" t="s">
        <v>1239</v>
      </c>
      <c r="B482" s="67" t="s">
        <v>502</v>
      </c>
      <c r="C482" s="67" t="s">
        <v>84</v>
      </c>
      <c r="D482" s="67" t="s">
        <v>539</v>
      </c>
      <c r="E482" s="67" t="s">
        <v>534</v>
      </c>
      <c r="F482" s="67" t="s">
        <v>469</v>
      </c>
      <c r="G482" s="67">
        <v>1134</v>
      </c>
      <c r="H482" s="67">
        <v>313</v>
      </c>
      <c r="I482" s="67">
        <v>307</v>
      </c>
      <c r="J482" s="33"/>
      <c r="K482" s="33"/>
      <c r="L482" s="33"/>
      <c r="M482" s="33"/>
      <c r="N482" s="33"/>
      <c r="O482" s="33" t="str">
        <f t="shared" si="74"/>
        <v/>
      </c>
      <c r="P482" s="33"/>
      <c r="Q482" s="68">
        <f t="shared" si="80"/>
        <v>202.66666666666674</v>
      </c>
      <c r="R482" s="34">
        <f t="shared" si="81"/>
        <v>1134</v>
      </c>
      <c r="S482" s="34">
        <f t="shared" si="79"/>
        <v>307</v>
      </c>
      <c r="T482" s="33"/>
      <c r="U482" s="33"/>
      <c r="V482" s="33"/>
      <c r="W482" s="68">
        <f t="shared" si="82"/>
        <v>1.3161395876879334</v>
      </c>
      <c r="X482" s="33"/>
      <c r="Y482" s="75"/>
      <c r="Z482" s="75"/>
      <c r="AA482" s="75"/>
      <c r="AB482" s="75"/>
      <c r="AC482" s="33"/>
      <c r="AD482" s="33"/>
      <c r="AE482" s="33"/>
      <c r="AF482" s="33"/>
      <c r="AG482" s="76"/>
      <c r="AH482" s="36"/>
      <c r="AI482" s="36"/>
      <c r="AJ482" s="36"/>
      <c r="AK482" s="36"/>
      <c r="AL482" s="33"/>
      <c r="AM482" s="29"/>
      <c r="AN482" s="29"/>
      <c r="AO482" s="29"/>
      <c r="AP482" s="29"/>
      <c r="AQ482" s="29"/>
      <c r="AR482" s="29"/>
      <c r="AS482" s="29"/>
      <c r="AT482" s="29"/>
    </row>
    <row r="483" spans="1:46" x14ac:dyDescent="0.25">
      <c r="B483" s="128"/>
      <c r="C483" s="128"/>
      <c r="D483" s="128"/>
      <c r="E483" s="128"/>
      <c r="F483" s="128"/>
      <c r="G483" s="128"/>
      <c r="H483" s="128"/>
      <c r="I483" s="128"/>
      <c r="Q483" s="129"/>
      <c r="R483" s="9"/>
      <c r="S483" s="9"/>
      <c r="W483" s="129"/>
      <c r="AG483" s="102"/>
    </row>
    <row r="484" spans="1:46" x14ac:dyDescent="0.25">
      <c r="B484" s="128"/>
      <c r="C484" s="128"/>
      <c r="D484" s="128"/>
      <c r="E484" s="128"/>
      <c r="F484" s="128"/>
      <c r="G484" s="128"/>
      <c r="H484" s="128"/>
      <c r="I484" s="128"/>
      <c r="Q484" s="129"/>
      <c r="R484" s="9"/>
      <c r="S484" s="9"/>
      <c r="W484" s="129"/>
      <c r="AG484" s="102"/>
    </row>
    <row r="485" spans="1:46" x14ac:dyDescent="0.25">
      <c r="B485" s="128"/>
      <c r="C485" s="128"/>
      <c r="D485" s="128"/>
      <c r="E485" s="128"/>
      <c r="F485" s="128"/>
      <c r="G485" s="128"/>
      <c r="H485" s="128"/>
      <c r="I485" s="128"/>
      <c r="Q485" s="129"/>
      <c r="R485" s="9"/>
      <c r="S485" s="9"/>
      <c r="W485" s="129"/>
      <c r="AG485" s="102"/>
    </row>
    <row r="486" spans="1:46" x14ac:dyDescent="0.25">
      <c r="B486" s="132"/>
      <c r="C486" s="132"/>
      <c r="D486" s="132"/>
      <c r="E486" s="132"/>
      <c r="F486" s="132"/>
      <c r="G486" s="132"/>
      <c r="H486" s="132"/>
      <c r="I486" s="132"/>
      <c r="J486" s="128"/>
      <c r="K486" s="133"/>
      <c r="L486" s="133"/>
      <c r="AG486" s="102"/>
    </row>
  </sheetData>
  <sortState ref="AZ63:BA69">
    <sortCondition descending="1" ref="AZ63:AZ69"/>
  </sortState>
  <phoneticPr fontId="6" type="noConversion"/>
  <pageMargins left="0.75" right="0.75" top="1" bottom="1" header="0.5" footer="0.5"/>
  <pageSetup orientation="portrait" horizontalDpi="4294967292" verticalDpi="4294967292"/>
  <colBreaks count="3" manualBreakCount="3">
    <brk id="16" max="1048575" man="1"/>
    <brk id="19" max="1048575" man="1"/>
    <brk id="22"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110" zoomScaleNormal="110" zoomScalePageLayoutView="110" workbookViewId="0">
      <selection sqref="A1:XFD1"/>
    </sheetView>
  </sheetViews>
  <sheetFormatPr defaultColWidth="10.875" defaultRowHeight="15" x14ac:dyDescent="0.25"/>
  <cols>
    <col min="1" max="6" width="19.5" style="12" customWidth="1"/>
    <col min="7" max="16384" width="10.875" style="12"/>
  </cols>
  <sheetData>
    <row r="1" spans="1:6" s="144" customFormat="1" ht="32.1" customHeight="1" x14ac:dyDescent="0.25">
      <c r="A1" s="143" t="s">
        <v>9</v>
      </c>
    </row>
    <row r="2" spans="1:6" s="8" customFormat="1" ht="18" x14ac:dyDescent="0.25">
      <c r="A2" s="8" t="s">
        <v>8</v>
      </c>
      <c r="B2" s="8" t="s">
        <v>1281</v>
      </c>
    </row>
    <row r="3" spans="1:6" x14ac:dyDescent="0.25">
      <c r="A3" s="15"/>
      <c r="B3" s="14">
        <v>1</v>
      </c>
      <c r="C3" s="14">
        <v>2</v>
      </c>
      <c r="D3" s="14">
        <v>3</v>
      </c>
      <c r="E3" s="14">
        <v>4</v>
      </c>
      <c r="F3" s="14">
        <v>5</v>
      </c>
    </row>
    <row r="4" spans="1:6" x14ac:dyDescent="0.25">
      <c r="A4" s="14">
        <v>3</v>
      </c>
      <c r="B4" s="13">
        <v>1.196</v>
      </c>
      <c r="C4" s="13">
        <v>0</v>
      </c>
      <c r="D4" s="13">
        <v>0</v>
      </c>
      <c r="E4" s="13">
        <v>0</v>
      </c>
      <c r="F4" s="13">
        <v>0</v>
      </c>
    </row>
    <row r="5" spans="1:6" x14ac:dyDescent="0.25">
      <c r="A5" s="14">
        <v>4</v>
      </c>
      <c r="B5" s="13">
        <v>1.383</v>
      </c>
      <c r="C5" s="13">
        <v>1.0780000000000001</v>
      </c>
      <c r="D5" s="13">
        <v>0</v>
      </c>
      <c r="E5" s="13">
        <v>0</v>
      </c>
      <c r="F5" s="13">
        <v>0</v>
      </c>
    </row>
    <row r="6" spans="1:6" x14ac:dyDescent="0.25">
      <c r="A6" s="14">
        <v>5</v>
      </c>
      <c r="B6" s="13">
        <v>1.5089999999999999</v>
      </c>
      <c r="C6" s="13">
        <v>1.2</v>
      </c>
      <c r="D6" s="13">
        <v>0</v>
      </c>
      <c r="E6" s="13">
        <v>0</v>
      </c>
      <c r="F6" s="13">
        <v>0</v>
      </c>
    </row>
    <row r="7" spans="1:6" x14ac:dyDescent="0.25">
      <c r="A7" s="14">
        <v>6</v>
      </c>
      <c r="B7" s="13">
        <v>1.61</v>
      </c>
      <c r="C7" s="13">
        <v>1.2989999999999999</v>
      </c>
      <c r="D7" s="13">
        <v>1.099</v>
      </c>
      <c r="E7" s="13">
        <v>0</v>
      </c>
      <c r="F7" s="13">
        <v>0</v>
      </c>
    </row>
    <row r="8" spans="1:6" x14ac:dyDescent="0.25">
      <c r="A8" s="14">
        <v>7</v>
      </c>
      <c r="B8" s="13">
        <v>1.6930000000000001</v>
      </c>
      <c r="C8" s="13">
        <v>1.3819999999999999</v>
      </c>
      <c r="D8" s="13">
        <v>1.1870000000000001</v>
      </c>
      <c r="E8" s="13">
        <v>1.022</v>
      </c>
      <c r="F8" s="13">
        <v>0</v>
      </c>
    </row>
    <row r="9" spans="1:6" x14ac:dyDescent="0.25">
      <c r="A9" s="14">
        <v>8</v>
      </c>
      <c r="B9" s="13">
        <v>1.7629999999999999</v>
      </c>
      <c r="C9" s="13">
        <v>1.4530000000000001</v>
      </c>
      <c r="D9" s="13">
        <v>1.2609999999999999</v>
      </c>
      <c r="E9" s="13">
        <v>1.109</v>
      </c>
      <c r="F9" s="13">
        <v>0</v>
      </c>
    </row>
    <row r="10" spans="1:6" x14ac:dyDescent="0.25">
      <c r="A10" s="14">
        <v>9</v>
      </c>
      <c r="B10" s="13">
        <v>1.8240000000000001</v>
      </c>
      <c r="C10" s="13">
        <v>1.5149999999999999</v>
      </c>
      <c r="D10" s="13">
        <v>1.3240000000000001</v>
      </c>
      <c r="E10" s="13">
        <v>1.1779999999999999</v>
      </c>
      <c r="F10" s="13">
        <v>1.0449999999999999</v>
      </c>
    </row>
    <row r="11" spans="1:6" x14ac:dyDescent="0.25">
      <c r="A11" s="14">
        <v>10</v>
      </c>
      <c r="B11" s="13">
        <v>1.8779999999999999</v>
      </c>
      <c r="C11" s="13">
        <v>1.57</v>
      </c>
      <c r="D11" s="13">
        <v>1.38</v>
      </c>
      <c r="E11" s="13">
        <v>1.2370000000000001</v>
      </c>
      <c r="F11" s="13">
        <v>1.1140000000000001</v>
      </c>
    </row>
    <row r="12" spans="1:6" x14ac:dyDescent="0.25">
      <c r="A12" s="14">
        <v>11</v>
      </c>
      <c r="B12" s="13">
        <v>1.925</v>
      </c>
      <c r="C12" s="13">
        <v>1.619</v>
      </c>
      <c r="D12" s="13">
        <v>1.43</v>
      </c>
      <c r="E12" s="13">
        <v>1.2889999999999999</v>
      </c>
      <c r="F12" s="13">
        <v>1.1719999999999999</v>
      </c>
    </row>
    <row r="13" spans="1:6" x14ac:dyDescent="0.25">
      <c r="A13" s="14">
        <v>12</v>
      </c>
      <c r="B13" s="14">
        <v>1.9690000000000001</v>
      </c>
      <c r="C13" s="14">
        <v>1.663</v>
      </c>
      <c r="D13" s="14">
        <v>1.4750000000000001</v>
      </c>
      <c r="E13" s="14">
        <v>1.3360000000000001</v>
      </c>
      <c r="F13" s="14">
        <v>1.2210000000000001</v>
      </c>
    </row>
    <row r="14" spans="1:6" x14ac:dyDescent="0.25">
      <c r="C14" s="13"/>
    </row>
    <row r="15" spans="1:6" x14ac:dyDescent="0.25">
      <c r="A15" s="12" t="s">
        <v>1020</v>
      </c>
      <c r="C15" s="13"/>
    </row>
    <row r="17" spans="1:1" x14ac:dyDescent="0.25">
      <c r="A17" s="142"/>
    </row>
  </sheetData>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0"/>
  <sheetViews>
    <sheetView zoomScale="110" zoomScaleNormal="110" zoomScalePageLayoutView="110" workbookViewId="0">
      <selection activeCell="A53" sqref="A53"/>
    </sheetView>
  </sheetViews>
  <sheetFormatPr defaultColWidth="10.875" defaultRowHeight="15" x14ac:dyDescent="0.25"/>
  <cols>
    <col min="1" max="16384" width="10.875" style="1"/>
  </cols>
  <sheetData>
    <row r="2" spans="1:1" s="153" customFormat="1" x14ac:dyDescent="0.25">
      <c r="A2" s="152" t="s">
        <v>992</v>
      </c>
    </row>
    <row r="3" spans="1:1" ht="17.25" x14ac:dyDescent="0.25">
      <c r="A3" s="146" t="s">
        <v>1282</v>
      </c>
    </row>
    <row r="4" spans="1:1" x14ac:dyDescent="0.25">
      <c r="A4" s="146" t="s">
        <v>1015</v>
      </c>
    </row>
    <row r="5" spans="1:1" x14ac:dyDescent="0.25">
      <c r="A5" s="146"/>
    </row>
    <row r="6" spans="1:1" x14ac:dyDescent="0.25">
      <c r="A6" s="1" t="s">
        <v>1000</v>
      </c>
    </row>
    <row r="7" spans="1:1" x14ac:dyDescent="0.25">
      <c r="A7" s="147" t="s">
        <v>1016</v>
      </c>
    </row>
    <row r="8" spans="1:1" x14ac:dyDescent="0.25">
      <c r="A8" s="148" t="s">
        <v>1017</v>
      </c>
    </row>
    <row r="9" spans="1:1" x14ac:dyDescent="0.25">
      <c r="A9" s="148" t="s">
        <v>1018</v>
      </c>
    </row>
    <row r="10" spans="1:1" x14ac:dyDescent="0.25">
      <c r="A10" s="148" t="s">
        <v>1019</v>
      </c>
    </row>
    <row r="11" spans="1:1" x14ac:dyDescent="0.25">
      <c r="A11" s="145"/>
    </row>
    <row r="12" spans="1:1" s="153" customFormat="1" x14ac:dyDescent="0.25">
      <c r="A12" s="154" t="s">
        <v>993</v>
      </c>
    </row>
    <row r="13" spans="1:1" x14ac:dyDescent="0.25">
      <c r="A13" s="146" t="s">
        <v>1199</v>
      </c>
    </row>
    <row r="14" spans="1:1" x14ac:dyDescent="0.25">
      <c r="A14" s="145"/>
    </row>
    <row r="15" spans="1:1" s="153" customFormat="1" x14ac:dyDescent="0.25">
      <c r="A15" s="152" t="s">
        <v>1300</v>
      </c>
    </row>
    <row r="16" spans="1:1" x14ac:dyDescent="0.25">
      <c r="A16" s="149" t="s">
        <v>1195</v>
      </c>
    </row>
    <row r="17" spans="1:1" x14ac:dyDescent="0.25">
      <c r="A17" s="1" t="s">
        <v>1001</v>
      </c>
    </row>
    <row r="18" spans="1:1" x14ac:dyDescent="0.25">
      <c r="A18" s="1" t="s">
        <v>1002</v>
      </c>
    </row>
    <row r="19" spans="1:1" x14ac:dyDescent="0.25">
      <c r="A19" s="150" t="s">
        <v>1194</v>
      </c>
    </row>
    <row r="20" spans="1:1" ht="17.25" x14ac:dyDescent="0.25">
      <c r="A20" s="1" t="s">
        <v>1283</v>
      </c>
    </row>
    <row r="21" spans="1:1" x14ac:dyDescent="0.25">
      <c r="A21" s="150" t="s">
        <v>1272</v>
      </c>
    </row>
    <row r="22" spans="1:1" x14ac:dyDescent="0.25">
      <c r="A22" s="1" t="s">
        <v>1003</v>
      </c>
    </row>
    <row r="23" spans="1:1" ht="17.25" x14ac:dyDescent="0.25">
      <c r="A23" s="1" t="s">
        <v>1284</v>
      </c>
    </row>
    <row r="24" spans="1:1" x14ac:dyDescent="0.25">
      <c r="A24" s="1" t="s">
        <v>1004</v>
      </c>
    </row>
    <row r="25" spans="1:1" x14ac:dyDescent="0.25">
      <c r="A25" s="151" t="s">
        <v>1270</v>
      </c>
    </row>
    <row r="26" spans="1:1" x14ac:dyDescent="0.25">
      <c r="A26" s="1" t="s">
        <v>1005</v>
      </c>
    </row>
    <row r="27" spans="1:1" x14ac:dyDescent="0.25">
      <c r="A27" s="1" t="s">
        <v>1006</v>
      </c>
    </row>
    <row r="28" spans="1:1" x14ac:dyDescent="0.25">
      <c r="A28" s="1" t="s">
        <v>1007</v>
      </c>
    </row>
    <row r="29" spans="1:1" x14ac:dyDescent="0.25">
      <c r="A29" s="145"/>
    </row>
    <row r="30" spans="1:1" x14ac:dyDescent="0.25">
      <c r="A30" s="145" t="s">
        <v>979</v>
      </c>
    </row>
    <row r="31" spans="1:1" x14ac:dyDescent="0.25">
      <c r="A31" s="1" t="s">
        <v>1008</v>
      </c>
    </row>
    <row r="32" spans="1:1" ht="17.25" x14ac:dyDescent="0.25">
      <c r="A32" s="1" t="s">
        <v>1285</v>
      </c>
    </row>
    <row r="33" spans="1:1" x14ac:dyDescent="0.25">
      <c r="A33" s="1" t="s">
        <v>1009</v>
      </c>
    </row>
    <row r="34" spans="1:1" ht="17.25" x14ac:dyDescent="0.25">
      <c r="A34" s="1" t="s">
        <v>1286</v>
      </c>
    </row>
    <row r="35" spans="1:1" x14ac:dyDescent="0.25">
      <c r="A35" s="1" t="s">
        <v>1010</v>
      </c>
    </row>
    <row r="36" spans="1:1" ht="17.25" x14ac:dyDescent="0.25">
      <c r="A36" s="1" t="s">
        <v>1287</v>
      </c>
    </row>
    <row r="37" spans="1:1" ht="17.25" x14ac:dyDescent="0.25">
      <c r="A37" s="148" t="s">
        <v>1288</v>
      </c>
    </row>
    <row r="38" spans="1:1" ht="17.25" x14ac:dyDescent="0.25">
      <c r="A38" s="1" t="s">
        <v>1289</v>
      </c>
    </row>
    <row r="39" spans="1:1" ht="17.25" x14ac:dyDescent="0.25">
      <c r="A39" s="1" t="s">
        <v>1290</v>
      </c>
    </row>
    <row r="41" spans="1:1" s="153" customFormat="1" x14ac:dyDescent="0.25">
      <c r="A41" s="152" t="s">
        <v>999</v>
      </c>
    </row>
    <row r="42" spans="1:1" ht="17.25" x14ac:dyDescent="0.25">
      <c r="A42" s="1" t="s">
        <v>1291</v>
      </c>
    </row>
    <row r="43" spans="1:1" ht="17.25" x14ac:dyDescent="0.25">
      <c r="A43" s="1" t="s">
        <v>1292</v>
      </c>
    </row>
    <row r="44" spans="1:1" x14ac:dyDescent="0.25">
      <c r="A44" s="1" t="s">
        <v>994</v>
      </c>
    </row>
    <row r="45" spans="1:1" ht="17.25" x14ac:dyDescent="0.25">
      <c r="A45" s="1" t="s">
        <v>1293</v>
      </c>
    </row>
    <row r="46" spans="1:1" x14ac:dyDescent="0.25">
      <c r="A46" s="1" t="s">
        <v>998</v>
      </c>
    </row>
    <row r="47" spans="1:1" x14ac:dyDescent="0.25">
      <c r="A47" s="1" t="s">
        <v>995</v>
      </c>
    </row>
    <row r="48" spans="1:1" x14ac:dyDescent="0.25">
      <c r="A48" s="1" t="s">
        <v>996</v>
      </c>
    </row>
    <row r="49" spans="1:1" x14ac:dyDescent="0.25">
      <c r="A49" s="1" t="s">
        <v>997</v>
      </c>
    </row>
    <row r="50" spans="1:1" ht="17.25" x14ac:dyDescent="0.25">
      <c r="A50" s="1" t="s">
        <v>1294</v>
      </c>
    </row>
    <row r="51" spans="1:1" ht="17.25" x14ac:dyDescent="0.25">
      <c r="A51" s="1" t="s">
        <v>1295</v>
      </c>
    </row>
    <row r="53" spans="1:1" x14ac:dyDescent="0.25">
      <c r="A53" s="1" t="s">
        <v>1011</v>
      </c>
    </row>
    <row r="54" spans="1:1" ht="17.25" x14ac:dyDescent="0.25">
      <c r="A54" s="1" t="s">
        <v>1296</v>
      </c>
    </row>
    <row r="55" spans="1:1" ht="17.25" x14ac:dyDescent="0.25">
      <c r="A55" s="1" t="s">
        <v>1297</v>
      </c>
    </row>
    <row r="56" spans="1:1" ht="17.25" x14ac:dyDescent="0.25">
      <c r="A56" s="1" t="s">
        <v>1298</v>
      </c>
    </row>
    <row r="57" spans="1:1" x14ac:dyDescent="0.25">
      <c r="A57" s="1" t="s">
        <v>1012</v>
      </c>
    </row>
    <row r="58" spans="1:1" x14ac:dyDescent="0.25">
      <c r="A58" s="1" t="s">
        <v>1013</v>
      </c>
    </row>
    <row r="59" spans="1:1" ht="17.25" x14ac:dyDescent="0.25">
      <c r="A59" s="1" t="s">
        <v>1299</v>
      </c>
    </row>
    <row r="60" spans="1:1" x14ac:dyDescent="0.25">
      <c r="A60" s="1" t="s">
        <v>1014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zoomScale="124" zoomScaleNormal="124" zoomScalePageLayoutView="124" workbookViewId="0">
      <selection activeCell="C10" sqref="C10"/>
    </sheetView>
  </sheetViews>
  <sheetFormatPr defaultColWidth="10.875" defaultRowHeight="15" x14ac:dyDescent="0.25"/>
  <cols>
    <col min="1" max="1" width="21" style="3" customWidth="1"/>
    <col min="2" max="2" width="16.125" style="3" bestFit="1" customWidth="1"/>
    <col min="3" max="3" width="15.875" style="3" bestFit="1" customWidth="1"/>
    <col min="4" max="4" width="14.375" style="3" bestFit="1" customWidth="1"/>
    <col min="5" max="5" width="16.5" style="3" customWidth="1"/>
    <col min="6" max="6" width="166.375" style="3" bestFit="1" customWidth="1"/>
    <col min="7" max="16384" width="10.875" style="3"/>
  </cols>
  <sheetData>
    <row r="1" spans="1:11" s="165" customFormat="1" ht="50.1" customHeight="1" x14ac:dyDescent="0.25">
      <c r="A1" s="162" t="s">
        <v>692</v>
      </c>
      <c r="B1" s="163" t="s">
        <v>1198</v>
      </c>
      <c r="C1" s="163" t="s">
        <v>435</v>
      </c>
      <c r="D1" s="163"/>
      <c r="E1" s="162" t="s">
        <v>1234</v>
      </c>
      <c r="F1" s="164" t="s">
        <v>1021</v>
      </c>
    </row>
    <row r="2" spans="1:11" x14ac:dyDescent="0.25">
      <c r="A2" s="155" t="s">
        <v>1232</v>
      </c>
      <c r="B2" s="155"/>
      <c r="C2" s="155" t="s">
        <v>70</v>
      </c>
      <c r="D2" s="155" t="s">
        <v>67</v>
      </c>
      <c r="E2" s="155" t="s">
        <v>1233</v>
      </c>
    </row>
    <row r="3" spans="1:11" x14ac:dyDescent="0.25">
      <c r="A3" s="155" t="s">
        <v>95</v>
      </c>
      <c r="B3" s="155" t="s">
        <v>56</v>
      </c>
      <c r="C3" s="156">
        <v>24.974666666666668</v>
      </c>
      <c r="D3" s="156">
        <v>1.4884828128389134</v>
      </c>
      <c r="E3" s="157">
        <v>1</v>
      </c>
    </row>
    <row r="4" spans="1:11" x14ac:dyDescent="0.25">
      <c r="A4" s="155" t="s">
        <v>774</v>
      </c>
      <c r="B4" s="155" t="s">
        <v>56</v>
      </c>
      <c r="C4" s="156">
        <v>23.52566666666667</v>
      </c>
      <c r="D4" s="156">
        <v>1.3991847639432766</v>
      </c>
      <c r="E4" s="157">
        <v>2</v>
      </c>
      <c r="F4" s="158" t="s">
        <v>1024</v>
      </c>
      <c r="H4" s="4"/>
      <c r="I4" s="5"/>
      <c r="J4" s="4"/>
      <c r="K4" s="2"/>
    </row>
    <row r="5" spans="1:11" x14ac:dyDescent="0.25">
      <c r="A5" s="155" t="s">
        <v>159</v>
      </c>
      <c r="B5" s="155" t="s">
        <v>56</v>
      </c>
      <c r="C5" s="156">
        <v>20.936</v>
      </c>
      <c r="D5" s="156">
        <v>1.8061213440300392</v>
      </c>
      <c r="E5" s="157">
        <v>3</v>
      </c>
      <c r="F5" s="158"/>
    </row>
    <row r="6" spans="1:11" x14ac:dyDescent="0.25">
      <c r="A6" s="157" t="s">
        <v>1242</v>
      </c>
      <c r="B6" s="157" t="s">
        <v>56</v>
      </c>
      <c r="C6" s="159">
        <v>19.104333333333333</v>
      </c>
      <c r="D6" s="159">
        <v>1.076054734169736</v>
      </c>
      <c r="E6" s="157">
        <v>4</v>
      </c>
      <c r="J6" s="4"/>
      <c r="K6" s="4"/>
    </row>
    <row r="7" spans="1:11" x14ac:dyDescent="0.25">
      <c r="A7" s="155" t="s">
        <v>391</v>
      </c>
      <c r="B7" s="155" t="s">
        <v>56</v>
      </c>
      <c r="C7" s="156">
        <v>18.556333333333331</v>
      </c>
      <c r="D7" s="156">
        <v>1.0195621842060576</v>
      </c>
      <c r="E7" s="157">
        <v>5</v>
      </c>
      <c r="F7" s="158"/>
    </row>
    <row r="8" spans="1:11" x14ac:dyDescent="0.25">
      <c r="A8" s="155" t="s">
        <v>86</v>
      </c>
      <c r="B8" s="155" t="s">
        <v>56</v>
      </c>
      <c r="C8" s="156">
        <v>17.701333333333331</v>
      </c>
      <c r="D8" s="156">
        <v>0.86474969754986608</v>
      </c>
      <c r="E8" s="157">
        <v>6</v>
      </c>
      <c r="F8" s="158"/>
      <c r="J8" s="4"/>
      <c r="K8" s="4"/>
    </row>
    <row r="9" spans="1:11" x14ac:dyDescent="0.25">
      <c r="A9" s="155" t="s">
        <v>872</v>
      </c>
      <c r="B9" s="155" t="s">
        <v>56</v>
      </c>
      <c r="C9" s="156">
        <v>16.149000000000001</v>
      </c>
      <c r="D9" s="156">
        <v>1.1196313202599271</v>
      </c>
      <c r="E9" s="157">
        <v>7</v>
      </c>
      <c r="F9" s="158" t="s">
        <v>1025</v>
      </c>
    </row>
    <row r="10" spans="1:11" x14ac:dyDescent="0.25">
      <c r="A10" s="155" t="s">
        <v>366</v>
      </c>
      <c r="B10" s="155" t="s">
        <v>56</v>
      </c>
      <c r="C10" s="156">
        <v>16.096</v>
      </c>
      <c r="D10" s="156">
        <v>0.91185714004575735</v>
      </c>
      <c r="E10" s="157">
        <v>8</v>
      </c>
      <c r="F10" s="158"/>
    </row>
    <row r="11" spans="1:11" x14ac:dyDescent="0.25">
      <c r="A11" s="155" t="s">
        <v>832</v>
      </c>
      <c r="B11" s="155" t="s">
        <v>56</v>
      </c>
      <c r="C11" s="156">
        <v>15.872333333333334</v>
      </c>
      <c r="D11" s="156">
        <v>1.210888241046348</v>
      </c>
      <c r="E11" s="157">
        <v>9</v>
      </c>
      <c r="F11" s="158" t="s">
        <v>1028</v>
      </c>
    </row>
    <row r="12" spans="1:11" x14ac:dyDescent="0.25">
      <c r="A12" s="155" t="s">
        <v>352</v>
      </c>
      <c r="B12" s="155" t="s">
        <v>56</v>
      </c>
      <c r="C12" s="156">
        <v>15.864666666666666</v>
      </c>
      <c r="D12" s="156">
        <v>1.1578384743834698</v>
      </c>
      <c r="E12" s="157">
        <v>10</v>
      </c>
      <c r="F12" s="158"/>
    </row>
    <row r="13" spans="1:11" x14ac:dyDescent="0.25">
      <c r="A13" s="155" t="s">
        <v>742</v>
      </c>
      <c r="B13" s="155" t="s">
        <v>56</v>
      </c>
      <c r="C13" s="156">
        <v>15.438000000000001</v>
      </c>
      <c r="D13" s="156">
        <v>0.87230581295728771</v>
      </c>
      <c r="E13" s="157">
        <v>11</v>
      </c>
      <c r="F13" s="158" t="s">
        <v>1029</v>
      </c>
    </row>
    <row r="14" spans="1:11" x14ac:dyDescent="0.25">
      <c r="A14" s="155" t="s">
        <v>1132</v>
      </c>
      <c r="B14" s="155" t="s">
        <v>56</v>
      </c>
      <c r="C14" s="156">
        <v>13.3978</v>
      </c>
      <c r="D14" s="156">
        <v>1.3846175211147791</v>
      </c>
      <c r="E14" s="157">
        <v>12</v>
      </c>
    </row>
    <row r="15" spans="1:11" x14ac:dyDescent="0.25">
      <c r="A15" s="155" t="s">
        <v>886</v>
      </c>
      <c r="B15" s="155" t="s">
        <v>56</v>
      </c>
      <c r="C15" s="156">
        <v>10.985666666666667</v>
      </c>
      <c r="D15" s="156">
        <v>0.83440907477547144</v>
      </c>
      <c r="E15" s="157">
        <v>13</v>
      </c>
      <c r="F15" s="158" t="s">
        <v>1026</v>
      </c>
    </row>
    <row r="16" spans="1:11" x14ac:dyDescent="0.25">
      <c r="A16" s="155" t="s">
        <v>122</v>
      </c>
      <c r="B16" s="155" t="s">
        <v>56</v>
      </c>
      <c r="C16" s="156">
        <v>9.7256666666666653</v>
      </c>
      <c r="D16" s="156">
        <v>0.62961447254635516</v>
      </c>
      <c r="E16" s="157">
        <v>14</v>
      </c>
    </row>
    <row r="17" spans="1:11" x14ac:dyDescent="0.25">
      <c r="A17" s="155" t="s">
        <v>576</v>
      </c>
      <c r="B17" s="155" t="s">
        <v>56</v>
      </c>
      <c r="C17" s="156">
        <v>0.44974999999999998</v>
      </c>
      <c r="D17" s="156">
        <v>4.0612657411045444E-2</v>
      </c>
      <c r="E17" s="157">
        <v>15</v>
      </c>
      <c r="F17" s="158" t="s">
        <v>1030</v>
      </c>
      <c r="G17" s="6"/>
      <c r="H17" s="6"/>
      <c r="I17" s="4"/>
      <c r="J17" s="4"/>
      <c r="K17" s="4"/>
    </row>
    <row r="18" spans="1:11" x14ac:dyDescent="0.25">
      <c r="A18" s="155" t="s">
        <v>554</v>
      </c>
      <c r="B18" s="155" t="s">
        <v>56</v>
      </c>
      <c r="C18" s="156">
        <v>0.30325000000000002</v>
      </c>
      <c r="D18" s="156">
        <v>4.7394832006212161E-2</v>
      </c>
      <c r="E18" s="157">
        <v>16</v>
      </c>
      <c r="F18" s="4"/>
    </row>
    <row r="19" spans="1:11" x14ac:dyDescent="0.25">
      <c r="A19" s="155" t="s">
        <v>517</v>
      </c>
      <c r="B19" s="155" t="s">
        <v>56</v>
      </c>
      <c r="C19" s="156">
        <v>0.30266666666666669</v>
      </c>
      <c r="D19" s="156">
        <v>8.1880213838757737E-2</v>
      </c>
      <c r="E19" s="157">
        <v>17</v>
      </c>
    </row>
    <row r="20" spans="1:11" x14ac:dyDescent="0.25">
      <c r="A20" s="155" t="s">
        <v>694</v>
      </c>
      <c r="B20" s="155" t="s">
        <v>1</v>
      </c>
      <c r="C20" s="156">
        <v>77.79025</v>
      </c>
      <c r="D20" s="156">
        <v>7.9884021447158178</v>
      </c>
      <c r="E20" s="157">
        <v>18</v>
      </c>
      <c r="F20" s="158" t="s">
        <v>1031</v>
      </c>
    </row>
    <row r="21" spans="1:11" s="7" customFormat="1" x14ac:dyDescent="0.25">
      <c r="A21" s="155" t="s">
        <v>521</v>
      </c>
      <c r="B21" s="155" t="s">
        <v>1</v>
      </c>
      <c r="C21" s="156">
        <v>53.436</v>
      </c>
      <c r="D21" s="156">
        <v>4.949609924877846</v>
      </c>
      <c r="E21" s="157">
        <v>19</v>
      </c>
      <c r="F21" s="3"/>
    </row>
    <row r="22" spans="1:11" x14ac:dyDescent="0.25">
      <c r="A22" s="155" t="s">
        <v>430</v>
      </c>
      <c r="B22" s="155" t="s">
        <v>1</v>
      </c>
      <c r="C22" s="156">
        <v>45.134</v>
      </c>
      <c r="D22" s="156">
        <v>3.0038838755732846</v>
      </c>
      <c r="E22" s="157">
        <v>20</v>
      </c>
      <c r="F22" s="7"/>
    </row>
    <row r="23" spans="1:11" x14ac:dyDescent="0.25">
      <c r="A23" s="155" t="s">
        <v>793</v>
      </c>
      <c r="B23" s="155" t="s">
        <v>1</v>
      </c>
      <c r="C23" s="156">
        <v>41.646333333333338</v>
      </c>
      <c r="D23" s="156">
        <v>5.6822893939236421</v>
      </c>
      <c r="E23" s="157">
        <v>21</v>
      </c>
      <c r="F23" s="158" t="s">
        <v>1032</v>
      </c>
      <c r="I23" s="4"/>
      <c r="J23" s="4"/>
      <c r="K23" s="4"/>
    </row>
    <row r="24" spans="1:11" x14ac:dyDescent="0.25">
      <c r="A24" s="155" t="s">
        <v>783</v>
      </c>
      <c r="B24" s="155" t="s">
        <v>1</v>
      </c>
      <c r="C24" s="156">
        <v>25.850333333333332</v>
      </c>
      <c r="D24" s="156">
        <v>3.798479624009687</v>
      </c>
      <c r="E24" s="157">
        <v>22</v>
      </c>
      <c r="F24" s="158" t="s">
        <v>1027</v>
      </c>
      <c r="I24" s="4"/>
      <c r="J24" s="4"/>
      <c r="K24" s="4"/>
    </row>
    <row r="25" spans="1:11" x14ac:dyDescent="0.25">
      <c r="A25" s="155" t="s">
        <v>387</v>
      </c>
      <c r="B25" s="155" t="s">
        <v>1</v>
      </c>
      <c r="C25" s="156">
        <v>25.368333333333332</v>
      </c>
      <c r="D25" s="156">
        <v>2.7681790581192973</v>
      </c>
      <c r="E25" s="157">
        <v>23</v>
      </c>
    </row>
    <row r="26" spans="1:11" x14ac:dyDescent="0.25">
      <c r="A26" s="155" t="s">
        <v>419</v>
      </c>
      <c r="B26" s="155" t="s">
        <v>1</v>
      </c>
      <c r="C26" s="156">
        <v>23.560666666666666</v>
      </c>
      <c r="D26" s="156">
        <v>2.4506572852868227</v>
      </c>
      <c r="E26" s="157">
        <v>24</v>
      </c>
    </row>
    <row r="27" spans="1:11" x14ac:dyDescent="0.25">
      <c r="A27" s="155" t="s">
        <v>431</v>
      </c>
      <c r="B27" s="155" t="s">
        <v>1</v>
      </c>
      <c r="C27" s="156">
        <v>22.770199999999999</v>
      </c>
      <c r="D27" s="156">
        <v>3.5276658421660776</v>
      </c>
      <c r="E27" s="157">
        <v>25</v>
      </c>
    </row>
    <row r="28" spans="1:11" x14ac:dyDescent="0.25">
      <c r="A28" s="155" t="s">
        <v>1092</v>
      </c>
      <c r="B28" s="155" t="s">
        <v>1</v>
      </c>
      <c r="C28" s="156">
        <v>22.567666666666668</v>
      </c>
      <c r="D28" s="156">
        <v>1.746772274274174</v>
      </c>
      <c r="E28" s="157">
        <v>26</v>
      </c>
    </row>
    <row r="29" spans="1:11" x14ac:dyDescent="0.25">
      <c r="A29" s="155" t="s">
        <v>725</v>
      </c>
      <c r="B29" s="155" t="s">
        <v>1</v>
      </c>
      <c r="C29" s="156">
        <v>21.448799999999999</v>
      </c>
      <c r="D29" s="156">
        <v>3.297848423334349</v>
      </c>
      <c r="E29" s="157">
        <v>27</v>
      </c>
      <c r="F29" s="158" t="s">
        <v>1033</v>
      </c>
    </row>
    <row r="30" spans="1:11" x14ac:dyDescent="0.25">
      <c r="A30" s="155" t="s">
        <v>311</v>
      </c>
      <c r="B30" s="155" t="s">
        <v>1</v>
      </c>
      <c r="C30" s="156">
        <v>20.524999999999999</v>
      </c>
      <c r="D30" s="156">
        <v>3.0726224988780921</v>
      </c>
      <c r="E30" s="157">
        <v>28</v>
      </c>
      <c r="F30" s="158"/>
      <c r="G30" s="4"/>
      <c r="H30" s="4"/>
      <c r="I30" s="4"/>
      <c r="J30" s="4"/>
      <c r="K30" s="4"/>
    </row>
    <row r="31" spans="1:11" x14ac:dyDescent="0.25">
      <c r="A31" s="155" t="s">
        <v>332</v>
      </c>
      <c r="B31" s="155" t="s">
        <v>1</v>
      </c>
      <c r="C31" s="156">
        <v>19.421250000000001</v>
      </c>
      <c r="D31" s="156">
        <v>1.5728825747386146</v>
      </c>
      <c r="E31" s="157">
        <v>29</v>
      </c>
      <c r="F31" s="158"/>
      <c r="G31" s="4"/>
      <c r="H31" s="4"/>
      <c r="I31" s="4"/>
      <c r="J31" s="4"/>
      <c r="K31" s="4"/>
    </row>
    <row r="32" spans="1:11" x14ac:dyDescent="0.25">
      <c r="A32" s="155" t="s">
        <v>341</v>
      </c>
      <c r="B32" s="155" t="s">
        <v>1</v>
      </c>
      <c r="C32" s="156">
        <v>18.889250000000001</v>
      </c>
      <c r="D32" s="156">
        <v>2.0117857619853621</v>
      </c>
      <c r="E32" s="157">
        <v>30</v>
      </c>
      <c r="F32" s="158"/>
      <c r="G32" s="4"/>
      <c r="H32" s="4"/>
      <c r="I32" s="4"/>
      <c r="J32" s="4"/>
      <c r="K32" s="4"/>
    </row>
    <row r="33" spans="1:11" x14ac:dyDescent="0.25">
      <c r="A33" s="155" t="s">
        <v>323</v>
      </c>
      <c r="B33" s="155" t="s">
        <v>1</v>
      </c>
      <c r="C33" s="156">
        <v>18.262250000000002</v>
      </c>
      <c r="D33" s="156">
        <v>1.2496616885873948</v>
      </c>
      <c r="E33" s="157">
        <v>31</v>
      </c>
      <c r="F33" s="158"/>
      <c r="G33" s="4"/>
      <c r="H33" s="4"/>
      <c r="I33" s="4"/>
      <c r="J33" s="4"/>
      <c r="K33" s="4"/>
    </row>
    <row r="34" spans="1:11" x14ac:dyDescent="0.25">
      <c r="A34" s="155" t="s">
        <v>837</v>
      </c>
      <c r="B34" s="155" t="s">
        <v>1</v>
      </c>
      <c r="C34" s="156">
        <v>17.859333333333332</v>
      </c>
      <c r="D34" s="156">
        <v>1.876209427784377</v>
      </c>
      <c r="E34" s="157">
        <v>32</v>
      </c>
      <c r="F34" s="158" t="s">
        <v>1034</v>
      </c>
      <c r="G34" s="4"/>
      <c r="H34" s="4"/>
      <c r="I34" s="4"/>
      <c r="J34" s="4"/>
      <c r="K34" s="4"/>
    </row>
    <row r="35" spans="1:11" x14ac:dyDescent="0.25">
      <c r="A35" s="155" t="s">
        <v>861</v>
      </c>
      <c r="B35" s="155" t="s">
        <v>1</v>
      </c>
      <c r="C35" s="156">
        <v>17.12</v>
      </c>
      <c r="D35" s="156">
        <v>1.3731939104274851</v>
      </c>
      <c r="E35" s="157">
        <v>33</v>
      </c>
      <c r="F35" s="158" t="s">
        <v>1035</v>
      </c>
      <c r="G35" s="4"/>
      <c r="H35" s="4"/>
      <c r="I35" s="4"/>
      <c r="J35" s="4"/>
      <c r="K35" s="4"/>
    </row>
    <row r="36" spans="1:11" x14ac:dyDescent="0.25">
      <c r="A36" s="155" t="s">
        <v>1164</v>
      </c>
      <c r="B36" s="155" t="s">
        <v>1</v>
      </c>
      <c r="C36" s="156">
        <v>15.502666666666666</v>
      </c>
      <c r="D36" s="156">
        <v>1.0758926573997309</v>
      </c>
      <c r="E36" s="157">
        <v>34</v>
      </c>
      <c r="F36" s="4"/>
    </row>
    <row r="37" spans="1:11" x14ac:dyDescent="0.25">
      <c r="A37" s="155" t="s">
        <v>240</v>
      </c>
      <c r="B37" s="155" t="s">
        <v>1</v>
      </c>
      <c r="C37" s="156">
        <v>15.071999999999999</v>
      </c>
      <c r="D37" s="156">
        <v>1.7459666529224851</v>
      </c>
      <c r="E37" s="157">
        <v>35</v>
      </c>
    </row>
    <row r="38" spans="1:11" x14ac:dyDescent="0.25">
      <c r="A38" s="155" t="s">
        <v>297</v>
      </c>
      <c r="B38" s="155" t="s">
        <v>14</v>
      </c>
      <c r="C38" s="156">
        <v>161.98233333333334</v>
      </c>
      <c r="D38" s="156">
        <v>69.019449448978605</v>
      </c>
      <c r="E38" s="157">
        <v>36</v>
      </c>
    </row>
    <row r="39" spans="1:11" x14ac:dyDescent="0.25">
      <c r="A39" s="155" t="s">
        <v>929</v>
      </c>
      <c r="B39" s="155" t="s">
        <v>14</v>
      </c>
      <c r="C39" s="156">
        <v>108.33066666666667</v>
      </c>
      <c r="D39" s="156">
        <v>38.638384088495911</v>
      </c>
      <c r="E39" s="157">
        <v>37</v>
      </c>
      <c r="F39" s="158" t="s">
        <v>1036</v>
      </c>
    </row>
    <row r="40" spans="1:11" x14ac:dyDescent="0.25">
      <c r="A40" s="157" t="s">
        <v>1256</v>
      </c>
      <c r="B40" s="157" t="s">
        <v>14</v>
      </c>
      <c r="C40" s="159">
        <v>105.29133333333333</v>
      </c>
      <c r="D40" s="159">
        <v>122.1548228036213</v>
      </c>
      <c r="E40" s="157">
        <v>38</v>
      </c>
      <c r="G40" s="160"/>
    </row>
    <row r="41" spans="1:11" x14ac:dyDescent="0.25">
      <c r="A41" s="155" t="s">
        <v>933</v>
      </c>
      <c r="B41" s="155" t="s">
        <v>14</v>
      </c>
      <c r="C41" s="156">
        <v>95.569000000000003</v>
      </c>
      <c r="D41" s="156">
        <v>23.135716294435923</v>
      </c>
      <c r="E41" s="157">
        <v>39</v>
      </c>
      <c r="F41" s="158" t="s">
        <v>1037</v>
      </c>
      <c r="G41" s="160"/>
    </row>
    <row r="42" spans="1:11" x14ac:dyDescent="0.25">
      <c r="A42" s="155" t="s">
        <v>805</v>
      </c>
      <c r="B42" s="155" t="s">
        <v>14</v>
      </c>
      <c r="C42" s="156">
        <v>94.215142857142851</v>
      </c>
      <c r="D42" s="156">
        <v>29.218110689996479</v>
      </c>
      <c r="E42" s="157">
        <v>40</v>
      </c>
      <c r="F42" s="158" t="s">
        <v>1038</v>
      </c>
      <c r="G42" s="160"/>
    </row>
    <row r="43" spans="1:11" x14ac:dyDescent="0.25">
      <c r="A43" s="155" t="s">
        <v>755</v>
      </c>
      <c r="B43" s="155" t="s">
        <v>14</v>
      </c>
      <c r="C43" s="156">
        <v>93.337999999999994</v>
      </c>
      <c r="D43" s="156">
        <v>65.901768573251474</v>
      </c>
      <c r="E43" s="157">
        <v>41</v>
      </c>
      <c r="F43" s="158" t="s">
        <v>1026</v>
      </c>
      <c r="G43" s="160"/>
    </row>
    <row r="44" spans="1:11" x14ac:dyDescent="0.25">
      <c r="A44" s="155" t="s">
        <v>817</v>
      </c>
      <c r="B44" s="155" t="s">
        <v>14</v>
      </c>
      <c r="C44" s="156">
        <v>86.413666666666671</v>
      </c>
      <c r="D44" s="156">
        <v>35.46499720930376</v>
      </c>
      <c r="E44" s="157">
        <v>42</v>
      </c>
      <c r="F44" s="158" t="s">
        <v>1052</v>
      </c>
      <c r="G44" s="160"/>
    </row>
    <row r="45" spans="1:11" x14ac:dyDescent="0.25">
      <c r="A45" s="155" t="s">
        <v>197</v>
      </c>
      <c r="B45" s="155" t="s">
        <v>14</v>
      </c>
      <c r="C45" s="156">
        <v>62.631666666666668</v>
      </c>
      <c r="D45" s="156">
        <v>74.876096538066832</v>
      </c>
      <c r="E45" s="157">
        <v>43</v>
      </c>
      <c r="F45" s="160"/>
    </row>
    <row r="46" spans="1:11" x14ac:dyDescent="0.25">
      <c r="A46" s="155" t="s">
        <v>801</v>
      </c>
      <c r="B46" s="155" t="s">
        <v>14</v>
      </c>
      <c r="C46" s="156">
        <v>60.38</v>
      </c>
      <c r="D46" s="156">
        <v>11.805577645000394</v>
      </c>
      <c r="E46" s="157">
        <v>44</v>
      </c>
      <c r="F46" s="158" t="s">
        <v>1039</v>
      </c>
    </row>
    <row r="47" spans="1:11" x14ac:dyDescent="0.25">
      <c r="A47" s="155" t="s">
        <v>1171</v>
      </c>
      <c r="B47" s="155" t="s">
        <v>14</v>
      </c>
      <c r="C47" s="156">
        <v>57.011000000000003</v>
      </c>
      <c r="D47" s="156">
        <v>38.553127881960791</v>
      </c>
      <c r="E47" s="157">
        <v>45</v>
      </c>
    </row>
    <row r="48" spans="1:11" x14ac:dyDescent="0.25">
      <c r="A48" s="155" t="s">
        <v>508</v>
      </c>
      <c r="B48" s="155" t="s">
        <v>14</v>
      </c>
      <c r="C48" s="156">
        <v>50.150874999999999</v>
      </c>
      <c r="D48" s="156">
        <v>13.217785444846442</v>
      </c>
      <c r="E48" s="157">
        <v>46</v>
      </c>
    </row>
    <row r="49" spans="1:6" x14ac:dyDescent="0.25">
      <c r="A49" s="157" t="s">
        <v>1263</v>
      </c>
      <c r="B49" s="157" t="s">
        <v>14</v>
      </c>
      <c r="C49" s="159">
        <v>49.856666666666662</v>
      </c>
      <c r="D49" s="159">
        <v>28.50480423977675</v>
      </c>
      <c r="E49" s="157">
        <v>47</v>
      </c>
    </row>
    <row r="50" spans="1:6" x14ac:dyDescent="0.25">
      <c r="A50" s="155" t="s">
        <v>1154</v>
      </c>
      <c r="B50" s="155" t="s">
        <v>14</v>
      </c>
      <c r="C50" s="156">
        <v>44.982333333333337</v>
      </c>
      <c r="D50" s="156">
        <v>27.802832050100491</v>
      </c>
      <c r="E50" s="157">
        <v>48</v>
      </c>
      <c r="F50" s="158" t="s">
        <v>1040</v>
      </c>
    </row>
    <row r="51" spans="1:6" x14ac:dyDescent="0.25">
      <c r="A51" s="155" t="s">
        <v>843</v>
      </c>
      <c r="B51" s="155" t="s">
        <v>14</v>
      </c>
      <c r="C51" s="156">
        <v>42.911666666666662</v>
      </c>
      <c r="D51" s="156">
        <v>21.955017851952164</v>
      </c>
      <c r="E51" s="157">
        <v>49</v>
      </c>
    </row>
    <row r="52" spans="1:6" x14ac:dyDescent="0.25">
      <c r="A52" s="155" t="s">
        <v>399</v>
      </c>
      <c r="B52" s="155" t="s">
        <v>14</v>
      </c>
      <c r="C52" s="156">
        <v>41.945333333333338</v>
      </c>
      <c r="D52" s="156">
        <v>12.92932120332606</v>
      </c>
      <c r="E52" s="157">
        <v>50</v>
      </c>
    </row>
    <row r="53" spans="1:6" x14ac:dyDescent="0.25">
      <c r="A53" s="155" t="s">
        <v>403</v>
      </c>
      <c r="B53" s="155" t="s">
        <v>14</v>
      </c>
      <c r="C53" s="156">
        <v>39.759</v>
      </c>
      <c r="D53" s="156">
        <v>18.526035375932175</v>
      </c>
      <c r="E53" s="157">
        <v>51</v>
      </c>
    </row>
    <row r="54" spans="1:6" x14ac:dyDescent="0.25">
      <c r="A54" s="155" t="s">
        <v>247</v>
      </c>
      <c r="B54" s="155" t="s">
        <v>14</v>
      </c>
      <c r="C54" s="156">
        <v>36.760166666666663</v>
      </c>
      <c r="D54" s="156">
        <v>26.729496281129084</v>
      </c>
      <c r="E54" s="157">
        <v>52</v>
      </c>
    </row>
    <row r="55" spans="1:6" x14ac:dyDescent="0.25">
      <c r="A55" s="155" t="s">
        <v>395</v>
      </c>
      <c r="B55" s="155" t="s">
        <v>14</v>
      </c>
      <c r="C55" s="156">
        <v>35.064999999999998</v>
      </c>
      <c r="D55" s="156">
        <v>11.60241988974839</v>
      </c>
      <c r="E55" s="157">
        <v>53</v>
      </c>
    </row>
    <row r="56" spans="1:6" x14ac:dyDescent="0.25">
      <c r="A56" s="155" t="s">
        <v>1178</v>
      </c>
      <c r="B56" s="155" t="s">
        <v>14</v>
      </c>
      <c r="C56" s="156">
        <v>33.755833333333335</v>
      </c>
      <c r="D56" s="156">
        <v>8.6776068766153749</v>
      </c>
      <c r="E56" s="157">
        <v>54</v>
      </c>
    </row>
    <row r="57" spans="1:6" x14ac:dyDescent="0.25">
      <c r="A57" s="155" t="s">
        <v>412</v>
      </c>
      <c r="B57" s="155" t="s">
        <v>14</v>
      </c>
      <c r="C57" s="156">
        <v>32.404333333333334</v>
      </c>
      <c r="D57" s="156">
        <v>15.96663332106894</v>
      </c>
      <c r="E57" s="157">
        <v>55</v>
      </c>
    </row>
    <row r="58" spans="1:6" x14ac:dyDescent="0.25">
      <c r="A58" s="155" t="s">
        <v>102</v>
      </c>
      <c r="B58" s="155" t="s">
        <v>14</v>
      </c>
      <c r="C58" s="156">
        <v>31.876999999999999</v>
      </c>
      <c r="D58" s="156">
        <v>10.133858663377644</v>
      </c>
      <c r="E58" s="157">
        <v>56</v>
      </c>
    </row>
    <row r="59" spans="1:6" x14ac:dyDescent="0.25">
      <c r="A59" s="155" t="s">
        <v>428</v>
      </c>
      <c r="B59" s="155" t="s">
        <v>14</v>
      </c>
      <c r="C59" s="156">
        <v>31.111499999999999</v>
      </c>
      <c r="D59" s="156">
        <v>14.773131399537824</v>
      </c>
      <c r="E59" s="157">
        <v>57</v>
      </c>
    </row>
    <row r="60" spans="1:6" x14ac:dyDescent="0.25">
      <c r="A60" s="155" t="s">
        <v>207</v>
      </c>
      <c r="B60" s="155" t="s">
        <v>14</v>
      </c>
      <c r="C60" s="156">
        <v>30.249666666666666</v>
      </c>
      <c r="D60" s="156">
        <v>14.151668604496782</v>
      </c>
      <c r="E60" s="157">
        <v>58</v>
      </c>
    </row>
    <row r="61" spans="1:6" x14ac:dyDescent="0.25">
      <c r="A61" s="155" t="s">
        <v>429</v>
      </c>
      <c r="B61" s="155" t="s">
        <v>14</v>
      </c>
      <c r="C61" s="156">
        <v>30.234749999999998</v>
      </c>
      <c r="D61" s="156">
        <v>17.024005496527682</v>
      </c>
      <c r="E61" s="157">
        <v>59</v>
      </c>
    </row>
    <row r="62" spans="1:6" x14ac:dyDescent="0.25">
      <c r="A62" s="155" t="s">
        <v>304</v>
      </c>
      <c r="B62" s="155" t="s">
        <v>14</v>
      </c>
      <c r="C62" s="156">
        <v>29.779333333333334</v>
      </c>
      <c r="D62" s="156">
        <v>14.017553852580088</v>
      </c>
      <c r="E62" s="157">
        <v>60</v>
      </c>
    </row>
    <row r="63" spans="1:6" x14ac:dyDescent="0.25">
      <c r="A63" s="155" t="s">
        <v>700</v>
      </c>
      <c r="B63" s="155" t="s">
        <v>14</v>
      </c>
      <c r="C63" s="156">
        <v>29.061333333333334</v>
      </c>
      <c r="D63" s="156">
        <v>10.107442793543788</v>
      </c>
      <c r="E63" s="157">
        <v>61</v>
      </c>
      <c r="F63" s="158" t="s">
        <v>1041</v>
      </c>
    </row>
    <row r="64" spans="1:6" x14ac:dyDescent="0.25">
      <c r="A64" s="155" t="s">
        <v>275</v>
      </c>
      <c r="B64" s="155" t="s">
        <v>14</v>
      </c>
      <c r="C64" s="156">
        <v>27.830571428571428</v>
      </c>
      <c r="D64" s="156">
        <v>11.104430883112755</v>
      </c>
      <c r="E64" s="157">
        <v>62</v>
      </c>
    </row>
    <row r="65" spans="1:6" x14ac:dyDescent="0.25">
      <c r="A65" s="155" t="s">
        <v>1101</v>
      </c>
      <c r="B65" s="155" t="s">
        <v>14</v>
      </c>
      <c r="C65" s="156">
        <v>24.431000000000001</v>
      </c>
      <c r="D65" s="156">
        <v>13.560880895550174</v>
      </c>
      <c r="E65" s="157">
        <v>63</v>
      </c>
    </row>
    <row r="66" spans="1:6" x14ac:dyDescent="0.25">
      <c r="A66" s="155" t="s">
        <v>184</v>
      </c>
      <c r="B66" s="155" t="s">
        <v>14</v>
      </c>
      <c r="C66" s="156">
        <v>24.256666666666668</v>
      </c>
      <c r="D66" s="156">
        <v>14.618167884095921</v>
      </c>
      <c r="E66" s="157">
        <v>64</v>
      </c>
    </row>
    <row r="67" spans="1:6" x14ac:dyDescent="0.25">
      <c r="A67" s="155" t="s">
        <v>134</v>
      </c>
      <c r="B67" s="155" t="s">
        <v>14</v>
      </c>
      <c r="C67" s="156">
        <v>23.462333333333333</v>
      </c>
      <c r="D67" s="156">
        <v>4.1071695767020602</v>
      </c>
      <c r="E67" s="157">
        <v>65</v>
      </c>
    </row>
    <row r="68" spans="1:6" x14ac:dyDescent="0.25">
      <c r="A68" s="155" t="s">
        <v>290</v>
      </c>
      <c r="B68" s="155" t="s">
        <v>14</v>
      </c>
      <c r="C68" s="156">
        <v>23.054333333333332</v>
      </c>
      <c r="D68" s="156">
        <v>6.0520159986489173</v>
      </c>
      <c r="E68" s="157">
        <v>66</v>
      </c>
    </row>
    <row r="69" spans="1:6" x14ac:dyDescent="0.25">
      <c r="A69" s="155" t="s">
        <v>768</v>
      </c>
      <c r="B69" s="155" t="s">
        <v>14</v>
      </c>
      <c r="C69" s="156">
        <v>21.418500000000002</v>
      </c>
      <c r="D69" s="156">
        <v>6.5181178073269814</v>
      </c>
      <c r="E69" s="157">
        <v>67</v>
      </c>
      <c r="F69" s="158" t="s">
        <v>1042</v>
      </c>
    </row>
    <row r="70" spans="1:6" x14ac:dyDescent="0.25">
      <c r="A70" s="155" t="s">
        <v>372</v>
      </c>
      <c r="B70" s="155" t="s">
        <v>14</v>
      </c>
      <c r="C70" s="156">
        <v>20.88133333333333</v>
      </c>
      <c r="D70" s="156">
        <v>3.7682799876917463</v>
      </c>
      <c r="E70" s="157">
        <v>68</v>
      </c>
    </row>
    <row r="71" spans="1:6" x14ac:dyDescent="0.25">
      <c r="A71" s="155" t="s">
        <v>529</v>
      </c>
      <c r="B71" s="155" t="s">
        <v>14</v>
      </c>
      <c r="C71" s="156">
        <v>20.62125</v>
      </c>
      <c r="D71" s="156">
        <v>6.8000537180255556</v>
      </c>
      <c r="E71" s="157">
        <v>69</v>
      </c>
    </row>
    <row r="72" spans="1:6" x14ac:dyDescent="0.25">
      <c r="A72" s="155" t="s">
        <v>379</v>
      </c>
      <c r="B72" s="155" t="s">
        <v>14</v>
      </c>
      <c r="C72" s="156">
        <v>19.6874</v>
      </c>
      <c r="D72" s="156">
        <v>3.3034902299849214</v>
      </c>
      <c r="E72" s="157">
        <v>70</v>
      </c>
    </row>
    <row r="73" spans="1:6" x14ac:dyDescent="0.25">
      <c r="A73" s="155" t="s">
        <v>762</v>
      </c>
      <c r="B73" s="155" t="s">
        <v>14</v>
      </c>
      <c r="C73" s="156">
        <v>19.206250000000001</v>
      </c>
      <c r="D73" s="156">
        <v>11.743698901101071</v>
      </c>
      <c r="E73" s="157">
        <v>71</v>
      </c>
      <c r="F73" s="158" t="s">
        <v>1043</v>
      </c>
    </row>
    <row r="74" spans="1:6" x14ac:dyDescent="0.25">
      <c r="A74" s="155" t="s">
        <v>572</v>
      </c>
      <c r="B74" s="155" t="s">
        <v>14</v>
      </c>
      <c r="C74" s="156">
        <v>18.999666666666666</v>
      </c>
      <c r="D74" s="156">
        <v>7.2080549739844333</v>
      </c>
      <c r="E74" s="157">
        <v>72</v>
      </c>
    </row>
    <row r="75" spans="1:6" x14ac:dyDescent="0.25">
      <c r="A75" s="155" t="s">
        <v>879</v>
      </c>
      <c r="B75" s="155" t="s">
        <v>14</v>
      </c>
      <c r="C75" s="156">
        <v>18.716000000000001</v>
      </c>
      <c r="D75" s="156">
        <v>3.0648503774558082</v>
      </c>
      <c r="E75" s="157">
        <v>73</v>
      </c>
      <c r="F75" s="158" t="s">
        <v>1026</v>
      </c>
    </row>
    <row r="76" spans="1:6" x14ac:dyDescent="0.25">
      <c r="A76" s="157" t="s">
        <v>1249</v>
      </c>
      <c r="B76" s="157" t="s">
        <v>14</v>
      </c>
      <c r="C76" s="159">
        <v>18.341000000000001</v>
      </c>
      <c r="D76" s="159">
        <v>5.6589552959754599</v>
      </c>
      <c r="E76" s="157">
        <v>74</v>
      </c>
    </row>
    <row r="77" spans="1:6" x14ac:dyDescent="0.25">
      <c r="A77" s="155" t="s">
        <v>383</v>
      </c>
      <c r="B77" s="155" t="s">
        <v>14</v>
      </c>
      <c r="C77" s="156">
        <v>18.226333333333333</v>
      </c>
      <c r="D77" s="156">
        <v>3.2862546806094</v>
      </c>
      <c r="E77" s="157">
        <v>75</v>
      </c>
    </row>
    <row r="78" spans="1:6" x14ac:dyDescent="0.25">
      <c r="A78" s="155" t="s">
        <v>704</v>
      </c>
      <c r="B78" s="155" t="s">
        <v>14</v>
      </c>
      <c r="C78" s="156">
        <v>18.212499999999999</v>
      </c>
      <c r="D78" s="156">
        <v>5.1435039758668299</v>
      </c>
      <c r="E78" s="157">
        <v>76</v>
      </c>
      <c r="F78" s="158" t="s">
        <v>1044</v>
      </c>
    </row>
    <row r="79" spans="1:6" x14ac:dyDescent="0.25">
      <c r="A79" s="155" t="s">
        <v>109</v>
      </c>
      <c r="B79" s="155" t="s">
        <v>14</v>
      </c>
      <c r="C79" s="156">
        <v>17.945799999999998</v>
      </c>
      <c r="D79" s="156">
        <v>3.2527712230028341</v>
      </c>
      <c r="E79" s="157">
        <v>77</v>
      </c>
    </row>
    <row r="80" spans="1:6" x14ac:dyDescent="0.25">
      <c r="A80" s="155" t="s">
        <v>959</v>
      </c>
      <c r="B80" s="155" t="s">
        <v>14</v>
      </c>
      <c r="C80" s="156">
        <v>17.826900000000002</v>
      </c>
      <c r="D80" s="156">
        <v>3.8641115355750144</v>
      </c>
      <c r="E80" s="157">
        <v>78</v>
      </c>
      <c r="F80" s="158" t="s">
        <v>1045</v>
      </c>
    </row>
    <row r="81" spans="1:6" x14ac:dyDescent="0.25">
      <c r="A81" s="155" t="s">
        <v>867</v>
      </c>
      <c r="B81" s="155" t="s">
        <v>14</v>
      </c>
      <c r="C81" s="156">
        <v>17.167750000000002</v>
      </c>
      <c r="D81" s="156">
        <v>4.9918635674170178</v>
      </c>
      <c r="E81" s="157">
        <v>79</v>
      </c>
      <c r="F81" s="158" t="s">
        <v>1046</v>
      </c>
    </row>
    <row r="82" spans="1:6" x14ac:dyDescent="0.25">
      <c r="A82" s="155" t="s">
        <v>1121</v>
      </c>
      <c r="B82" s="155" t="s">
        <v>14</v>
      </c>
      <c r="C82" s="156">
        <v>15.137499999999999</v>
      </c>
      <c r="D82" s="156">
        <v>2.368888982038357</v>
      </c>
      <c r="E82" s="157">
        <v>80</v>
      </c>
    </row>
    <row r="83" spans="1:6" x14ac:dyDescent="0.25">
      <c r="A83" s="155" t="s">
        <v>719</v>
      </c>
      <c r="B83" s="155" t="s">
        <v>14</v>
      </c>
      <c r="C83" s="156">
        <v>14.2704</v>
      </c>
      <c r="D83" s="156">
        <v>3.2247061528751124</v>
      </c>
      <c r="E83" s="157">
        <v>81</v>
      </c>
      <c r="F83" s="158" t="s">
        <v>1047</v>
      </c>
    </row>
    <row r="84" spans="1:6" x14ac:dyDescent="0.25">
      <c r="A84" s="155" t="s">
        <v>709</v>
      </c>
      <c r="B84" s="155" t="s">
        <v>14</v>
      </c>
      <c r="C84" s="156">
        <v>13.497999999999999</v>
      </c>
      <c r="D84" s="156">
        <v>2.3415914309253645</v>
      </c>
      <c r="E84" s="157">
        <v>82</v>
      </c>
      <c r="F84" s="158" t="s">
        <v>1048</v>
      </c>
    </row>
    <row r="85" spans="1:6" x14ac:dyDescent="0.25">
      <c r="A85" s="155" t="s">
        <v>1056</v>
      </c>
      <c r="B85" s="155" t="s">
        <v>14</v>
      </c>
      <c r="C85" s="156">
        <v>6.6414999999999997</v>
      </c>
      <c r="D85" s="156">
        <v>1.1481306117736654</v>
      </c>
      <c r="E85" s="157">
        <v>83</v>
      </c>
    </row>
    <row r="86" spans="1:6" x14ac:dyDescent="0.25">
      <c r="A86" s="155" t="s">
        <v>560</v>
      </c>
      <c r="B86" s="155" t="s">
        <v>14</v>
      </c>
      <c r="C86" s="156">
        <v>4.6044</v>
      </c>
      <c r="D86" s="156">
        <v>3.1925946230403235</v>
      </c>
      <c r="E86" s="157">
        <v>84</v>
      </c>
    </row>
    <row r="87" spans="1:6" x14ac:dyDescent="0.25">
      <c r="A87" s="155" t="s">
        <v>566</v>
      </c>
      <c r="B87" s="155" t="s">
        <v>14</v>
      </c>
      <c r="C87" s="156">
        <v>4.5004</v>
      </c>
      <c r="D87" s="156">
        <v>3.0810702264281176</v>
      </c>
      <c r="E87" s="157">
        <v>85</v>
      </c>
    </row>
    <row r="88" spans="1:6" x14ac:dyDescent="0.25">
      <c r="A88" s="155" t="s">
        <v>217</v>
      </c>
      <c r="B88" s="155" t="s">
        <v>14</v>
      </c>
      <c r="C88" s="156">
        <v>2.4828999999999999</v>
      </c>
      <c r="D88" s="156">
        <v>3.080973927580636</v>
      </c>
      <c r="E88" s="157">
        <v>86</v>
      </c>
    </row>
    <row r="89" spans="1:6" x14ac:dyDescent="0.25">
      <c r="A89" s="155" t="s">
        <v>713</v>
      </c>
      <c r="B89" s="155" t="s">
        <v>14</v>
      </c>
      <c r="C89" s="156">
        <v>2.1949999999999998</v>
      </c>
      <c r="D89" s="156">
        <v>2.0750939691681456</v>
      </c>
      <c r="E89" s="157">
        <v>87</v>
      </c>
      <c r="F89" s="158" t="s">
        <v>1049</v>
      </c>
    </row>
    <row r="90" spans="1:6" x14ac:dyDescent="0.25">
      <c r="A90" s="155" t="s">
        <v>1065</v>
      </c>
      <c r="B90" s="155" t="s">
        <v>14</v>
      </c>
      <c r="C90" s="156">
        <v>2.1829999999999998</v>
      </c>
      <c r="D90" s="156">
        <v>0.92847207338564786</v>
      </c>
      <c r="E90" s="157">
        <v>88</v>
      </c>
    </row>
    <row r="91" spans="1:6" x14ac:dyDescent="0.25">
      <c r="A91" s="155" t="s">
        <v>1076</v>
      </c>
      <c r="B91" s="155" t="s">
        <v>14</v>
      </c>
      <c r="C91" s="156">
        <v>1.4681666666666668</v>
      </c>
      <c r="D91" s="156">
        <v>0.35956305510841596</v>
      </c>
      <c r="E91" s="157">
        <v>89</v>
      </c>
    </row>
    <row r="92" spans="1:6" x14ac:dyDescent="0.25">
      <c r="A92" s="155" t="s">
        <v>534</v>
      </c>
      <c r="B92" s="155" t="s">
        <v>14</v>
      </c>
      <c r="C92" s="156">
        <v>0.78179999999999994</v>
      </c>
      <c r="D92" s="156">
        <v>0.68803257530911843</v>
      </c>
      <c r="E92" s="157">
        <v>90</v>
      </c>
    </row>
    <row r="93" spans="1:6" x14ac:dyDescent="0.25">
      <c r="A93" s="155" t="s">
        <v>548</v>
      </c>
      <c r="B93" s="155" t="s">
        <v>14</v>
      </c>
      <c r="C93" s="156">
        <v>0.49375000000000002</v>
      </c>
      <c r="D93" s="156">
        <v>0.23134742367286482</v>
      </c>
      <c r="E93" s="157">
        <v>91</v>
      </c>
    </row>
    <row r="94" spans="1:6" x14ac:dyDescent="0.25">
      <c r="A94" s="155" t="s">
        <v>541</v>
      </c>
      <c r="B94" s="155" t="s">
        <v>14</v>
      </c>
      <c r="C94" s="156">
        <v>0.46739999999999998</v>
      </c>
      <c r="D94" s="156">
        <v>0.27958183922669799</v>
      </c>
      <c r="E94" s="157">
        <v>92</v>
      </c>
    </row>
    <row r="95" spans="1:6" x14ac:dyDescent="0.25">
      <c r="A95" s="155" t="s">
        <v>576</v>
      </c>
      <c r="B95" s="155" t="s">
        <v>14</v>
      </c>
      <c r="C95" s="156">
        <v>0.38700000000000001</v>
      </c>
      <c r="D95" s="156">
        <v>0.20155386372399603</v>
      </c>
      <c r="E95" s="157">
        <v>93</v>
      </c>
      <c r="F95" s="158" t="s">
        <v>1050</v>
      </c>
    </row>
    <row r="96" spans="1:6" x14ac:dyDescent="0.25">
      <c r="F96" s="3" t="s">
        <v>1051</v>
      </c>
    </row>
    <row r="97" spans="6:6" x14ac:dyDescent="0.25">
      <c r="F97" s="158" t="s">
        <v>1022</v>
      </c>
    </row>
    <row r="98" spans="6:6" x14ac:dyDescent="0.25">
      <c r="F98" s="158" t="s">
        <v>1023</v>
      </c>
    </row>
    <row r="99" spans="6:6" x14ac:dyDescent="0.25">
      <c r="F99" s="161" t="s">
        <v>1053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Expage-201803</vt:lpstr>
      <vt:lpstr>Data analysis</vt:lpstr>
      <vt:lpstr>Peirce's Criterion</vt:lpstr>
      <vt:lpstr>notes</vt:lpstr>
      <vt:lpstr>Fig. 9 and 10 (additional info)</vt:lpstr>
    </vt:vector>
  </TitlesOfParts>
  <Company>Purdue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 Blomdin</dc:creator>
  <cp:lastModifiedBy>Reed Elsevier</cp:lastModifiedBy>
  <cp:lastPrinted>2017-03-28T08:07:35Z</cp:lastPrinted>
  <dcterms:created xsi:type="dcterms:W3CDTF">2015-01-26T23:16:15Z</dcterms:created>
  <dcterms:modified xsi:type="dcterms:W3CDTF">2018-05-21T04:25:27Z</dcterms:modified>
</cp:coreProperties>
</file>